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drawings/drawing3.xml" ContentType="application/vnd.openxmlformats-officedocument.drawing+xml"/>
  <Override PartName="/xl/drawings/drawing4.xml" ContentType="application/vnd.openxmlformats-officedocument.drawing+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ctrlProps/ctrlProp1.xml" ContentType="application/vnd.ms-excel.controlproperties+xml"/>
  <Override PartName="/xl/ctrlProps/ctrlProp2.xml" ContentType="application/vnd.ms-excel.controlproperties+xml"/>
  <Override PartName="/xl/externalLinks/externalLink4.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3.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202300"/>
  <mc:AlternateContent xmlns:mc="http://schemas.openxmlformats.org/markup-compatibility/2006">
    <mc:Choice Requires="x15">
      <x15ac:absPath xmlns:x15ac="http://schemas.microsoft.com/office/spreadsheetml/2010/11/ac" url="https://d.docs.live.net/95f9b79c41025c21/Documents/Utilis/Consulting/ELK/2025 IRM/IRR/"/>
    </mc:Choice>
  </mc:AlternateContent>
  <xr:revisionPtr revIDLastSave="0" documentId="8_{1A71FBE5-83B5-4504-8C02-5994E54CB786}" xr6:coauthVersionLast="47" xr6:coauthVersionMax="47" xr10:uidLastSave="{00000000-0000-0000-0000-000000000000}"/>
  <bookViews>
    <workbookView xWindow="-108" yWindow="-108" windowWidth="23256" windowHeight="12456" xr2:uid="{4D677EE3-6280-478F-BF91-6313FBA393E7}"/>
  </bookViews>
  <sheets>
    <sheet name="3. Continuity Schedule" sheetId="1" r:id="rId1"/>
    <sheet name="6. Class A Consumption Data" sheetId="2" r:id="rId2"/>
    <sheet name="6.1a GA Allocation" sheetId="3" r:id="rId3"/>
    <sheet name="6.1 GA"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BI_LDCLIST" localSheetId="0">#REF!</definedName>
    <definedName name="BI_LDCLIST" localSheetId="1">#REF!</definedName>
    <definedName name="BI_LDCLIST" localSheetId="3">#REF!</definedName>
    <definedName name="BI_LDCLIST" localSheetId="2">#REF!</definedName>
    <definedName name="BI_LDCLIST">#REF!</definedName>
    <definedName name="BridgeYear">'[1]LDC Info'!$E$26</definedName>
    <definedName name="contactf" localSheetId="0">#REF!</definedName>
    <definedName name="contactf" localSheetId="1">#REF!</definedName>
    <definedName name="contactf" localSheetId="3">#REF!</definedName>
    <definedName name="contactf" localSheetId="2">#REF!</definedName>
    <definedName name="contactf">#REF!</definedName>
    <definedName name="COS_RES_CUSTOMERS" localSheetId="0">'[2]15. Rev2Cost_GDPIPI'!$F$12</definedName>
    <definedName name="COS_RES_CUSTOMERS" localSheetId="3">'[3]15. Rev2Cost_GDPIPI'!$F$12</definedName>
    <definedName name="COS_RES_CUSTOMERS">'[4]17. Rev2Cost_GDPIPI'!$F$12</definedName>
    <definedName name="COS_RES_KWH" localSheetId="0">'[2]15. Rev2Cost_GDPIPI'!$F$13</definedName>
    <definedName name="COS_RES_KWH" localSheetId="3">'[3]15. Rev2Cost_GDPIPI'!$F$13</definedName>
    <definedName name="COS_RES_KWH">'[4]17. Rev2Cost_GDPIPI'!$F$13</definedName>
    <definedName name="Cust3a">'6. Class A Consumption Data'!$C$25</definedName>
    <definedName name="Cust3b">'6. Class A Consumption Data'!$C$487</definedName>
    <definedName name="CustomerAdministration" localSheetId="1">[4]lists!#REF!</definedName>
    <definedName name="CustomerAdministration" localSheetId="3">[4]lists!#REF!</definedName>
    <definedName name="CustomerAdministration" localSheetId="2">[5]lists!#REF!</definedName>
    <definedName name="CustomerAdministration">[4]lists!#REF!</definedName>
    <definedName name="DesRange" localSheetId="1">'[4]16.1 LV Expense'!#REF!</definedName>
    <definedName name="DesRange" localSheetId="3">'[4]16.1 LV Expense'!#REF!</definedName>
    <definedName name="DesRange" localSheetId="2">'[4]16.1 LV Expense'!#REF!</definedName>
    <definedName name="DesRange">'[4]16.1 LV Expense'!#REF!</definedName>
    <definedName name="DRC" localSheetId="2">'[5]17. Regulatory Charges'!$D$29</definedName>
    <definedName name="DRP">'[4]18. Regulatory Charges'!$D$35</definedName>
    <definedName name="EBNUMBER">'[1]LDC Info'!$E$16</definedName>
    <definedName name="Entegrus_SA" localSheetId="0">'[2]2016 List'!$C$5:$C$8</definedName>
    <definedName name="Entegrus_SA" localSheetId="3">'[3]2016 List'!$C$5:$C$8</definedName>
    <definedName name="Entegrus_SA" localSheetId="2">'[5]2016 List'!$C$6:$C$8</definedName>
    <definedName name="ERTH_SA">'[4]2016 List'!$C$9:$C$10</definedName>
    <definedName name="fed_sb" localSheetId="1">'[4]8. STS - Tax Change'!#REF!</definedName>
    <definedName name="fed_sb" localSheetId="3">'[4]8. STS - Tax Change'!#REF!</definedName>
    <definedName name="fed_sb" localSheetId="2">'[4]8. STS - Tax Change'!#REF!</definedName>
    <definedName name="fed_sb">'[4]8. STS - Tax Change'!#REF!</definedName>
    <definedName name="fedtax" localSheetId="1">'[4]8. STS - Tax Change'!#REF!</definedName>
    <definedName name="fedtax" localSheetId="3">'[4]8. STS - Tax Change'!#REF!</definedName>
    <definedName name="fedtax" localSheetId="2">'[4]8. STS - Tax Change'!#REF!</definedName>
    <definedName name="fedtax">'[4]8. STS - Tax Change'!#REF!</definedName>
    <definedName name="forecast_wholesale_lineplus" localSheetId="0">'[2]13. RTSR - Forecast Wholesale'!$P$113</definedName>
    <definedName name="forecast_wholesale_lineplus" localSheetId="3">'[3]13. RTSR - Forecast Wholesale'!$P$113</definedName>
    <definedName name="forecast_wholesale_lineplus" localSheetId="2">'[5]14. RTSR - Forecast Wholesale'!$P$113</definedName>
    <definedName name="forecast_wholesale_lineplus">'[4]14. RTSR - Forecast Wholesale'!$P$113</definedName>
    <definedName name="forecast_wholesale_network" localSheetId="0">'[2]13. RTSR - Forecast Wholesale'!$F$109</definedName>
    <definedName name="forecast_wholesale_network" localSheetId="3">'[3]13. RTSR - Forecast Wholesale'!$F$109</definedName>
    <definedName name="forecast_wholesale_network" localSheetId="2">'[5]14. RTSR - Forecast Wholesale'!$F$109</definedName>
    <definedName name="forecast_wholesale_network">'[4]14. RTSR - Forecast Wholesale'!$F$109</definedName>
    <definedName name="G1LD" localSheetId="3">'[4]6. Class A Consumption Data'!$C$14</definedName>
    <definedName name="G1LD" localSheetId="2">'[4]6. Class A Consumption Data'!$C$14</definedName>
    <definedName name="G1LD">'6. Class A Consumption Data'!$C$14</definedName>
    <definedName name="G1LDCBR">'6. Class A Consumption Data'!$C$17</definedName>
    <definedName name="Group1Desposing" localSheetId="1">'[4]4. Billing Det. for Def-Var'!#REF!</definedName>
    <definedName name="Group1Desposing" localSheetId="3">'[4]4. Billing Det. for Def-Var'!#REF!</definedName>
    <definedName name="Group1Desposing" localSheetId="2">'[5]4. Billing Det. for Def-Var'!#REF!</definedName>
    <definedName name="Group1Desposing">'[4]4. Billing Det. for Def-Var'!#REF!</definedName>
    <definedName name="histdate">[6]Financials!$E$76</definedName>
    <definedName name="Incr2000" localSheetId="0">#REF!</definedName>
    <definedName name="Incr2000" localSheetId="1">#REF!</definedName>
    <definedName name="Incr2000" localSheetId="3">#REF!</definedName>
    <definedName name="Incr2000" localSheetId="2">#REF!</definedName>
    <definedName name="Incr2000">#REF!</definedName>
    <definedName name="Lakeland_SA" localSheetId="0">'[2]2016 List'!$C$10:$C$11</definedName>
    <definedName name="Lakeland_SA" localSheetId="3">'[3]2016 List'!$C$10:$C$11</definedName>
    <definedName name="Lakeland_SA" localSheetId="2">'[5]2016 List'!$C$13:$C$14</definedName>
    <definedName name="LDCList" localSheetId="2">OFFSET('[5]2016 List'!$A$1,0,0,COUNTA('[5]2016 List'!$A:$A),1)</definedName>
    <definedName name="LDCList">OFFSET('[4]2016 List'!$A$1,0,0,COUNTA('[4]2016 List'!$A:$A),1)</definedName>
    <definedName name="LDCNAME1">'[4]1. Information Sheet'!$F$14</definedName>
    <definedName name="LIMIT" localSheetId="0">#REF!</definedName>
    <definedName name="LIMIT" localSheetId="1">#REF!</definedName>
    <definedName name="LIMIT" localSheetId="3">#REF!</definedName>
    <definedName name="LIMIT" localSheetId="2">#REF!</definedName>
    <definedName name="LIMIT">#REF!</definedName>
    <definedName name="listdata" localSheetId="1">'[4]4. Billing Det. for Def-Var'!$A$17:$A$23</definedName>
    <definedName name="listdata" localSheetId="3">'[4]4. Billing Det. for Def-Var'!$A$17:$A$23</definedName>
    <definedName name="listdata" localSheetId="2">'[5]4. Billing Det. for Def-Var'!#REF!</definedName>
    <definedName name="listdata">'[4]4. Billing Det. for Def-Var'!#REF!</definedName>
    <definedName name="LossFactors" localSheetId="2">[5]lists!$L$2:$L$15</definedName>
    <definedName name="man_beg_bud" localSheetId="0">#REF!</definedName>
    <definedName name="man_beg_bud" localSheetId="1">#REF!</definedName>
    <definedName name="man_beg_bud" localSheetId="3">#REF!</definedName>
    <definedName name="man_beg_bud" localSheetId="2">#REF!</definedName>
    <definedName name="man_beg_bud">#REF!</definedName>
    <definedName name="man_end_bud" localSheetId="0">#REF!</definedName>
    <definedName name="man_end_bud" localSheetId="1">#REF!</definedName>
    <definedName name="man_end_bud" localSheetId="3">#REF!</definedName>
    <definedName name="man_end_bud" localSheetId="2">#REF!</definedName>
    <definedName name="man_end_bud">#REF!</definedName>
    <definedName name="man12ACT" localSheetId="0">#REF!</definedName>
    <definedName name="man12ACT" localSheetId="1">#REF!</definedName>
    <definedName name="man12ACT" localSheetId="3">#REF!</definedName>
    <definedName name="man12ACT" localSheetId="2">#REF!</definedName>
    <definedName name="man12ACT">#REF!</definedName>
    <definedName name="MANBUD" localSheetId="0">#REF!</definedName>
    <definedName name="MANBUD" localSheetId="1">#REF!</definedName>
    <definedName name="MANBUD" localSheetId="3">#REF!</definedName>
    <definedName name="MANBUD" localSheetId="2">#REF!</definedName>
    <definedName name="MANBUD">#REF!</definedName>
    <definedName name="manCYACT" localSheetId="0">#REF!</definedName>
    <definedName name="manCYACT" localSheetId="1">#REF!</definedName>
    <definedName name="manCYACT" localSheetId="3">#REF!</definedName>
    <definedName name="manCYACT" localSheetId="2">#REF!</definedName>
    <definedName name="manCYACT">#REF!</definedName>
    <definedName name="manCYBUD" localSheetId="0">#REF!</definedName>
    <definedName name="manCYBUD" localSheetId="1">#REF!</definedName>
    <definedName name="manCYBUD" localSheetId="3">#REF!</definedName>
    <definedName name="manCYBUD" localSheetId="2">#REF!</definedName>
    <definedName name="manCYBUD">#REF!</definedName>
    <definedName name="manCYF" localSheetId="0">#REF!</definedName>
    <definedName name="manCYF" localSheetId="1">#REF!</definedName>
    <definedName name="manCYF" localSheetId="3">#REF!</definedName>
    <definedName name="manCYF" localSheetId="2">#REF!</definedName>
    <definedName name="manCYF">#REF!</definedName>
    <definedName name="MANEND" localSheetId="0">#REF!</definedName>
    <definedName name="MANEND" localSheetId="1">#REF!</definedName>
    <definedName name="MANEND" localSheetId="3">#REF!</definedName>
    <definedName name="MANEND" localSheetId="2">#REF!</definedName>
    <definedName name="MANEND">#REF!</definedName>
    <definedName name="manNYbud" localSheetId="0">#REF!</definedName>
    <definedName name="manNYbud" localSheetId="1">#REF!</definedName>
    <definedName name="manNYbud" localSheetId="3">#REF!</definedName>
    <definedName name="manNYbud" localSheetId="2">#REF!</definedName>
    <definedName name="manNYbud">#REF!</definedName>
    <definedName name="manpower_costs" localSheetId="0">#REF!</definedName>
    <definedName name="manpower_costs" localSheetId="1">#REF!</definedName>
    <definedName name="manpower_costs" localSheetId="3">#REF!</definedName>
    <definedName name="manpower_costs" localSheetId="2">#REF!</definedName>
    <definedName name="manpower_costs">#REF!</definedName>
    <definedName name="manPYACT" localSheetId="0">#REF!</definedName>
    <definedName name="manPYACT" localSheetId="1">#REF!</definedName>
    <definedName name="manPYACT" localSheetId="3">#REF!</definedName>
    <definedName name="manPYACT" localSheetId="2">#REF!</definedName>
    <definedName name="manPYACT">#REF!</definedName>
    <definedName name="MANSTART" localSheetId="0">#REF!</definedName>
    <definedName name="MANSTART" localSheetId="1">#REF!</definedName>
    <definedName name="MANSTART" localSheetId="3">#REF!</definedName>
    <definedName name="MANSTART" localSheetId="2">#REF!</definedName>
    <definedName name="MANSTART">#REF!</definedName>
    <definedName name="mat_beg_bud" localSheetId="0">#REF!</definedName>
    <definedName name="mat_beg_bud" localSheetId="1">#REF!</definedName>
    <definedName name="mat_beg_bud" localSheetId="3">#REF!</definedName>
    <definedName name="mat_beg_bud" localSheetId="2">#REF!</definedName>
    <definedName name="mat_beg_bud">#REF!</definedName>
    <definedName name="mat_end_bud" localSheetId="0">#REF!</definedName>
    <definedName name="mat_end_bud" localSheetId="1">#REF!</definedName>
    <definedName name="mat_end_bud" localSheetId="3">#REF!</definedName>
    <definedName name="mat_end_bud" localSheetId="2">#REF!</definedName>
    <definedName name="mat_end_bud">#REF!</definedName>
    <definedName name="mat12ACT" localSheetId="0">#REF!</definedName>
    <definedName name="mat12ACT" localSheetId="1">#REF!</definedName>
    <definedName name="mat12ACT" localSheetId="3">#REF!</definedName>
    <definedName name="mat12ACT" localSheetId="2">#REF!</definedName>
    <definedName name="mat12ACT">#REF!</definedName>
    <definedName name="MATBUD" localSheetId="0">#REF!</definedName>
    <definedName name="MATBUD" localSheetId="1">#REF!</definedName>
    <definedName name="MATBUD" localSheetId="3">#REF!</definedName>
    <definedName name="MATBUD" localSheetId="2">#REF!</definedName>
    <definedName name="MATBUD">#REF!</definedName>
    <definedName name="matCYACT" localSheetId="0">#REF!</definedName>
    <definedName name="matCYACT" localSheetId="1">#REF!</definedName>
    <definedName name="matCYACT" localSheetId="3">#REF!</definedName>
    <definedName name="matCYACT" localSheetId="2">#REF!</definedName>
    <definedName name="matCYACT">#REF!</definedName>
    <definedName name="matCYBUD" localSheetId="0">#REF!</definedName>
    <definedName name="matCYBUD" localSheetId="1">#REF!</definedName>
    <definedName name="matCYBUD" localSheetId="3">#REF!</definedName>
    <definedName name="matCYBUD" localSheetId="2">#REF!</definedName>
    <definedName name="matCYBUD">#REF!</definedName>
    <definedName name="matCYF" localSheetId="0">#REF!</definedName>
    <definedName name="matCYF" localSheetId="1">#REF!</definedName>
    <definedName name="matCYF" localSheetId="3">#REF!</definedName>
    <definedName name="matCYF" localSheetId="2">#REF!</definedName>
    <definedName name="matCYF">#REF!</definedName>
    <definedName name="MATEND" localSheetId="0">#REF!</definedName>
    <definedName name="MATEND" localSheetId="1">#REF!</definedName>
    <definedName name="MATEND" localSheetId="3">#REF!</definedName>
    <definedName name="MATEND" localSheetId="2">#REF!</definedName>
    <definedName name="MATEND">#REF!</definedName>
    <definedName name="material_costs" localSheetId="0">#REF!</definedName>
    <definedName name="material_costs" localSheetId="1">#REF!</definedName>
    <definedName name="material_costs" localSheetId="3">#REF!</definedName>
    <definedName name="material_costs" localSheetId="2">#REF!</definedName>
    <definedName name="material_costs">#REF!</definedName>
    <definedName name="matNYbud" localSheetId="0">#REF!</definedName>
    <definedName name="matNYbud" localSheetId="1">#REF!</definedName>
    <definedName name="matNYbud" localSheetId="3">#REF!</definedName>
    <definedName name="matNYbud" localSheetId="2">#REF!</definedName>
    <definedName name="matNYbud">#REF!</definedName>
    <definedName name="matPYACT" localSheetId="0">#REF!</definedName>
    <definedName name="matPYACT" localSheetId="1">#REF!</definedName>
    <definedName name="matPYACT" localSheetId="3">#REF!</definedName>
    <definedName name="matPYACT" localSheetId="2">#REF!</definedName>
    <definedName name="matPYACT">#REF!</definedName>
    <definedName name="MATSTART" localSheetId="0">#REF!</definedName>
    <definedName name="MATSTART" localSheetId="1">#REF!</definedName>
    <definedName name="MATSTART" localSheetId="3">#REF!</definedName>
    <definedName name="MATSTART" localSheetId="2">#REF!</definedName>
    <definedName name="MATSTART">#REF!</definedName>
    <definedName name="maxtax" localSheetId="1">'[4]8. STS - Tax Change'!#REF!</definedName>
    <definedName name="maxtax" localSheetId="3">'[4]8. STS - Tax Change'!#REF!</definedName>
    <definedName name="maxtax" localSheetId="2">'[4]8. STS - Tax Change'!#REF!</definedName>
    <definedName name="maxtax">'[4]8. STS - Tax Change'!#REF!</definedName>
    <definedName name="MidPeak" localSheetId="2">'[5]17. Regulatory Charges'!$D$24</definedName>
    <definedName name="MidPeak">'[4]18. Regulatory Charges'!$D$24</definedName>
    <definedName name="MidPeakPer">'[4]18. Regulatory Charges'!$E$24</definedName>
    <definedName name="NonPayment" localSheetId="2">[5]lists!$O$1:$O$71</definedName>
    <definedName name="OER">'[4]18. Regulatory Charges'!$D$28</definedName>
    <definedName name="OffPeak" localSheetId="2">'[5]17. Regulatory Charges'!$D$23</definedName>
    <definedName name="OffPeak">'[4]18. Regulatory Charges'!$D$23</definedName>
    <definedName name="OffPeakPer">'[4]18. Regulatory Charges'!$E$23</definedName>
    <definedName name="OnPeak" localSheetId="2">'[5]17. Regulatory Charges'!$D$25</definedName>
    <definedName name="OnPeak">'[4]18. Regulatory Charges'!$D$25</definedName>
    <definedName name="OnPeakPer">'[4]18. Regulatory Charges'!$E$25</definedName>
    <definedName name="ontario_sb" localSheetId="1">'[4]8. STS - Tax Change'!#REF!</definedName>
    <definedName name="ontario_sb" localSheetId="3">'[4]8. STS - Tax Change'!#REF!</definedName>
    <definedName name="ontario_sb" localSheetId="2">'[4]8. STS - Tax Change'!#REF!</definedName>
    <definedName name="ontario_sb">'[4]8. STS - Tax Change'!#REF!</definedName>
    <definedName name="ontariotax" localSheetId="1">'[4]8. STS - Tax Change'!#REF!</definedName>
    <definedName name="ontariotax" localSheetId="3">'[4]8. STS - Tax Change'!#REF!</definedName>
    <definedName name="ontariotax" localSheetId="2">'[4]8. STS - Tax Change'!#REF!</definedName>
    <definedName name="ontariotax">'[4]8. STS - Tax Change'!#REF!</definedName>
    <definedName name="oth_beg_bud" localSheetId="0">#REF!</definedName>
    <definedName name="oth_beg_bud" localSheetId="1">#REF!</definedName>
    <definedName name="oth_beg_bud" localSheetId="3">#REF!</definedName>
    <definedName name="oth_beg_bud" localSheetId="2">#REF!</definedName>
    <definedName name="oth_beg_bud">#REF!</definedName>
    <definedName name="oth_end_bud" localSheetId="0">#REF!</definedName>
    <definedName name="oth_end_bud" localSheetId="1">#REF!</definedName>
    <definedName name="oth_end_bud" localSheetId="3">#REF!</definedName>
    <definedName name="oth_end_bud" localSheetId="2">#REF!</definedName>
    <definedName name="oth_end_bud">#REF!</definedName>
    <definedName name="oth12ACT" localSheetId="0">#REF!</definedName>
    <definedName name="oth12ACT" localSheetId="1">#REF!</definedName>
    <definedName name="oth12ACT" localSheetId="3">#REF!</definedName>
    <definedName name="oth12ACT" localSheetId="2">#REF!</definedName>
    <definedName name="oth12ACT">#REF!</definedName>
    <definedName name="othCYACT" localSheetId="0">#REF!</definedName>
    <definedName name="othCYACT" localSheetId="1">#REF!</definedName>
    <definedName name="othCYACT" localSheetId="3">#REF!</definedName>
    <definedName name="othCYACT" localSheetId="2">#REF!</definedName>
    <definedName name="othCYACT">#REF!</definedName>
    <definedName name="othCYBUD" localSheetId="0">#REF!</definedName>
    <definedName name="othCYBUD" localSheetId="1">#REF!</definedName>
    <definedName name="othCYBUD" localSheetId="3">#REF!</definedName>
    <definedName name="othCYBUD" localSheetId="2">#REF!</definedName>
    <definedName name="othCYBUD">#REF!</definedName>
    <definedName name="othCYF" localSheetId="0">#REF!</definedName>
    <definedName name="othCYF" localSheetId="1">#REF!</definedName>
    <definedName name="othCYF" localSheetId="3">#REF!</definedName>
    <definedName name="othCYF" localSheetId="2">#REF!</definedName>
    <definedName name="othCYF">#REF!</definedName>
    <definedName name="OTHEND" localSheetId="0">#REF!</definedName>
    <definedName name="OTHEND" localSheetId="1">#REF!</definedName>
    <definedName name="OTHEND" localSheetId="3">#REF!</definedName>
    <definedName name="OTHEND" localSheetId="2">#REF!</definedName>
    <definedName name="OTHEND">#REF!</definedName>
    <definedName name="other_costs" localSheetId="0">#REF!</definedName>
    <definedName name="other_costs" localSheetId="1">#REF!</definedName>
    <definedName name="other_costs" localSheetId="3">#REF!</definedName>
    <definedName name="other_costs" localSheetId="2">#REF!</definedName>
    <definedName name="other_costs">#REF!</definedName>
    <definedName name="OTHERBUD" localSheetId="0">#REF!</definedName>
    <definedName name="OTHERBUD" localSheetId="1">#REF!</definedName>
    <definedName name="OTHERBUD" localSheetId="3">#REF!</definedName>
    <definedName name="OTHERBUD" localSheetId="2">#REF!</definedName>
    <definedName name="OTHERBUD">#REF!</definedName>
    <definedName name="othNYbud" localSheetId="0">#REF!</definedName>
    <definedName name="othNYbud" localSheetId="1">#REF!</definedName>
    <definedName name="othNYbud" localSheetId="3">#REF!</definedName>
    <definedName name="othNYbud" localSheetId="2">#REF!</definedName>
    <definedName name="othNYbud">#REF!</definedName>
    <definedName name="othPYACT" localSheetId="0">#REF!</definedName>
    <definedName name="othPYACT" localSheetId="1">#REF!</definedName>
    <definedName name="othPYACT" localSheetId="3">#REF!</definedName>
    <definedName name="othPYACT" localSheetId="2">#REF!</definedName>
    <definedName name="othPYACT">#REF!</definedName>
    <definedName name="OTHSTART" localSheetId="0">#REF!</definedName>
    <definedName name="OTHSTART" localSheetId="1">#REF!</definedName>
    <definedName name="OTHSTART" localSheetId="3">#REF!</definedName>
    <definedName name="OTHSTART" localSheetId="2">#REF!</definedName>
    <definedName name="OTHSTART">#REF!</definedName>
    <definedName name="_xlnm.Print_Area" localSheetId="0">'3. Continuity Schedule'!$C$14:$DK$49</definedName>
    <definedName name="_xlnm.Print_Area" localSheetId="1">'6. Class A Consumption Data'!$A$1:$O$493</definedName>
    <definedName name="print_end" localSheetId="0">#REF!</definedName>
    <definedName name="print_end" localSheetId="1">#REF!</definedName>
    <definedName name="print_end" localSheetId="3">#REF!</definedName>
    <definedName name="print_end" localSheetId="2">#REF!</definedName>
    <definedName name="print_end">#REF!</definedName>
    <definedName name="_xlnm.Print_Titles" localSheetId="0">'3. Continuity Schedule'!$C:$D</definedName>
    <definedName name="RATE_CLASSES" localSheetId="0">[7]lists!$A$1:$A$104</definedName>
    <definedName name="RATE_CLASSES" localSheetId="3">[8]lists!$A$1:$A$104</definedName>
    <definedName name="RATE_CLASSES" localSheetId="2">[9]lists!$A$1:$A$104</definedName>
    <definedName name="RATE_CLASSES">[10]lists!$A$1:$A$104</definedName>
    <definedName name="ratebase" localSheetId="0">'[2]7. STS - Tax Change'!$N$19</definedName>
    <definedName name="ratebase" localSheetId="1">'[4]8. STS - Tax Change'!#REF!</definedName>
    <definedName name="ratebase" localSheetId="3">'[3]7. STS - Tax Change'!$N$19</definedName>
    <definedName name="ratebase" localSheetId="2">'[5]8. STS - Tax Change'!$N$19</definedName>
    <definedName name="ratebase">'[4]8. STS - Tax Change'!#REF!</definedName>
    <definedName name="ratedescription">[11]hidden1!$D$1:$D$122</definedName>
    <definedName name="RateRiderName">OFFSET('[4]Rate Rider Database'!$C$1,1,0,COUNTA('[4]Rate Rider Database'!$C:$C)-1,1)</definedName>
    <definedName name="RebaseYear">'[1]LDC Info'!$E$28</definedName>
    <definedName name="SALBENF" localSheetId="0">#REF!</definedName>
    <definedName name="SALBENF" localSheetId="1">#REF!</definedName>
    <definedName name="SALBENF" localSheetId="3">#REF!</definedName>
    <definedName name="SALBENF" localSheetId="2">#REF!</definedName>
    <definedName name="SALBENF">#REF!</definedName>
    <definedName name="salreg" localSheetId="0">#REF!</definedName>
    <definedName name="salreg" localSheetId="1">#REF!</definedName>
    <definedName name="salreg" localSheetId="3">#REF!</definedName>
    <definedName name="salreg" localSheetId="2">#REF!</definedName>
    <definedName name="salreg">#REF!</definedName>
    <definedName name="SALREGF" localSheetId="0">#REF!</definedName>
    <definedName name="SALREGF" localSheetId="1">#REF!</definedName>
    <definedName name="SALREGF" localSheetId="3">#REF!</definedName>
    <definedName name="SALREGF" localSheetId="2">#REF!</definedName>
    <definedName name="SALREGF">#REF!</definedName>
    <definedName name="SME">'[4]18. Regulatory Charges'!$D$33</definedName>
    <definedName name="SpRange" localSheetId="1">'[4]16.1 LV Expense'!#REF!</definedName>
    <definedName name="SpRange" localSheetId="3">'[4]16.1 LV Expense'!#REF!</definedName>
    <definedName name="SpRange" localSheetId="2">'[4]16.1 LV Expense'!#REF!</definedName>
    <definedName name="SpRange">'[4]16.1 LV Expense'!#REF!</definedName>
    <definedName name="StartEnd" localSheetId="0">'[2]2015 Database'!#REF!</definedName>
    <definedName name="StartEnd" localSheetId="1">[4]Database!#REF!</definedName>
    <definedName name="StartEnd" localSheetId="3">'[12]2016 Database'!#REF!</definedName>
    <definedName name="StartEnd" localSheetId="2">[5]Database!#REF!</definedName>
    <definedName name="StartEnd">[4]Database!#REF!</definedName>
    <definedName name="taxableincome" localSheetId="1">'[4]8. STS - Tax Change'!#REF!</definedName>
    <definedName name="taxableincome" localSheetId="3">'[4]8. STS - Tax Change'!#REF!</definedName>
    <definedName name="taxableincome" localSheetId="2">'[4]8. STS - Tax Change'!#REF!</definedName>
    <definedName name="taxableincome">'[4]8. STS - Tax Change'!#REF!</definedName>
    <definedName name="TEMPA" localSheetId="0">#REF!</definedName>
    <definedName name="TEMPA" localSheetId="1">#REF!</definedName>
    <definedName name="TEMPA" localSheetId="3">#REF!</definedName>
    <definedName name="TEMPA" localSheetId="2">#REF!</definedName>
    <definedName name="TEMPA">#REF!</definedName>
    <definedName name="TestYear">'[1]LDC Info'!$E$24</definedName>
    <definedName name="Total_Current_Wholesale_Lineplus" localSheetId="0">'[2]12. RTSR - Current Wholesale'!$P$113</definedName>
    <definedName name="Total_Current_Wholesale_Lineplus" localSheetId="3">'[3]12. RTSR - Current Wholesale'!$P$113</definedName>
    <definedName name="Total_Current_Wholesale_Lineplus" localSheetId="2">'[5]13. RTSR - Current Wholesale'!$P$113</definedName>
    <definedName name="Total_Current_Wholesale_Lineplus">'[4]13. RTSR - Current Wholesale'!$P$113</definedName>
    <definedName name="total_current_wholesale_network" localSheetId="0">'[2]12. RTSR - Current Wholesale'!$F$109</definedName>
    <definedName name="total_current_wholesale_network" localSheetId="3">'[3]12. RTSR - Current Wholesale'!$F$109</definedName>
    <definedName name="total_current_wholesale_network" localSheetId="2">'[5]13. RTSR - Current Wholesale'!$F$109</definedName>
    <definedName name="total_current_wholesale_network">'[4]13. RTSR - Current Wholesale'!$F$109</definedName>
    <definedName name="total_dept" localSheetId="0">#REF!</definedName>
    <definedName name="total_dept" localSheetId="1">#REF!</definedName>
    <definedName name="total_dept" localSheetId="3">#REF!</definedName>
    <definedName name="total_dept" localSheetId="2">#REF!</definedName>
    <definedName name="total_dept">#REF!</definedName>
    <definedName name="total_manpower" localSheetId="0">#REF!</definedName>
    <definedName name="total_manpower" localSheetId="1">#REF!</definedName>
    <definedName name="total_manpower" localSheetId="3">#REF!</definedName>
    <definedName name="total_manpower" localSheetId="2">#REF!</definedName>
    <definedName name="total_manpower">#REF!</definedName>
    <definedName name="total_material" localSheetId="0">#REF!</definedName>
    <definedName name="total_material" localSheetId="1">#REF!</definedName>
    <definedName name="total_material" localSheetId="3">#REF!</definedName>
    <definedName name="total_material" localSheetId="2">#REF!</definedName>
    <definedName name="total_material">#REF!</definedName>
    <definedName name="total_other" localSheetId="0">#REF!</definedName>
    <definedName name="total_other" localSheetId="1">#REF!</definedName>
    <definedName name="total_other" localSheetId="3">#REF!</definedName>
    <definedName name="total_other" localSheetId="2">#REF!</definedName>
    <definedName name="total_other">#REF!</definedName>
    <definedName name="total_transportation" localSheetId="0">#REF!</definedName>
    <definedName name="total_transportation" localSheetId="1">#REF!</definedName>
    <definedName name="total_transportation" localSheetId="3">#REF!</definedName>
    <definedName name="total_transportation" localSheetId="2">#REF!</definedName>
    <definedName name="total_transportation">#REF!</definedName>
    <definedName name="TRANBUD" localSheetId="0">#REF!</definedName>
    <definedName name="TRANBUD" localSheetId="1">#REF!</definedName>
    <definedName name="TRANBUD" localSheetId="3">#REF!</definedName>
    <definedName name="TRANBUD" localSheetId="2">#REF!</definedName>
    <definedName name="TRANBUD">#REF!</definedName>
    <definedName name="TranCust">'6. Class A Consumption Data'!$C$19</definedName>
    <definedName name="TranCustb">'6. Class A Consumption Data'!$C$21</definedName>
    <definedName name="TRANEND" localSheetId="0">#REF!</definedName>
    <definedName name="TRANEND" localSheetId="1">#REF!</definedName>
    <definedName name="TRANEND" localSheetId="3">#REF!</definedName>
    <definedName name="TRANEND" localSheetId="2">#REF!</definedName>
    <definedName name="TRANEND">#REF!</definedName>
    <definedName name="TransCust">'6. Class A Consumption Data'!$C$19</definedName>
    <definedName name="transportation_costs" localSheetId="0">#REF!</definedName>
    <definedName name="transportation_costs" localSheetId="1">#REF!</definedName>
    <definedName name="transportation_costs" localSheetId="3">#REF!</definedName>
    <definedName name="transportation_costs" localSheetId="2">#REF!</definedName>
    <definedName name="transportation_costs">#REF!</definedName>
    <definedName name="TRANSTART" localSheetId="0">#REF!</definedName>
    <definedName name="TRANSTART" localSheetId="1">#REF!</definedName>
    <definedName name="TRANSTART" localSheetId="3">#REF!</definedName>
    <definedName name="TRANSTART" localSheetId="2">#REF!</definedName>
    <definedName name="TRANSTART">#REF!</definedName>
    <definedName name="trn_beg_bud" localSheetId="0">#REF!</definedName>
    <definedName name="trn_beg_bud" localSheetId="1">#REF!</definedName>
    <definedName name="trn_beg_bud" localSheetId="3">#REF!</definedName>
    <definedName name="trn_beg_bud" localSheetId="2">#REF!</definedName>
    <definedName name="trn_beg_bud">#REF!</definedName>
    <definedName name="trn_end_bud" localSheetId="0">#REF!</definedName>
    <definedName name="trn_end_bud" localSheetId="1">#REF!</definedName>
    <definedName name="trn_end_bud" localSheetId="3">#REF!</definedName>
    <definedName name="trn_end_bud" localSheetId="2">#REF!</definedName>
    <definedName name="trn_end_bud">#REF!</definedName>
    <definedName name="trn12ACT" localSheetId="0">#REF!</definedName>
    <definedName name="trn12ACT" localSheetId="1">#REF!</definedName>
    <definedName name="trn12ACT" localSheetId="3">#REF!</definedName>
    <definedName name="trn12ACT" localSheetId="2">#REF!</definedName>
    <definedName name="trn12ACT">#REF!</definedName>
    <definedName name="trnCYACT" localSheetId="0">#REF!</definedName>
    <definedName name="trnCYACT" localSheetId="1">#REF!</definedName>
    <definedName name="trnCYACT" localSheetId="3">#REF!</definedName>
    <definedName name="trnCYACT" localSheetId="2">#REF!</definedName>
    <definedName name="trnCYACT">#REF!</definedName>
    <definedName name="trnCYBUD" localSheetId="0">#REF!</definedName>
    <definedName name="trnCYBUD" localSheetId="1">#REF!</definedName>
    <definedName name="trnCYBUD" localSheetId="3">#REF!</definedName>
    <definedName name="trnCYBUD" localSheetId="2">#REF!</definedName>
    <definedName name="trnCYBUD">#REF!</definedName>
    <definedName name="trnCYF" localSheetId="0">#REF!</definedName>
    <definedName name="trnCYF" localSheetId="1">#REF!</definedName>
    <definedName name="trnCYF" localSheetId="3">#REF!</definedName>
    <definedName name="trnCYF" localSheetId="2">#REF!</definedName>
    <definedName name="trnCYF">#REF!</definedName>
    <definedName name="trnNYbud" localSheetId="0">#REF!</definedName>
    <definedName name="trnNYbud" localSheetId="1">#REF!</definedName>
    <definedName name="trnNYbud" localSheetId="3">#REF!</definedName>
    <definedName name="trnNYbud" localSheetId="2">#REF!</definedName>
    <definedName name="trnNYbud">#REF!</definedName>
    <definedName name="trnPYACT" localSheetId="0">#REF!</definedName>
    <definedName name="trnPYACT" localSheetId="1">#REF!</definedName>
    <definedName name="trnPYACT" localSheetId="3">#REF!</definedName>
    <definedName name="trnPYACT" localSheetId="2">#REF!</definedName>
    <definedName name="trnPYACT">#REF!</definedName>
    <definedName name="units" localSheetId="0">[11]hidden1!$J$3:$J$8</definedName>
    <definedName name="Units1" localSheetId="1">[4]lists!#REF!</definedName>
    <definedName name="Units1" localSheetId="3">[4]lists!#REF!</definedName>
    <definedName name="Units1" localSheetId="2">[5]lists!#REF!</definedName>
    <definedName name="Units1">[4]lists!#REF!</definedName>
    <definedName name="Units2" localSheetId="1">[4]lists!#REF!</definedName>
    <definedName name="Units2" localSheetId="3">[4]lists!#REF!</definedName>
    <definedName name="Units2" localSheetId="2">[5]lists!#REF!</definedName>
    <definedName name="Units2">[4]lists!#REF!</definedName>
    <definedName name="Utility">[6]Financials!$A$1</definedName>
    <definedName name="utitliy1">[13]Financials!$A$1</definedName>
    <definedName name="WAGBENF" localSheetId="0">#REF!</definedName>
    <definedName name="WAGBENF" localSheetId="1">#REF!</definedName>
    <definedName name="WAGBENF" localSheetId="3">#REF!</definedName>
    <definedName name="WAGBENF" localSheetId="2">#REF!</definedName>
    <definedName name="WAGBENF">#REF!</definedName>
    <definedName name="wagdob" localSheetId="0">#REF!</definedName>
    <definedName name="wagdob" localSheetId="1">#REF!</definedName>
    <definedName name="wagdob" localSheetId="3">#REF!</definedName>
    <definedName name="wagdob" localSheetId="2">#REF!</definedName>
    <definedName name="wagdob">#REF!</definedName>
    <definedName name="wagdobf" localSheetId="0">#REF!</definedName>
    <definedName name="wagdobf" localSheetId="1">#REF!</definedName>
    <definedName name="wagdobf" localSheetId="3">#REF!</definedName>
    <definedName name="wagdobf" localSheetId="2">#REF!</definedName>
    <definedName name="wagdobf">#REF!</definedName>
    <definedName name="wagreg" localSheetId="0">#REF!</definedName>
    <definedName name="wagreg" localSheetId="1">#REF!</definedName>
    <definedName name="wagreg" localSheetId="3">#REF!</definedName>
    <definedName name="wagreg" localSheetId="2">#REF!</definedName>
    <definedName name="wagreg">#REF!</definedName>
    <definedName name="wagregf" localSheetId="0">#REF!</definedName>
    <definedName name="wagregf" localSheetId="1">#REF!</definedName>
    <definedName name="wagregf" localSheetId="3">#REF!</definedName>
    <definedName name="wagregf" localSheetId="2">#REF!</definedName>
    <definedName name="wagregf">#REF!</definedName>
    <definedName name="YRS_LEFT" localSheetId="0">'[2]15. Rev2Cost_GDPIPI'!$F$14</definedName>
    <definedName name="YRS_LEFT" localSheetId="3">'[3]15. Rev2Cost_GDPIPI'!$F$14</definedName>
    <definedName name="YRS_LEFT">'[4]17. Rev2Cost_GDPIPI'!$F$14</definedName>
  </definedNames>
  <calcPr calcId="191029" iterate="1"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4" l="1"/>
  <c r="CN31" i="1" l="1"/>
  <c r="CO25" i="1"/>
  <c r="CH34" i="1"/>
  <c r="CH33" i="1"/>
  <c r="CI31" i="1"/>
  <c r="CE31" i="1"/>
  <c r="BX34" i="1"/>
  <c r="BX33" i="1"/>
  <c r="C21" i="3" l="1"/>
  <c r="C20" i="3"/>
  <c r="C19" i="3"/>
  <c r="H24" i="4" l="1"/>
  <c r="F24" i="4"/>
  <c r="J23" i="4"/>
  <c r="G23" i="4" a="1"/>
  <c r="G23" i="4" s="1"/>
  <c r="E23" i="4" a="1"/>
  <c r="E23" i="4" s="1"/>
  <c r="J22" i="4"/>
  <c r="G22" i="4" a="1"/>
  <c r="G22" i="4" s="1"/>
  <c r="E22" i="4" a="1"/>
  <c r="E22" i="4" s="1"/>
  <c r="J21" i="4"/>
  <c r="G21" i="4" a="1"/>
  <c r="G21" i="4" s="1"/>
  <c r="E21" i="4" a="1"/>
  <c r="E21" i="4" s="1"/>
  <c r="J20" i="4"/>
  <c r="G20" i="4" a="1"/>
  <c r="G20" i="4" s="1"/>
  <c r="E20" i="4" a="1"/>
  <c r="E20" i="4" s="1"/>
  <c r="J19" i="4"/>
  <c r="G19" i="4" a="1"/>
  <c r="G19" i="4" s="1"/>
  <c r="E19" i="4" a="1"/>
  <c r="E19" i="4" s="1"/>
  <c r="J18" i="4"/>
  <c r="G18" i="4" a="1"/>
  <c r="G18" i="4" s="1"/>
  <c r="E18" i="4" a="1"/>
  <c r="E18" i="4" s="1"/>
  <c r="J17" i="4"/>
  <c r="J24" i="4" s="1"/>
  <c r="G17" i="4" a="1"/>
  <c r="G17" i="4" s="1"/>
  <c r="E17" i="4" a="1"/>
  <c r="E17" i="4" s="1"/>
  <c r="L13" i="4"/>
  <c r="I18" i="3"/>
  <c r="J18" i="3" s="1"/>
  <c r="K18" i="3" s="1"/>
  <c r="I22" i="3"/>
  <c r="J22" i="3"/>
  <c r="K22" i="3"/>
  <c r="C183" i="3"/>
  <c r="C182" i="3"/>
  <c r="C181" i="3"/>
  <c r="C180" i="3"/>
  <c r="C179" i="3"/>
  <c r="C178" i="3"/>
  <c r="C177" i="3"/>
  <c r="C176" i="3"/>
  <c r="C175" i="3"/>
  <c r="C174" i="3"/>
  <c r="C173" i="3"/>
  <c r="C172" i="3"/>
  <c r="C171" i="3"/>
  <c r="C170" i="3"/>
  <c r="C169" i="3"/>
  <c r="C168" i="3"/>
  <c r="C167" i="3"/>
  <c r="C166" i="3"/>
  <c r="C165" i="3"/>
  <c r="C164" i="3"/>
  <c r="C163" i="3"/>
  <c r="C162" i="3"/>
  <c r="C161" i="3"/>
  <c r="C160" i="3"/>
  <c r="C159" i="3"/>
  <c r="C158" i="3"/>
  <c r="C157" i="3"/>
  <c r="C156" i="3"/>
  <c r="C155" i="3"/>
  <c r="C154" i="3"/>
  <c r="C153" i="3"/>
  <c r="C152" i="3"/>
  <c r="C151" i="3"/>
  <c r="C150" i="3"/>
  <c r="C149" i="3"/>
  <c r="C148" i="3"/>
  <c r="C147" i="3"/>
  <c r="C146" i="3"/>
  <c r="C145" i="3"/>
  <c r="C144" i="3"/>
  <c r="C143" i="3"/>
  <c r="C142" i="3"/>
  <c r="C141" i="3"/>
  <c r="C140" i="3"/>
  <c r="C139" i="3"/>
  <c r="C138" i="3"/>
  <c r="C137" i="3"/>
  <c r="C136" i="3"/>
  <c r="C135" i="3"/>
  <c r="C134" i="3"/>
  <c r="C133" i="3"/>
  <c r="C132" i="3"/>
  <c r="C131" i="3"/>
  <c r="C130" i="3"/>
  <c r="C129"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5" i="3"/>
  <c r="C94" i="3"/>
  <c r="C93" i="3"/>
  <c r="C92" i="3"/>
  <c r="C91" i="3"/>
  <c r="C90" i="3"/>
  <c r="C89" i="3"/>
  <c r="C88" i="3"/>
  <c r="C87" i="3"/>
  <c r="C86" i="3"/>
  <c r="C85" i="3"/>
  <c r="C84" i="3"/>
  <c r="C83" i="3"/>
  <c r="C82" i="3"/>
  <c r="C81"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H34" i="3" a="1"/>
  <c r="H34" i="3" s="1"/>
  <c r="H184" i="3" s="1"/>
  <c r="G34" i="3" a="1"/>
  <c r="G34" i="3" s="1"/>
  <c r="G184" i="3" s="1"/>
  <c r="F34" i="3" a="1"/>
  <c r="F34" i="3" s="1"/>
  <c r="F184" i="3" s="1"/>
  <c r="E34" i="3" a="1"/>
  <c r="E34" i="3" s="1"/>
  <c r="E184" i="3" s="1"/>
  <c r="D34" i="3" a="1"/>
  <c r="D34" i="3" s="1"/>
  <c r="D184" i="3" s="1"/>
  <c r="H22" i="3"/>
  <c r="G22" i="3"/>
  <c r="F22" i="3"/>
  <c r="E22" i="3"/>
  <c r="D22" i="3"/>
  <c r="F18" i="3"/>
  <c r="G18" i="3" s="1"/>
  <c r="H18" i="3" s="1"/>
  <c r="E18" i="3"/>
  <c r="N492" i="2"/>
  <c r="N493" i="2"/>
  <c r="P491" i="2"/>
  <c r="D791" i="2"/>
  <c r="D789" i="2"/>
  <c r="D787" i="2"/>
  <c r="D785" i="2"/>
  <c r="D783" i="2"/>
  <c r="D781" i="2"/>
  <c r="D779" i="2"/>
  <c r="D777" i="2"/>
  <c r="D775" i="2"/>
  <c r="D773" i="2"/>
  <c r="D771" i="2"/>
  <c r="D769" i="2"/>
  <c r="D767" i="2"/>
  <c r="D765" i="2"/>
  <c r="D763" i="2"/>
  <c r="D761" i="2"/>
  <c r="D759" i="2"/>
  <c r="D757" i="2"/>
  <c r="D755" i="2"/>
  <c r="D753" i="2"/>
  <c r="D751" i="2"/>
  <c r="D749" i="2"/>
  <c r="D747" i="2"/>
  <c r="D745" i="2"/>
  <c r="D743" i="2"/>
  <c r="D741" i="2"/>
  <c r="D739" i="2"/>
  <c r="D737" i="2"/>
  <c r="D735" i="2"/>
  <c r="D733" i="2"/>
  <c r="D731" i="2"/>
  <c r="D729" i="2"/>
  <c r="D727" i="2"/>
  <c r="D725" i="2"/>
  <c r="D723" i="2"/>
  <c r="D721" i="2"/>
  <c r="D719" i="2"/>
  <c r="D717" i="2"/>
  <c r="D715" i="2"/>
  <c r="D713" i="2"/>
  <c r="D711" i="2"/>
  <c r="D709" i="2"/>
  <c r="D707" i="2"/>
  <c r="D705" i="2"/>
  <c r="D703" i="2"/>
  <c r="D701" i="2"/>
  <c r="D699" i="2"/>
  <c r="D697" i="2"/>
  <c r="D695" i="2"/>
  <c r="D693" i="2"/>
  <c r="D691" i="2"/>
  <c r="D689" i="2"/>
  <c r="D687" i="2"/>
  <c r="D685" i="2"/>
  <c r="D683" i="2"/>
  <c r="D681" i="2"/>
  <c r="D679" i="2"/>
  <c r="D677" i="2"/>
  <c r="D675" i="2"/>
  <c r="D673" i="2"/>
  <c r="D671" i="2"/>
  <c r="D669" i="2"/>
  <c r="D667" i="2"/>
  <c r="D665" i="2"/>
  <c r="D663" i="2"/>
  <c r="D661" i="2"/>
  <c r="D659" i="2"/>
  <c r="D657" i="2"/>
  <c r="D655" i="2"/>
  <c r="D653" i="2"/>
  <c r="D651" i="2"/>
  <c r="D649" i="2"/>
  <c r="D647" i="2"/>
  <c r="D645" i="2"/>
  <c r="D643" i="2"/>
  <c r="D641" i="2"/>
  <c r="D639" i="2"/>
  <c r="D637" i="2"/>
  <c r="D635" i="2"/>
  <c r="D633" i="2"/>
  <c r="D631" i="2"/>
  <c r="D629" i="2"/>
  <c r="D627" i="2"/>
  <c r="D625" i="2"/>
  <c r="D623" i="2"/>
  <c r="D621" i="2"/>
  <c r="D619" i="2"/>
  <c r="D617" i="2"/>
  <c r="D615" i="2"/>
  <c r="D613" i="2"/>
  <c r="D611" i="2"/>
  <c r="D609" i="2"/>
  <c r="D607" i="2"/>
  <c r="D605" i="2"/>
  <c r="D603" i="2"/>
  <c r="D601" i="2"/>
  <c r="D599" i="2"/>
  <c r="D597" i="2"/>
  <c r="D595" i="2"/>
  <c r="D593" i="2"/>
  <c r="D591" i="2"/>
  <c r="D589" i="2"/>
  <c r="D587" i="2"/>
  <c r="D585" i="2"/>
  <c r="D583" i="2"/>
  <c r="D581" i="2"/>
  <c r="D579" i="2"/>
  <c r="D577" i="2"/>
  <c r="D575" i="2"/>
  <c r="D573" i="2"/>
  <c r="D571" i="2"/>
  <c r="D569" i="2"/>
  <c r="D567" i="2"/>
  <c r="D565" i="2"/>
  <c r="D563" i="2"/>
  <c r="D561" i="2"/>
  <c r="D559" i="2"/>
  <c r="D557" i="2"/>
  <c r="D555" i="2"/>
  <c r="D553" i="2"/>
  <c r="D551" i="2"/>
  <c r="D549" i="2"/>
  <c r="D547" i="2"/>
  <c r="D545" i="2"/>
  <c r="D543" i="2"/>
  <c r="D541" i="2"/>
  <c r="D539" i="2"/>
  <c r="D537" i="2"/>
  <c r="D535" i="2"/>
  <c r="D533" i="2"/>
  <c r="D531" i="2"/>
  <c r="D529" i="2"/>
  <c r="D527" i="2"/>
  <c r="D525" i="2"/>
  <c r="D523" i="2"/>
  <c r="D521" i="2"/>
  <c r="D519" i="2"/>
  <c r="D517" i="2"/>
  <c r="D515" i="2"/>
  <c r="D513" i="2"/>
  <c r="D511" i="2"/>
  <c r="D509" i="2"/>
  <c r="D507" i="2"/>
  <c r="D505" i="2"/>
  <c r="D503" i="2"/>
  <c r="D501" i="2"/>
  <c r="D499" i="2"/>
  <c r="D497" i="2"/>
  <c r="D495" i="2"/>
  <c r="L493" i="2"/>
  <c r="J493" i="2"/>
  <c r="H493" i="2"/>
  <c r="F493" i="2"/>
  <c r="D493" i="2"/>
  <c r="L492" i="2"/>
  <c r="J492" i="2"/>
  <c r="H492" i="2"/>
  <c r="F492" i="2"/>
  <c r="N491" i="2"/>
  <c r="L491" i="2"/>
  <c r="J491" i="2"/>
  <c r="H491" i="2"/>
  <c r="F491" i="2"/>
  <c r="AB478" i="2"/>
  <c r="AA478" i="2"/>
  <c r="D478" i="2"/>
  <c r="B478" i="2"/>
  <c r="A478" i="2"/>
  <c r="AA477" i="2"/>
  <c r="B477" i="2"/>
  <c r="AB477" i="2" s="1"/>
  <c r="A477" i="2"/>
  <c r="AA475" i="2"/>
  <c r="D475" i="2"/>
  <c r="B475" i="2"/>
  <c r="AB475" i="2" s="1"/>
  <c r="A475" i="2"/>
  <c r="AA474" i="2"/>
  <c r="B474" i="2"/>
  <c r="AB474" i="2" s="1"/>
  <c r="A474" i="2"/>
  <c r="AA472" i="2"/>
  <c r="D472" i="2"/>
  <c r="B472" i="2"/>
  <c r="AB472" i="2" s="1"/>
  <c r="A472" i="2"/>
  <c r="AA471" i="2"/>
  <c r="B471" i="2"/>
  <c r="AB471" i="2" s="1"/>
  <c r="A471" i="2"/>
  <c r="AA469" i="2"/>
  <c r="D469" i="2"/>
  <c r="B469" i="2"/>
  <c r="AB469" i="2" s="1"/>
  <c r="A469" i="2"/>
  <c r="AA468" i="2"/>
  <c r="B468" i="2"/>
  <c r="AB468" i="2" s="1"/>
  <c r="A468" i="2"/>
  <c r="AA466" i="2"/>
  <c r="D466" i="2"/>
  <c r="B466" i="2"/>
  <c r="AB466" i="2" s="1"/>
  <c r="A466" i="2"/>
  <c r="AA465" i="2"/>
  <c r="B465" i="2"/>
  <c r="AB465" i="2" s="1"/>
  <c r="A465" i="2"/>
  <c r="AA463" i="2"/>
  <c r="D463" i="2"/>
  <c r="B463" i="2"/>
  <c r="AB463" i="2" s="1"/>
  <c r="A463" i="2"/>
  <c r="AA462" i="2"/>
  <c r="B462" i="2"/>
  <c r="AB462" i="2" s="1"/>
  <c r="A462" i="2"/>
  <c r="AA460" i="2"/>
  <c r="D460" i="2"/>
  <c r="B460" i="2"/>
  <c r="AB460" i="2" s="1"/>
  <c r="A460" i="2"/>
  <c r="AA459" i="2"/>
  <c r="B459" i="2"/>
  <c r="AB459" i="2" s="1"/>
  <c r="A459" i="2"/>
  <c r="AA457" i="2"/>
  <c r="D457" i="2"/>
  <c r="B457" i="2"/>
  <c r="AB457" i="2" s="1"/>
  <c r="A457" i="2"/>
  <c r="AA456" i="2"/>
  <c r="B456" i="2"/>
  <c r="AB456" i="2" s="1"/>
  <c r="A456" i="2"/>
  <c r="AA454" i="2"/>
  <c r="D454" i="2"/>
  <c r="B454" i="2"/>
  <c r="AB454" i="2" s="1"/>
  <c r="A454" i="2"/>
  <c r="AA453" i="2"/>
  <c r="B453" i="2"/>
  <c r="AB453" i="2" s="1"/>
  <c r="A453" i="2"/>
  <c r="AA451" i="2"/>
  <c r="D451" i="2"/>
  <c r="B451" i="2"/>
  <c r="AB451" i="2" s="1"/>
  <c r="A451" i="2"/>
  <c r="AA450" i="2"/>
  <c r="B450" i="2"/>
  <c r="AB450" i="2" s="1"/>
  <c r="A450" i="2"/>
  <c r="AA448" i="2"/>
  <c r="D448" i="2"/>
  <c r="B448" i="2"/>
  <c r="AB448" i="2" s="1"/>
  <c r="A448" i="2"/>
  <c r="AA447" i="2"/>
  <c r="B447" i="2"/>
  <c r="AB447" i="2" s="1"/>
  <c r="A447" i="2"/>
  <c r="AA445" i="2"/>
  <c r="D445" i="2"/>
  <c r="B445" i="2"/>
  <c r="AB445" i="2" s="1"/>
  <c r="A445" i="2"/>
  <c r="AA444" i="2"/>
  <c r="B444" i="2"/>
  <c r="AB444" i="2" s="1"/>
  <c r="A444" i="2"/>
  <c r="AA442" i="2"/>
  <c r="D442" i="2"/>
  <c r="B442" i="2"/>
  <c r="AB442" i="2" s="1"/>
  <c r="A442" i="2"/>
  <c r="AA441" i="2"/>
  <c r="B441" i="2"/>
  <c r="AB441" i="2" s="1"/>
  <c r="A441" i="2"/>
  <c r="AA439" i="2"/>
  <c r="D439" i="2"/>
  <c r="B439" i="2"/>
  <c r="AB439" i="2" s="1"/>
  <c r="A439" i="2"/>
  <c r="AA438" i="2"/>
  <c r="B438" i="2"/>
  <c r="AB438" i="2" s="1"/>
  <c r="A438" i="2"/>
  <c r="AA436" i="2"/>
  <c r="D436" i="2"/>
  <c r="B436" i="2"/>
  <c r="AB436" i="2" s="1"/>
  <c r="A436" i="2"/>
  <c r="AA435" i="2"/>
  <c r="B435" i="2"/>
  <c r="AB435" i="2" s="1"/>
  <c r="A435" i="2"/>
  <c r="AA433" i="2"/>
  <c r="D433" i="2"/>
  <c r="B433" i="2"/>
  <c r="AB433" i="2" s="1"/>
  <c r="A433" i="2"/>
  <c r="AA432" i="2"/>
  <c r="B432" i="2"/>
  <c r="AB432" i="2" s="1"/>
  <c r="A432" i="2"/>
  <c r="AA430" i="2"/>
  <c r="D430" i="2"/>
  <c r="B430" i="2"/>
  <c r="AB430" i="2" s="1"/>
  <c r="A430" i="2"/>
  <c r="AA429" i="2"/>
  <c r="B429" i="2"/>
  <c r="AB429" i="2" s="1"/>
  <c r="A429" i="2"/>
  <c r="AA427" i="2"/>
  <c r="D427" i="2"/>
  <c r="B427" i="2"/>
  <c r="AB427" i="2" s="1"/>
  <c r="A427" i="2"/>
  <c r="AA426" i="2"/>
  <c r="B426" i="2"/>
  <c r="AB426" i="2" s="1"/>
  <c r="A426" i="2"/>
  <c r="AA424" i="2"/>
  <c r="D424" i="2"/>
  <c r="B424" i="2"/>
  <c r="AB424" i="2" s="1"/>
  <c r="A424" i="2"/>
  <c r="AA423" i="2"/>
  <c r="B423" i="2"/>
  <c r="AB423" i="2" s="1"/>
  <c r="A423" i="2"/>
  <c r="AA421" i="2"/>
  <c r="D421" i="2"/>
  <c r="B421" i="2"/>
  <c r="AB421" i="2" s="1"/>
  <c r="A421" i="2"/>
  <c r="AA420" i="2"/>
  <c r="B420" i="2"/>
  <c r="AB420" i="2" s="1"/>
  <c r="A420" i="2"/>
  <c r="AA418" i="2"/>
  <c r="D418" i="2"/>
  <c r="B418" i="2"/>
  <c r="AB418" i="2" s="1"/>
  <c r="A418" i="2"/>
  <c r="AA417" i="2"/>
  <c r="B417" i="2"/>
  <c r="AB417" i="2" s="1"/>
  <c r="A417" i="2"/>
  <c r="AA415" i="2"/>
  <c r="D415" i="2"/>
  <c r="B415" i="2"/>
  <c r="AB415" i="2" s="1"/>
  <c r="A415" i="2"/>
  <c r="AA414" i="2"/>
  <c r="B414" i="2"/>
  <c r="AB414" i="2" s="1"/>
  <c r="A414" i="2"/>
  <c r="AA412" i="2"/>
  <c r="D412" i="2"/>
  <c r="B412" i="2"/>
  <c r="AB412" i="2" s="1"/>
  <c r="A412" i="2"/>
  <c r="AA411" i="2"/>
  <c r="B411" i="2"/>
  <c r="AB411" i="2" s="1"/>
  <c r="A411" i="2"/>
  <c r="AA409" i="2"/>
  <c r="D409" i="2"/>
  <c r="B409" i="2"/>
  <c r="AB409" i="2" s="1"/>
  <c r="A409" i="2"/>
  <c r="AA408" i="2"/>
  <c r="B408" i="2"/>
  <c r="AB408" i="2" s="1"/>
  <c r="A408" i="2"/>
  <c r="AA406" i="2"/>
  <c r="D406" i="2"/>
  <c r="B406" i="2"/>
  <c r="AB406" i="2" s="1"/>
  <c r="A406" i="2"/>
  <c r="AA405" i="2"/>
  <c r="B405" i="2"/>
  <c r="AB405" i="2" s="1"/>
  <c r="A405" i="2"/>
  <c r="AA403" i="2"/>
  <c r="D403" i="2"/>
  <c r="B403" i="2"/>
  <c r="AB403" i="2" s="1"/>
  <c r="A403" i="2"/>
  <c r="AA402" i="2"/>
  <c r="B402" i="2"/>
  <c r="AB402" i="2" s="1"/>
  <c r="A402" i="2"/>
  <c r="AA400" i="2"/>
  <c r="D400" i="2"/>
  <c r="B400" i="2"/>
  <c r="AB400" i="2" s="1"/>
  <c r="A400" i="2"/>
  <c r="AA399" i="2"/>
  <c r="B399" i="2"/>
  <c r="AB399" i="2" s="1"/>
  <c r="A399" i="2"/>
  <c r="AA397" i="2"/>
  <c r="D397" i="2"/>
  <c r="B397" i="2"/>
  <c r="AB397" i="2" s="1"/>
  <c r="A397" i="2"/>
  <c r="AA396" i="2"/>
  <c r="B396" i="2"/>
  <c r="AB396" i="2" s="1"/>
  <c r="A396" i="2"/>
  <c r="AA394" i="2"/>
  <c r="D394" i="2"/>
  <c r="B394" i="2"/>
  <c r="AB394" i="2" s="1"/>
  <c r="A394" i="2"/>
  <c r="AA393" i="2"/>
  <c r="B393" i="2"/>
  <c r="AB393" i="2" s="1"/>
  <c r="A393" i="2"/>
  <c r="AA391" i="2"/>
  <c r="D391" i="2"/>
  <c r="B391" i="2"/>
  <c r="AB391" i="2" s="1"/>
  <c r="A391" i="2"/>
  <c r="AA390" i="2"/>
  <c r="B390" i="2"/>
  <c r="AB390" i="2" s="1"/>
  <c r="A390" i="2"/>
  <c r="AA388" i="2"/>
  <c r="D388" i="2"/>
  <c r="B388" i="2"/>
  <c r="AB388" i="2" s="1"/>
  <c r="A388" i="2"/>
  <c r="AA387" i="2"/>
  <c r="B387" i="2"/>
  <c r="AB387" i="2" s="1"/>
  <c r="A387" i="2"/>
  <c r="AA385" i="2"/>
  <c r="D385" i="2"/>
  <c r="B385" i="2"/>
  <c r="AB385" i="2" s="1"/>
  <c r="A385" i="2"/>
  <c r="AB384" i="2"/>
  <c r="AA384" i="2"/>
  <c r="B384" i="2"/>
  <c r="A384" i="2"/>
  <c r="AA382" i="2"/>
  <c r="D382" i="2"/>
  <c r="B382" i="2"/>
  <c r="AB382" i="2" s="1"/>
  <c r="A382" i="2"/>
  <c r="AA381" i="2"/>
  <c r="B381" i="2"/>
  <c r="AB381" i="2" s="1"/>
  <c r="A381" i="2"/>
  <c r="AA379" i="2"/>
  <c r="D379" i="2"/>
  <c r="B379" i="2"/>
  <c r="AB379" i="2" s="1"/>
  <c r="A379" i="2"/>
  <c r="AA378" i="2"/>
  <c r="B378" i="2"/>
  <c r="AB378" i="2" s="1"/>
  <c r="A378" i="2"/>
  <c r="AA376" i="2"/>
  <c r="D376" i="2"/>
  <c r="B376" i="2"/>
  <c r="AB376" i="2" s="1"/>
  <c r="A376" i="2"/>
  <c r="AA375" i="2"/>
  <c r="B375" i="2"/>
  <c r="AB375" i="2" s="1"/>
  <c r="A375" i="2"/>
  <c r="AA373" i="2"/>
  <c r="D373" i="2"/>
  <c r="B373" i="2"/>
  <c r="AB373" i="2" s="1"/>
  <c r="A373" i="2"/>
  <c r="AA372" i="2"/>
  <c r="B372" i="2"/>
  <c r="AB372" i="2" s="1"/>
  <c r="A372" i="2"/>
  <c r="AA370" i="2"/>
  <c r="D370" i="2"/>
  <c r="B370" i="2"/>
  <c r="AB370" i="2" s="1"/>
  <c r="A370" i="2"/>
  <c r="AA369" i="2"/>
  <c r="B369" i="2"/>
  <c r="AB369" i="2" s="1"/>
  <c r="A369" i="2"/>
  <c r="AA367" i="2"/>
  <c r="D367" i="2"/>
  <c r="B367" i="2"/>
  <c r="AB367" i="2" s="1"/>
  <c r="A367" i="2"/>
  <c r="AA366" i="2"/>
  <c r="B366" i="2"/>
  <c r="AB366" i="2" s="1"/>
  <c r="A366" i="2"/>
  <c r="AA364" i="2"/>
  <c r="D364" i="2"/>
  <c r="B364" i="2"/>
  <c r="AB364" i="2" s="1"/>
  <c r="A364" i="2"/>
  <c r="AA363" i="2"/>
  <c r="B363" i="2"/>
  <c r="AB363" i="2" s="1"/>
  <c r="A363" i="2"/>
  <c r="AA361" i="2"/>
  <c r="D361" i="2"/>
  <c r="B361" i="2"/>
  <c r="AB361" i="2" s="1"/>
  <c r="A361" i="2"/>
  <c r="AA360" i="2"/>
  <c r="B360" i="2"/>
  <c r="AB360" i="2" s="1"/>
  <c r="A360" i="2"/>
  <c r="AA358" i="2"/>
  <c r="D358" i="2"/>
  <c r="B358" i="2"/>
  <c r="AB358" i="2" s="1"/>
  <c r="A358" i="2"/>
  <c r="AA357" i="2"/>
  <c r="B357" i="2"/>
  <c r="AB357" i="2" s="1"/>
  <c r="A357" i="2"/>
  <c r="AA355" i="2"/>
  <c r="D355" i="2"/>
  <c r="B355" i="2"/>
  <c r="AB355" i="2" s="1"/>
  <c r="A355" i="2"/>
  <c r="AA354" i="2"/>
  <c r="B354" i="2"/>
  <c r="AB354" i="2" s="1"/>
  <c r="A354" i="2"/>
  <c r="AA352" i="2"/>
  <c r="D352" i="2"/>
  <c r="B352" i="2"/>
  <c r="AB352" i="2" s="1"/>
  <c r="A352" i="2"/>
  <c r="AA351" i="2"/>
  <c r="B351" i="2"/>
  <c r="AB351" i="2" s="1"/>
  <c r="A351" i="2"/>
  <c r="AA349" i="2"/>
  <c r="D349" i="2"/>
  <c r="B349" i="2"/>
  <c r="AB349" i="2" s="1"/>
  <c r="A349" i="2"/>
  <c r="AA348" i="2"/>
  <c r="B348" i="2"/>
  <c r="AB348" i="2" s="1"/>
  <c r="A348" i="2"/>
  <c r="AA346" i="2"/>
  <c r="D346" i="2"/>
  <c r="B346" i="2"/>
  <c r="AB346" i="2" s="1"/>
  <c r="A346" i="2"/>
  <c r="AA345" i="2"/>
  <c r="B345" i="2"/>
  <c r="AB345" i="2" s="1"/>
  <c r="A345" i="2"/>
  <c r="AA343" i="2"/>
  <c r="D343" i="2"/>
  <c r="B343" i="2"/>
  <c r="AB343" i="2" s="1"/>
  <c r="A343" i="2"/>
  <c r="AA342" i="2"/>
  <c r="B342" i="2"/>
  <c r="AB342" i="2" s="1"/>
  <c r="A342" i="2"/>
  <c r="AA340" i="2"/>
  <c r="D340" i="2"/>
  <c r="B340" i="2"/>
  <c r="AB340" i="2" s="1"/>
  <c r="A340" i="2"/>
  <c r="AA339" i="2"/>
  <c r="B339" i="2"/>
  <c r="AB339" i="2" s="1"/>
  <c r="A339" i="2"/>
  <c r="AA337" i="2"/>
  <c r="D337" i="2"/>
  <c r="B337" i="2"/>
  <c r="AB337" i="2" s="1"/>
  <c r="A337" i="2"/>
  <c r="AA336" i="2"/>
  <c r="B336" i="2"/>
  <c r="AB336" i="2" s="1"/>
  <c r="A336" i="2"/>
  <c r="AA334" i="2"/>
  <c r="D334" i="2"/>
  <c r="B334" i="2"/>
  <c r="AB334" i="2" s="1"/>
  <c r="A334" i="2"/>
  <c r="AA333" i="2"/>
  <c r="B333" i="2"/>
  <c r="AB333" i="2" s="1"/>
  <c r="A333" i="2"/>
  <c r="AA331" i="2"/>
  <c r="D331" i="2"/>
  <c r="B331" i="2"/>
  <c r="AB331" i="2" s="1"/>
  <c r="A331" i="2"/>
  <c r="AA330" i="2"/>
  <c r="B330" i="2"/>
  <c r="AB330" i="2" s="1"/>
  <c r="A330" i="2"/>
  <c r="AA328" i="2"/>
  <c r="D328" i="2"/>
  <c r="B328" i="2"/>
  <c r="AB328" i="2" s="1"/>
  <c r="A328" i="2"/>
  <c r="AA327" i="2"/>
  <c r="B327" i="2"/>
  <c r="AB327" i="2" s="1"/>
  <c r="A327" i="2"/>
  <c r="AA325" i="2"/>
  <c r="D325" i="2"/>
  <c r="B325" i="2"/>
  <c r="AB325" i="2" s="1"/>
  <c r="A325" i="2"/>
  <c r="AA324" i="2"/>
  <c r="B324" i="2"/>
  <c r="AB324" i="2" s="1"/>
  <c r="A324" i="2"/>
  <c r="AA322" i="2"/>
  <c r="D322" i="2"/>
  <c r="B322" i="2"/>
  <c r="AB322" i="2" s="1"/>
  <c r="A322" i="2"/>
  <c r="AA321" i="2"/>
  <c r="B321" i="2"/>
  <c r="AB321" i="2" s="1"/>
  <c r="A321" i="2"/>
  <c r="AA319" i="2"/>
  <c r="D319" i="2"/>
  <c r="B319" i="2"/>
  <c r="AB319" i="2" s="1"/>
  <c r="A319" i="2"/>
  <c r="AA318" i="2"/>
  <c r="B318" i="2"/>
  <c r="AB318" i="2" s="1"/>
  <c r="A318" i="2"/>
  <c r="AA316" i="2"/>
  <c r="D316" i="2"/>
  <c r="B316" i="2"/>
  <c r="AB316" i="2" s="1"/>
  <c r="A316" i="2"/>
  <c r="AA315" i="2"/>
  <c r="B315" i="2"/>
  <c r="AB315" i="2" s="1"/>
  <c r="A315" i="2"/>
  <c r="AA313" i="2"/>
  <c r="D313" i="2"/>
  <c r="B313" i="2"/>
  <c r="AB313" i="2" s="1"/>
  <c r="A313" i="2"/>
  <c r="AA312" i="2"/>
  <c r="B312" i="2"/>
  <c r="AB312" i="2" s="1"/>
  <c r="A312" i="2"/>
  <c r="AA310" i="2"/>
  <c r="D310" i="2"/>
  <c r="B310" i="2"/>
  <c r="AB310" i="2" s="1"/>
  <c r="A310" i="2"/>
  <c r="AA309" i="2"/>
  <c r="B309" i="2"/>
  <c r="AB309" i="2" s="1"/>
  <c r="A309" i="2"/>
  <c r="AA307" i="2"/>
  <c r="D307" i="2"/>
  <c r="B307" i="2"/>
  <c r="AB307" i="2" s="1"/>
  <c r="A307" i="2"/>
  <c r="AA306" i="2"/>
  <c r="B306" i="2"/>
  <c r="AB306" i="2" s="1"/>
  <c r="A306" i="2"/>
  <c r="AA304" i="2"/>
  <c r="D304" i="2"/>
  <c r="B304" i="2"/>
  <c r="AB304" i="2" s="1"/>
  <c r="A304" i="2"/>
  <c r="AA303" i="2"/>
  <c r="B303" i="2"/>
  <c r="AB303" i="2" s="1"/>
  <c r="A303" i="2"/>
  <c r="AA301" i="2"/>
  <c r="D301" i="2"/>
  <c r="B301" i="2"/>
  <c r="AB301" i="2" s="1"/>
  <c r="A301" i="2"/>
  <c r="AA300" i="2"/>
  <c r="B300" i="2"/>
  <c r="AB300" i="2" s="1"/>
  <c r="A300" i="2"/>
  <c r="AA298" i="2"/>
  <c r="D298" i="2"/>
  <c r="B298" i="2"/>
  <c r="AB298" i="2" s="1"/>
  <c r="A298" i="2"/>
  <c r="AA297" i="2"/>
  <c r="B297" i="2"/>
  <c r="AB297" i="2" s="1"/>
  <c r="A297" i="2"/>
  <c r="AA295" i="2"/>
  <c r="D295" i="2"/>
  <c r="B295" i="2"/>
  <c r="AB295" i="2" s="1"/>
  <c r="A295" i="2"/>
  <c r="AA294" i="2"/>
  <c r="B294" i="2"/>
  <c r="AB294" i="2" s="1"/>
  <c r="A294" i="2"/>
  <c r="AA292" i="2"/>
  <c r="D292" i="2"/>
  <c r="B292" i="2"/>
  <c r="AB292" i="2" s="1"/>
  <c r="A292" i="2"/>
  <c r="AA291" i="2"/>
  <c r="B291" i="2"/>
  <c r="AB291" i="2" s="1"/>
  <c r="A291" i="2"/>
  <c r="AA289" i="2"/>
  <c r="D289" i="2"/>
  <c r="B289" i="2"/>
  <c r="AB289" i="2" s="1"/>
  <c r="A289" i="2"/>
  <c r="AA288" i="2"/>
  <c r="B288" i="2"/>
  <c r="AB288" i="2" s="1"/>
  <c r="A288" i="2"/>
  <c r="AA286" i="2"/>
  <c r="D286" i="2"/>
  <c r="B286" i="2"/>
  <c r="AB286" i="2" s="1"/>
  <c r="A286" i="2"/>
  <c r="AA285" i="2"/>
  <c r="B285" i="2"/>
  <c r="AB285" i="2" s="1"/>
  <c r="A285" i="2"/>
  <c r="AA283" i="2"/>
  <c r="D283" i="2"/>
  <c r="B283" i="2"/>
  <c r="AB283" i="2" s="1"/>
  <c r="A283" i="2"/>
  <c r="AA282" i="2"/>
  <c r="B282" i="2"/>
  <c r="AB282" i="2" s="1"/>
  <c r="A282" i="2"/>
  <c r="AA280" i="2"/>
  <c r="D280" i="2"/>
  <c r="B280" i="2"/>
  <c r="AB280" i="2" s="1"/>
  <c r="A280" i="2"/>
  <c r="AA279" i="2"/>
  <c r="B279" i="2"/>
  <c r="AB279" i="2" s="1"/>
  <c r="A279" i="2"/>
  <c r="AA277" i="2"/>
  <c r="D277" i="2"/>
  <c r="B277" i="2"/>
  <c r="AB277" i="2" s="1"/>
  <c r="A277" i="2"/>
  <c r="AA276" i="2"/>
  <c r="B276" i="2"/>
  <c r="AB276" i="2" s="1"/>
  <c r="A276" i="2"/>
  <c r="AA274" i="2"/>
  <c r="D274" i="2"/>
  <c r="B274" i="2"/>
  <c r="AB274" i="2" s="1"/>
  <c r="A274" i="2"/>
  <c r="AA273" i="2"/>
  <c r="B273" i="2"/>
  <c r="AB273" i="2" s="1"/>
  <c r="A273" i="2"/>
  <c r="AA271" i="2"/>
  <c r="D271" i="2"/>
  <c r="B271" i="2"/>
  <c r="AB271" i="2" s="1"/>
  <c r="A271" i="2"/>
  <c r="AA270" i="2"/>
  <c r="B270" i="2"/>
  <c r="AB270" i="2" s="1"/>
  <c r="A270" i="2"/>
  <c r="AA268" i="2"/>
  <c r="D268" i="2"/>
  <c r="B268" i="2"/>
  <c r="AB268" i="2" s="1"/>
  <c r="A268" i="2"/>
  <c r="AA267" i="2"/>
  <c r="B267" i="2"/>
  <c r="AB267" i="2" s="1"/>
  <c r="A267" i="2"/>
  <c r="AA265" i="2"/>
  <c r="D265" i="2"/>
  <c r="B265" i="2"/>
  <c r="AB265" i="2" s="1"/>
  <c r="A265" i="2"/>
  <c r="AA264" i="2"/>
  <c r="B264" i="2"/>
  <c r="AB264" i="2" s="1"/>
  <c r="A264" i="2"/>
  <c r="AA262" i="2"/>
  <c r="D262" i="2"/>
  <c r="B262" i="2"/>
  <c r="AB262" i="2" s="1"/>
  <c r="A262" i="2"/>
  <c r="AA261" i="2"/>
  <c r="B261" i="2"/>
  <c r="AB261" i="2" s="1"/>
  <c r="A261" i="2"/>
  <c r="AA259" i="2"/>
  <c r="D259" i="2"/>
  <c r="B259" i="2"/>
  <c r="AB259" i="2" s="1"/>
  <c r="A259" i="2"/>
  <c r="AA258" i="2"/>
  <c r="B258" i="2"/>
  <c r="AB258" i="2" s="1"/>
  <c r="A258" i="2"/>
  <c r="AA256" i="2"/>
  <c r="D256" i="2"/>
  <c r="B256" i="2"/>
  <c r="AB256" i="2" s="1"/>
  <c r="A256" i="2"/>
  <c r="AA255" i="2"/>
  <c r="B255" i="2"/>
  <c r="AB255" i="2" s="1"/>
  <c r="A255" i="2"/>
  <c r="AA253" i="2"/>
  <c r="D253" i="2"/>
  <c r="B253" i="2"/>
  <c r="AB253" i="2" s="1"/>
  <c r="A253" i="2"/>
  <c r="AA252" i="2"/>
  <c r="B252" i="2"/>
  <c r="AB252" i="2" s="1"/>
  <c r="A252" i="2"/>
  <c r="AA250" i="2"/>
  <c r="D250" i="2"/>
  <c r="B250" i="2"/>
  <c r="AB250" i="2" s="1"/>
  <c r="A250" i="2"/>
  <c r="AA249" i="2"/>
  <c r="B249" i="2"/>
  <c r="AB249" i="2" s="1"/>
  <c r="A249" i="2"/>
  <c r="AA247" i="2"/>
  <c r="D247" i="2"/>
  <c r="B247" i="2"/>
  <c r="AB247" i="2" s="1"/>
  <c r="A247" i="2"/>
  <c r="AA246" i="2"/>
  <c r="B246" i="2"/>
  <c r="AB246" i="2" s="1"/>
  <c r="A246" i="2"/>
  <c r="AA244" i="2"/>
  <c r="D244" i="2"/>
  <c r="B244" i="2"/>
  <c r="AB244" i="2" s="1"/>
  <c r="A244" i="2"/>
  <c r="AA243" i="2"/>
  <c r="B243" i="2"/>
  <c r="AB243" i="2" s="1"/>
  <c r="A243" i="2"/>
  <c r="AA241" i="2"/>
  <c r="D241" i="2"/>
  <c r="B241" i="2"/>
  <c r="AB241" i="2" s="1"/>
  <c r="A241" i="2"/>
  <c r="AA240" i="2"/>
  <c r="B240" i="2"/>
  <c r="AB240" i="2" s="1"/>
  <c r="A240" i="2"/>
  <c r="AA238" i="2"/>
  <c r="D238" i="2"/>
  <c r="B238" i="2"/>
  <c r="AB238" i="2" s="1"/>
  <c r="A238" i="2"/>
  <c r="AA237" i="2"/>
  <c r="B237" i="2"/>
  <c r="AB237" i="2" s="1"/>
  <c r="A237" i="2"/>
  <c r="AA235" i="2"/>
  <c r="D235" i="2"/>
  <c r="B235" i="2"/>
  <c r="AB235" i="2" s="1"/>
  <c r="A235" i="2"/>
  <c r="AA234" i="2"/>
  <c r="B234" i="2"/>
  <c r="AB234" i="2" s="1"/>
  <c r="A234" i="2"/>
  <c r="AA232" i="2"/>
  <c r="D232" i="2"/>
  <c r="B232" i="2"/>
  <c r="AB232" i="2" s="1"/>
  <c r="A232" i="2"/>
  <c r="AA231" i="2"/>
  <c r="B231" i="2"/>
  <c r="AB231" i="2" s="1"/>
  <c r="A231" i="2"/>
  <c r="AA229" i="2"/>
  <c r="D229" i="2"/>
  <c r="B229" i="2"/>
  <c r="AB229" i="2" s="1"/>
  <c r="A229" i="2"/>
  <c r="AA228" i="2"/>
  <c r="B228" i="2"/>
  <c r="AB228" i="2" s="1"/>
  <c r="A228" i="2"/>
  <c r="AA226" i="2"/>
  <c r="D226" i="2"/>
  <c r="B226" i="2"/>
  <c r="AB226" i="2" s="1"/>
  <c r="A226" i="2"/>
  <c r="AA225" i="2"/>
  <c r="B225" i="2"/>
  <c r="AB225" i="2" s="1"/>
  <c r="A225" i="2"/>
  <c r="AA223" i="2"/>
  <c r="D223" i="2"/>
  <c r="B223" i="2"/>
  <c r="AB223" i="2" s="1"/>
  <c r="A223" i="2"/>
  <c r="AA222" i="2"/>
  <c r="B222" i="2"/>
  <c r="AB222" i="2" s="1"/>
  <c r="A222" i="2"/>
  <c r="AA220" i="2"/>
  <c r="D220" i="2"/>
  <c r="B220" i="2"/>
  <c r="AB220" i="2" s="1"/>
  <c r="A220" i="2"/>
  <c r="AA219" i="2"/>
  <c r="B219" i="2"/>
  <c r="AB219" i="2" s="1"/>
  <c r="A219" i="2"/>
  <c r="AA217" i="2"/>
  <c r="D217" i="2"/>
  <c r="B217" i="2"/>
  <c r="AB217" i="2" s="1"/>
  <c r="A217" i="2"/>
  <c r="AA216" i="2"/>
  <c r="B216" i="2"/>
  <c r="AB216" i="2" s="1"/>
  <c r="A216" i="2"/>
  <c r="AA214" i="2"/>
  <c r="D214" i="2"/>
  <c r="B214" i="2"/>
  <c r="AB214" i="2" s="1"/>
  <c r="A214" i="2"/>
  <c r="AA213" i="2"/>
  <c r="B213" i="2"/>
  <c r="AB213" i="2" s="1"/>
  <c r="A213" i="2"/>
  <c r="AA211" i="2"/>
  <c r="D211" i="2"/>
  <c r="B211" i="2"/>
  <c r="AB211" i="2" s="1"/>
  <c r="A211" i="2"/>
  <c r="AA210" i="2"/>
  <c r="B210" i="2"/>
  <c r="AB210" i="2" s="1"/>
  <c r="A210" i="2"/>
  <c r="AA208" i="2"/>
  <c r="D208" i="2"/>
  <c r="B208" i="2"/>
  <c r="AB208" i="2" s="1"/>
  <c r="A208" i="2"/>
  <c r="AA207" i="2"/>
  <c r="B207" i="2"/>
  <c r="AB207" i="2" s="1"/>
  <c r="A207" i="2"/>
  <c r="AA205" i="2"/>
  <c r="D205" i="2"/>
  <c r="B205" i="2"/>
  <c r="AB205" i="2" s="1"/>
  <c r="A205" i="2"/>
  <c r="AB204" i="2"/>
  <c r="AA204" i="2"/>
  <c r="B204" i="2"/>
  <c r="A204" i="2"/>
  <c r="AA202" i="2"/>
  <c r="D202" i="2"/>
  <c r="B202" i="2"/>
  <c r="AB202" i="2" s="1"/>
  <c r="A202" i="2"/>
  <c r="AA201" i="2"/>
  <c r="B201" i="2"/>
  <c r="AB201" i="2" s="1"/>
  <c r="A201" i="2"/>
  <c r="AA199" i="2"/>
  <c r="D199" i="2"/>
  <c r="B199" i="2"/>
  <c r="AB199" i="2" s="1"/>
  <c r="A199" i="2"/>
  <c r="AA198" i="2"/>
  <c r="B198" i="2"/>
  <c r="AB198" i="2" s="1"/>
  <c r="A198" i="2"/>
  <c r="AA196" i="2"/>
  <c r="D196" i="2"/>
  <c r="B196" i="2"/>
  <c r="AB196" i="2" s="1"/>
  <c r="A196" i="2"/>
  <c r="AA195" i="2"/>
  <c r="B195" i="2"/>
  <c r="AB195" i="2" s="1"/>
  <c r="A195" i="2"/>
  <c r="AA193" i="2"/>
  <c r="D193" i="2"/>
  <c r="B193" i="2"/>
  <c r="AB193" i="2" s="1"/>
  <c r="A193" i="2"/>
  <c r="AA192" i="2"/>
  <c r="B192" i="2"/>
  <c r="AB192" i="2" s="1"/>
  <c r="A192" i="2"/>
  <c r="AA190" i="2"/>
  <c r="D190" i="2"/>
  <c r="B190" i="2"/>
  <c r="AB190" i="2" s="1"/>
  <c r="A190" i="2"/>
  <c r="AA189" i="2"/>
  <c r="B189" i="2"/>
  <c r="AB189" i="2" s="1"/>
  <c r="A189" i="2"/>
  <c r="AA187" i="2"/>
  <c r="D187" i="2"/>
  <c r="B187" i="2"/>
  <c r="AB187" i="2" s="1"/>
  <c r="A187" i="2"/>
  <c r="AA186" i="2"/>
  <c r="B186" i="2"/>
  <c r="AB186" i="2" s="1"/>
  <c r="A186" i="2"/>
  <c r="AA184" i="2"/>
  <c r="D184" i="2"/>
  <c r="B184" i="2"/>
  <c r="AB184" i="2" s="1"/>
  <c r="A184" i="2"/>
  <c r="AA183" i="2"/>
  <c r="B183" i="2"/>
  <c r="AB183" i="2" s="1"/>
  <c r="A183" i="2"/>
  <c r="AA181" i="2"/>
  <c r="D181" i="2"/>
  <c r="B181" i="2"/>
  <c r="AB181" i="2" s="1"/>
  <c r="A181" i="2"/>
  <c r="AA180" i="2"/>
  <c r="B180" i="2"/>
  <c r="AB180" i="2" s="1"/>
  <c r="A180" i="2"/>
  <c r="AA178" i="2"/>
  <c r="D178" i="2"/>
  <c r="B178" i="2"/>
  <c r="AB178" i="2" s="1"/>
  <c r="A178" i="2"/>
  <c r="AA177" i="2"/>
  <c r="B177" i="2"/>
  <c r="AB177" i="2" s="1"/>
  <c r="A177" i="2"/>
  <c r="AA175" i="2"/>
  <c r="D175" i="2"/>
  <c r="B175" i="2"/>
  <c r="AB175" i="2" s="1"/>
  <c r="A175" i="2"/>
  <c r="AA174" i="2"/>
  <c r="B174" i="2"/>
  <c r="AB174" i="2" s="1"/>
  <c r="A174" i="2"/>
  <c r="AA172" i="2"/>
  <c r="D172" i="2"/>
  <c r="B172" i="2"/>
  <c r="AB172" i="2" s="1"/>
  <c r="A172" i="2"/>
  <c r="AA171" i="2"/>
  <c r="B171" i="2"/>
  <c r="AB171" i="2" s="1"/>
  <c r="A171" i="2"/>
  <c r="AA169" i="2"/>
  <c r="D169" i="2"/>
  <c r="B169" i="2"/>
  <c r="AB169" i="2" s="1"/>
  <c r="A169" i="2"/>
  <c r="AA168" i="2"/>
  <c r="B168" i="2"/>
  <c r="AB168" i="2" s="1"/>
  <c r="A168" i="2"/>
  <c r="AA166" i="2"/>
  <c r="D166" i="2"/>
  <c r="B166" i="2"/>
  <c r="AB166" i="2" s="1"/>
  <c r="A166" i="2"/>
  <c r="AA165" i="2"/>
  <c r="B165" i="2"/>
  <c r="AB165" i="2" s="1"/>
  <c r="A165" i="2"/>
  <c r="AA163" i="2"/>
  <c r="D163" i="2"/>
  <c r="B163" i="2"/>
  <c r="AB163" i="2" s="1"/>
  <c r="A163" i="2"/>
  <c r="AA162" i="2"/>
  <c r="B162" i="2"/>
  <c r="AB162" i="2" s="1"/>
  <c r="A162" i="2"/>
  <c r="AA160" i="2"/>
  <c r="D160" i="2"/>
  <c r="B160" i="2"/>
  <c r="AB160" i="2" s="1"/>
  <c r="A160" i="2"/>
  <c r="AA159" i="2"/>
  <c r="B159" i="2"/>
  <c r="AB159" i="2" s="1"/>
  <c r="A159" i="2"/>
  <c r="AA157" i="2"/>
  <c r="D157" i="2"/>
  <c r="B157" i="2"/>
  <c r="AB157" i="2" s="1"/>
  <c r="A157" i="2"/>
  <c r="AA156" i="2"/>
  <c r="B156" i="2"/>
  <c r="AB156" i="2" s="1"/>
  <c r="A156" i="2"/>
  <c r="AA154" i="2"/>
  <c r="D154" i="2"/>
  <c r="B154" i="2"/>
  <c r="AB154" i="2" s="1"/>
  <c r="A154" i="2"/>
  <c r="AA153" i="2"/>
  <c r="B153" i="2"/>
  <c r="AB153" i="2" s="1"/>
  <c r="A153" i="2"/>
  <c r="AA151" i="2"/>
  <c r="D151" i="2"/>
  <c r="B151" i="2"/>
  <c r="AB151" i="2" s="1"/>
  <c r="A151" i="2"/>
  <c r="AA150" i="2"/>
  <c r="B150" i="2"/>
  <c r="AB150" i="2" s="1"/>
  <c r="A150" i="2"/>
  <c r="AA148" i="2"/>
  <c r="D148" i="2"/>
  <c r="B148" i="2"/>
  <c r="AB148" i="2" s="1"/>
  <c r="A148" i="2"/>
  <c r="AA147" i="2"/>
  <c r="B147" i="2"/>
  <c r="AB147" i="2" s="1"/>
  <c r="A147" i="2"/>
  <c r="AA145" i="2"/>
  <c r="D145" i="2"/>
  <c r="B145" i="2"/>
  <c r="AB145" i="2" s="1"/>
  <c r="A145" i="2"/>
  <c r="AA144" i="2"/>
  <c r="B144" i="2"/>
  <c r="AB144" i="2" s="1"/>
  <c r="A144" i="2"/>
  <c r="AA142" i="2"/>
  <c r="D142" i="2"/>
  <c r="B142" i="2"/>
  <c r="AB142" i="2" s="1"/>
  <c r="A142" i="2"/>
  <c r="AA141" i="2"/>
  <c r="B141" i="2"/>
  <c r="AB141" i="2" s="1"/>
  <c r="A141" i="2"/>
  <c r="AA139" i="2"/>
  <c r="D139" i="2"/>
  <c r="B139" i="2"/>
  <c r="AB139" i="2" s="1"/>
  <c r="A139" i="2"/>
  <c r="AA138" i="2"/>
  <c r="B138" i="2"/>
  <c r="AB138" i="2" s="1"/>
  <c r="A138" i="2"/>
  <c r="AA136" i="2"/>
  <c r="D136" i="2"/>
  <c r="B136" i="2"/>
  <c r="AB136" i="2" s="1"/>
  <c r="A136" i="2"/>
  <c r="AA135" i="2"/>
  <c r="B135" i="2"/>
  <c r="AB135" i="2" s="1"/>
  <c r="A135" i="2"/>
  <c r="AA133" i="2"/>
  <c r="D133" i="2"/>
  <c r="B133" i="2"/>
  <c r="AB133" i="2" s="1"/>
  <c r="A133" i="2"/>
  <c r="AB132" i="2"/>
  <c r="AA132" i="2"/>
  <c r="B132" i="2"/>
  <c r="A132" i="2"/>
  <c r="AA130" i="2"/>
  <c r="D130" i="2"/>
  <c r="B130" i="2"/>
  <c r="AB130" i="2" s="1"/>
  <c r="A130" i="2"/>
  <c r="AA129" i="2"/>
  <c r="B129" i="2"/>
  <c r="AB129" i="2" s="1"/>
  <c r="A129" i="2"/>
  <c r="AA127" i="2"/>
  <c r="D127" i="2"/>
  <c r="B127" i="2"/>
  <c r="AB127" i="2" s="1"/>
  <c r="A127" i="2"/>
  <c r="AA126" i="2"/>
  <c r="B126" i="2"/>
  <c r="AB126" i="2" s="1"/>
  <c r="A126" i="2"/>
  <c r="AA124" i="2"/>
  <c r="D124" i="2"/>
  <c r="B124" i="2"/>
  <c r="AB124" i="2" s="1"/>
  <c r="A124" i="2"/>
  <c r="AA123" i="2"/>
  <c r="B123" i="2"/>
  <c r="AB123" i="2" s="1"/>
  <c r="A123" i="2"/>
  <c r="AA121" i="2"/>
  <c r="D121" i="2"/>
  <c r="B121" i="2"/>
  <c r="AB121" i="2" s="1"/>
  <c r="A121" i="2"/>
  <c r="AA120" i="2"/>
  <c r="B120" i="2"/>
  <c r="AB120" i="2" s="1"/>
  <c r="A120" i="2"/>
  <c r="AA118" i="2"/>
  <c r="D118" i="2"/>
  <c r="B118" i="2"/>
  <c r="AB118" i="2" s="1"/>
  <c r="A118" i="2"/>
  <c r="AA117" i="2"/>
  <c r="B117" i="2"/>
  <c r="AB117" i="2" s="1"/>
  <c r="A117" i="2"/>
  <c r="AA115" i="2"/>
  <c r="D115" i="2"/>
  <c r="B115" i="2"/>
  <c r="AB115" i="2" s="1"/>
  <c r="A115" i="2"/>
  <c r="AA114" i="2"/>
  <c r="B114" i="2"/>
  <c r="AB114" i="2" s="1"/>
  <c r="A114" i="2"/>
  <c r="AA112" i="2"/>
  <c r="D112" i="2"/>
  <c r="B112" i="2"/>
  <c r="AB112" i="2" s="1"/>
  <c r="A112" i="2"/>
  <c r="AA111" i="2"/>
  <c r="B111" i="2"/>
  <c r="AB111" i="2" s="1"/>
  <c r="A111" i="2"/>
  <c r="AA109" i="2"/>
  <c r="D109" i="2"/>
  <c r="B109" i="2"/>
  <c r="AB109" i="2" s="1"/>
  <c r="A109" i="2"/>
  <c r="AB108" i="2"/>
  <c r="AA108" i="2"/>
  <c r="B108" i="2"/>
  <c r="A108" i="2"/>
  <c r="AA106" i="2"/>
  <c r="D106" i="2"/>
  <c r="B106" i="2"/>
  <c r="AB106" i="2" s="1"/>
  <c r="A106" i="2"/>
  <c r="AA105" i="2"/>
  <c r="B105" i="2"/>
  <c r="AB105" i="2" s="1"/>
  <c r="A105" i="2"/>
  <c r="AA103" i="2"/>
  <c r="D103" i="2"/>
  <c r="B103" i="2"/>
  <c r="AB103" i="2" s="1"/>
  <c r="A103" i="2"/>
  <c r="AA102" i="2"/>
  <c r="B102" i="2"/>
  <c r="AB102" i="2" s="1"/>
  <c r="A102" i="2"/>
  <c r="AA100" i="2"/>
  <c r="D100" i="2"/>
  <c r="B100" i="2"/>
  <c r="AB100" i="2" s="1"/>
  <c r="A100" i="2"/>
  <c r="AA99" i="2"/>
  <c r="B99" i="2"/>
  <c r="AB99" i="2" s="1"/>
  <c r="A99" i="2"/>
  <c r="AA97" i="2"/>
  <c r="D97" i="2"/>
  <c r="B97" i="2"/>
  <c r="AB97" i="2" s="1"/>
  <c r="A97" i="2"/>
  <c r="AA96" i="2"/>
  <c r="B96" i="2"/>
  <c r="AB96" i="2" s="1"/>
  <c r="A96" i="2"/>
  <c r="AA94" i="2"/>
  <c r="D94" i="2"/>
  <c r="B94" i="2"/>
  <c r="AB94" i="2" s="1"/>
  <c r="A94" i="2"/>
  <c r="AA93" i="2"/>
  <c r="B93" i="2"/>
  <c r="AB93" i="2" s="1"/>
  <c r="A93" i="2"/>
  <c r="AA91" i="2"/>
  <c r="D91" i="2"/>
  <c r="B91" i="2"/>
  <c r="AB91" i="2" s="1"/>
  <c r="A91" i="2"/>
  <c r="AA90" i="2"/>
  <c r="B90" i="2"/>
  <c r="AB90" i="2" s="1"/>
  <c r="A90" i="2"/>
  <c r="AA88" i="2"/>
  <c r="D88" i="2"/>
  <c r="B88" i="2"/>
  <c r="AB88" i="2" s="1"/>
  <c r="A88" i="2"/>
  <c r="AA87" i="2"/>
  <c r="B87" i="2"/>
  <c r="AB87" i="2" s="1"/>
  <c r="A87" i="2"/>
  <c r="AA85" i="2"/>
  <c r="D85" i="2"/>
  <c r="B85" i="2"/>
  <c r="AB85" i="2" s="1"/>
  <c r="A85" i="2"/>
  <c r="AA84" i="2"/>
  <c r="B84" i="2"/>
  <c r="AB84" i="2" s="1"/>
  <c r="A84" i="2"/>
  <c r="AA82" i="2"/>
  <c r="D82" i="2"/>
  <c r="B82" i="2"/>
  <c r="AB82" i="2" s="1"/>
  <c r="A82" i="2"/>
  <c r="AA81" i="2"/>
  <c r="B81" i="2"/>
  <c r="AB81" i="2" s="1"/>
  <c r="A81" i="2"/>
  <c r="AA79" i="2"/>
  <c r="D79" i="2"/>
  <c r="B79" i="2"/>
  <c r="AB79" i="2" s="1"/>
  <c r="A79" i="2"/>
  <c r="AA78" i="2"/>
  <c r="B78" i="2"/>
  <c r="AB78" i="2" s="1"/>
  <c r="A78" i="2"/>
  <c r="AA76" i="2"/>
  <c r="D76" i="2"/>
  <c r="B76" i="2"/>
  <c r="AB76" i="2" s="1"/>
  <c r="A76" i="2"/>
  <c r="AA75" i="2"/>
  <c r="B75" i="2"/>
  <c r="AB75" i="2" s="1"/>
  <c r="A75" i="2"/>
  <c r="AA73" i="2"/>
  <c r="D73" i="2"/>
  <c r="B73" i="2"/>
  <c r="AB73" i="2" s="1"/>
  <c r="A73" i="2"/>
  <c r="AA72" i="2"/>
  <c r="B72" i="2"/>
  <c r="AB72" i="2" s="1"/>
  <c r="A72" i="2"/>
  <c r="AA70" i="2"/>
  <c r="D70" i="2"/>
  <c r="B70" i="2"/>
  <c r="AB70" i="2" s="1"/>
  <c r="A70" i="2"/>
  <c r="AA69" i="2"/>
  <c r="B69" i="2"/>
  <c r="AB69" i="2" s="1"/>
  <c r="A69" i="2"/>
  <c r="AA67" i="2"/>
  <c r="D67" i="2"/>
  <c r="B67" i="2"/>
  <c r="AB67" i="2" s="1"/>
  <c r="A67" i="2"/>
  <c r="AA66" i="2"/>
  <c r="B66" i="2"/>
  <c r="AB66" i="2" s="1"/>
  <c r="A66" i="2"/>
  <c r="AA64" i="2"/>
  <c r="D64" i="2"/>
  <c r="B64" i="2"/>
  <c r="AB64" i="2" s="1"/>
  <c r="A64" i="2"/>
  <c r="AA63" i="2"/>
  <c r="B63" i="2"/>
  <c r="AB63" i="2" s="1"/>
  <c r="A63" i="2"/>
  <c r="AA61" i="2"/>
  <c r="D61" i="2"/>
  <c r="B61" i="2"/>
  <c r="AB61" i="2" s="1"/>
  <c r="A61" i="2"/>
  <c r="AA60" i="2"/>
  <c r="B60" i="2"/>
  <c r="AB60" i="2" s="1"/>
  <c r="A60" i="2"/>
  <c r="AA58" i="2"/>
  <c r="D58" i="2"/>
  <c r="B58" i="2"/>
  <c r="AB58" i="2" s="1"/>
  <c r="A58" i="2"/>
  <c r="AA57" i="2"/>
  <c r="B57" i="2"/>
  <c r="AB57" i="2" s="1"/>
  <c r="A57" i="2"/>
  <c r="AA55" i="2"/>
  <c r="D55" i="2"/>
  <c r="B55" i="2"/>
  <c r="AB55" i="2" s="1"/>
  <c r="A55" i="2"/>
  <c r="AA54" i="2"/>
  <c r="B54" i="2"/>
  <c r="AB54" i="2" s="1"/>
  <c r="A54" i="2"/>
  <c r="AA52" i="2"/>
  <c r="D52" i="2"/>
  <c r="B52" i="2"/>
  <c r="AB52" i="2" s="1"/>
  <c r="A52" i="2"/>
  <c r="AA51" i="2"/>
  <c r="B51" i="2"/>
  <c r="AB51" i="2" s="1"/>
  <c r="A51" i="2"/>
  <c r="AA49" i="2"/>
  <c r="D49" i="2"/>
  <c r="B49" i="2"/>
  <c r="AB49" i="2" s="1"/>
  <c r="A49" i="2"/>
  <c r="AA48" i="2"/>
  <c r="B48" i="2"/>
  <c r="AB48" i="2" s="1"/>
  <c r="A48" i="2"/>
  <c r="AA46" i="2"/>
  <c r="D46" i="2"/>
  <c r="B46" i="2"/>
  <c r="AB46" i="2" s="1"/>
  <c r="A46" i="2"/>
  <c r="AA45" i="2"/>
  <c r="B45" i="2"/>
  <c r="AB45" i="2" s="1"/>
  <c r="A45" i="2"/>
  <c r="AA43" i="2"/>
  <c r="D43" i="2"/>
  <c r="B43" i="2"/>
  <c r="AB43" i="2" s="1"/>
  <c r="A43" i="2"/>
  <c r="AA42" i="2"/>
  <c r="B42" i="2"/>
  <c r="AB42" i="2" s="1"/>
  <c r="A42" i="2"/>
  <c r="AA40" i="2"/>
  <c r="D40" i="2"/>
  <c r="B40" i="2"/>
  <c r="AB40" i="2" s="1"/>
  <c r="A40" i="2"/>
  <c r="AA39" i="2"/>
  <c r="B39" i="2"/>
  <c r="AB39" i="2" s="1"/>
  <c r="A39" i="2"/>
  <c r="AA37" i="2"/>
  <c r="D37" i="2"/>
  <c r="B37" i="2"/>
  <c r="AB37" i="2" s="1"/>
  <c r="A37" i="2"/>
  <c r="AA36" i="2"/>
  <c r="B36" i="2"/>
  <c r="AB36" i="2" s="1"/>
  <c r="A36" i="2"/>
  <c r="AA34" i="2"/>
  <c r="D34" i="2"/>
  <c r="B34" i="2"/>
  <c r="AB34" i="2" s="1"/>
  <c r="A34" i="2"/>
  <c r="AA33" i="2"/>
  <c r="B33" i="2"/>
  <c r="AB33" i="2" s="1"/>
  <c r="A33" i="2"/>
  <c r="D31" i="2"/>
  <c r="B31" i="2"/>
  <c r="AB31" i="2" s="1"/>
  <c r="A31" i="2"/>
  <c r="B30" i="2"/>
  <c r="AB30" i="2" s="1"/>
  <c r="A30" i="2"/>
  <c r="C17" i="2"/>
  <c r="BP41" i="1"/>
  <c r="BP44" i="1"/>
  <c r="AX22" i="1"/>
  <c r="AX23" i="1"/>
  <c r="AX24" i="1"/>
  <c r="AX25" i="1"/>
  <c r="AX26" i="1"/>
  <c r="AX27" i="1"/>
  <c r="AX21" i="1"/>
  <c r="AS22" i="1"/>
  <c r="AS23" i="1"/>
  <c r="AS24" i="1"/>
  <c r="AS25" i="1"/>
  <c r="AS26" i="1"/>
  <c r="AS27" i="1"/>
  <c r="AS21" i="1"/>
  <c r="AN22" i="1"/>
  <c r="AN23" i="1"/>
  <c r="AN24" i="1"/>
  <c r="AN25" i="1"/>
  <c r="AN26" i="1"/>
  <c r="AN27" i="1"/>
  <c r="AN21" i="1"/>
  <c r="AD22" i="1"/>
  <c r="AD23" i="1"/>
  <c r="AD24" i="1"/>
  <c r="AD25" i="1"/>
  <c r="AD26" i="1"/>
  <c r="AD27" i="1"/>
  <c r="AD21" i="1"/>
  <c r="T22" i="1"/>
  <c r="T23" i="1"/>
  <c r="T24" i="1"/>
  <c r="T25" i="1"/>
  <c r="T26" i="1"/>
  <c r="T27" i="1"/>
  <c r="T21" i="1"/>
  <c r="I19" i="4" l="1"/>
  <c r="I21" i="4"/>
  <c r="I22" i="4"/>
  <c r="I20" i="4"/>
  <c r="C22" i="3"/>
  <c r="I18" i="4"/>
  <c r="E24" i="4"/>
  <c r="I17" i="4"/>
  <c r="G24" i="4"/>
  <c r="I23" i="4"/>
  <c r="C34" i="3"/>
  <c r="T29" i="1"/>
  <c r="T28" i="1"/>
  <c r="O29" i="1"/>
  <c r="O28" i="1"/>
  <c r="O30" i="1"/>
  <c r="I24" i="4" l="1"/>
  <c r="K17" i="4" s="1"/>
  <c r="C32" i="3"/>
  <c r="C184" i="3"/>
  <c r="M54" i="1"/>
  <c r="M55" i="1"/>
  <c r="M56" i="1"/>
  <c r="M57" i="1"/>
  <c r="M58" i="1"/>
  <c r="M59" i="1"/>
  <c r="M60" i="1"/>
  <c r="M61" i="1"/>
  <c r="M53" i="1"/>
  <c r="K19" i="4" l="1"/>
  <c r="K20" i="4"/>
  <c r="K18" i="4"/>
  <c r="K22" i="4"/>
  <c r="K21" i="4"/>
  <c r="K23" i="4"/>
  <c r="L23" i="4" s="1"/>
  <c r="M23" i="4" s="1"/>
  <c r="I59" i="3"/>
  <c r="I75" i="3"/>
  <c r="I91" i="3"/>
  <c r="I116" i="3"/>
  <c r="I50" i="3"/>
  <c r="I66" i="3"/>
  <c r="I82" i="3"/>
  <c r="I98" i="3"/>
  <c r="I126" i="3"/>
  <c r="I142" i="3"/>
  <c r="I158" i="3"/>
  <c r="I174" i="3"/>
  <c r="I49" i="3"/>
  <c r="I52" i="3"/>
  <c r="I35" i="3"/>
  <c r="I39" i="3"/>
  <c r="I63" i="3"/>
  <c r="I79" i="3"/>
  <c r="I95" i="3"/>
  <c r="I38" i="3"/>
  <c r="I54" i="3"/>
  <c r="I70" i="3"/>
  <c r="I86" i="3"/>
  <c r="I106" i="3"/>
  <c r="I130" i="3"/>
  <c r="I146" i="3"/>
  <c r="I162" i="3"/>
  <c r="I178" i="3"/>
  <c r="I37" i="3"/>
  <c r="I53" i="3"/>
  <c r="I69" i="3"/>
  <c r="I85" i="3"/>
  <c r="I104" i="3"/>
  <c r="I40" i="3"/>
  <c r="I56" i="3"/>
  <c r="I72" i="3"/>
  <c r="I88" i="3"/>
  <c r="I102" i="3"/>
  <c r="I128" i="3"/>
  <c r="I144" i="3"/>
  <c r="I160" i="3"/>
  <c r="I176" i="3"/>
  <c r="I105" i="3"/>
  <c r="I113" i="3"/>
  <c r="I121" i="3"/>
  <c r="I129" i="3"/>
  <c r="I137" i="3"/>
  <c r="I145" i="3"/>
  <c r="I153" i="3"/>
  <c r="I161" i="3"/>
  <c r="I169" i="3"/>
  <c r="I177" i="3"/>
  <c r="I43" i="3"/>
  <c r="I47" i="3"/>
  <c r="I67" i="3"/>
  <c r="I83" i="3"/>
  <c r="I99" i="3"/>
  <c r="I42" i="3"/>
  <c r="I58" i="3"/>
  <c r="I74" i="3"/>
  <c r="I90" i="3"/>
  <c r="I114" i="3"/>
  <c r="I134" i="3"/>
  <c r="I150" i="3"/>
  <c r="I166" i="3"/>
  <c r="I182" i="3"/>
  <c r="I41" i="3"/>
  <c r="I57" i="3"/>
  <c r="I73" i="3"/>
  <c r="I89" i="3"/>
  <c r="I112" i="3"/>
  <c r="I44" i="3"/>
  <c r="I60" i="3"/>
  <c r="I76" i="3"/>
  <c r="I92" i="3"/>
  <c r="I110" i="3"/>
  <c r="I132" i="3"/>
  <c r="I148" i="3"/>
  <c r="I164" i="3"/>
  <c r="I180" i="3"/>
  <c r="I107" i="3"/>
  <c r="I115" i="3"/>
  <c r="I123" i="3"/>
  <c r="I131" i="3"/>
  <c r="I139" i="3"/>
  <c r="I147" i="3"/>
  <c r="I155" i="3"/>
  <c r="I163" i="3"/>
  <c r="I171" i="3"/>
  <c r="I179" i="3"/>
  <c r="I51" i="3"/>
  <c r="I55" i="3"/>
  <c r="I71" i="3"/>
  <c r="I87" i="3"/>
  <c r="I108" i="3"/>
  <c r="I46" i="3"/>
  <c r="I62" i="3"/>
  <c r="I78" i="3"/>
  <c r="I94" i="3"/>
  <c r="I122" i="3"/>
  <c r="I138" i="3"/>
  <c r="I154" i="3"/>
  <c r="I170" i="3"/>
  <c r="I45" i="3"/>
  <c r="I61" i="3"/>
  <c r="I77" i="3"/>
  <c r="I93" i="3"/>
  <c r="I120" i="3"/>
  <c r="I48" i="3"/>
  <c r="I64" i="3"/>
  <c r="I80" i="3"/>
  <c r="I96" i="3"/>
  <c r="I118" i="3"/>
  <c r="I136" i="3"/>
  <c r="I152" i="3"/>
  <c r="I168" i="3"/>
  <c r="I101" i="3"/>
  <c r="I109" i="3"/>
  <c r="I117" i="3"/>
  <c r="I125" i="3"/>
  <c r="I133" i="3"/>
  <c r="I141" i="3"/>
  <c r="I149" i="3"/>
  <c r="I157" i="3"/>
  <c r="I165" i="3"/>
  <c r="I173" i="3"/>
  <c r="I181" i="3"/>
  <c r="I65" i="3"/>
  <c r="I81" i="3"/>
  <c r="I97" i="3"/>
  <c r="I36" i="3"/>
  <c r="I68" i="3"/>
  <c r="I84" i="3"/>
  <c r="I100" i="3"/>
  <c r="I124" i="3"/>
  <c r="I140" i="3"/>
  <c r="I156" i="3"/>
  <c r="I172" i="3"/>
  <c r="I103" i="3"/>
  <c r="I111" i="3"/>
  <c r="I119" i="3"/>
  <c r="I127" i="3"/>
  <c r="I135" i="3"/>
  <c r="I143" i="3"/>
  <c r="I151" i="3"/>
  <c r="I159" i="3"/>
  <c r="I167" i="3"/>
  <c r="I175" i="3"/>
  <c r="I183" i="3"/>
  <c r="I34" i="3"/>
  <c r="M44" i="1"/>
  <c r="L44" i="1"/>
  <c r="K44" i="1"/>
  <c r="J44" i="1"/>
  <c r="H44" i="1"/>
  <c r="G44" i="1"/>
  <c r="F44" i="1"/>
  <c r="E44" i="1"/>
  <c r="M43" i="1"/>
  <c r="L43" i="1"/>
  <c r="L45" i="1" s="1"/>
  <c r="K43" i="1"/>
  <c r="J43" i="1"/>
  <c r="J45" i="1" s="1"/>
  <c r="H43" i="1"/>
  <c r="G43" i="1"/>
  <c r="G45" i="1" s="1"/>
  <c r="F43" i="1"/>
  <c r="F45" i="1" s="1"/>
  <c r="E43" i="1"/>
  <c r="E45" i="1" s="1"/>
  <c r="M41" i="1"/>
  <c r="M48" i="1" s="1"/>
  <c r="L41" i="1"/>
  <c r="L40" i="1" s="1"/>
  <c r="K41" i="1"/>
  <c r="K40" i="1" s="1"/>
  <c r="J41" i="1"/>
  <c r="J48" i="1" s="1"/>
  <c r="H41" i="1"/>
  <c r="H40" i="1" s="1"/>
  <c r="G41" i="1"/>
  <c r="G40" i="1" s="1"/>
  <c r="F41" i="1"/>
  <c r="F48" i="1" s="1"/>
  <c r="E41" i="1"/>
  <c r="E48" i="1" s="1"/>
  <c r="J40" i="1"/>
  <c r="F40" i="1"/>
  <c r="M39" i="1"/>
  <c r="L39" i="1"/>
  <c r="K39" i="1"/>
  <c r="J39" i="1"/>
  <c r="H39" i="1"/>
  <c r="G39" i="1"/>
  <c r="F39" i="1"/>
  <c r="E39" i="1"/>
  <c r="N37" i="1"/>
  <c r="I37" i="1"/>
  <c r="N36" i="1"/>
  <c r="I36" i="1"/>
  <c r="N35" i="1"/>
  <c r="I35" i="1"/>
  <c r="N34" i="1"/>
  <c r="I34" i="1"/>
  <c r="N33" i="1"/>
  <c r="I33" i="1"/>
  <c r="N32" i="1"/>
  <c r="I32" i="1"/>
  <c r="N31" i="1"/>
  <c r="I31" i="1"/>
  <c r="N30" i="1"/>
  <c r="I30" i="1"/>
  <c r="N29" i="1"/>
  <c r="I29" i="1"/>
  <c r="N28" i="1"/>
  <c r="I28" i="1"/>
  <c r="N27" i="1"/>
  <c r="I27" i="1"/>
  <c r="O27" i="1" s="1"/>
  <c r="S27" i="1" s="1"/>
  <c r="Y27" i="1" s="1"/>
  <c r="N26" i="1"/>
  <c r="I26" i="1"/>
  <c r="O26" i="1" s="1"/>
  <c r="S26" i="1" s="1"/>
  <c r="Y26" i="1" s="1"/>
  <c r="AC26" i="1" s="1"/>
  <c r="AI26" i="1" s="1"/>
  <c r="AM26" i="1" s="1"/>
  <c r="N25" i="1"/>
  <c r="I25" i="1"/>
  <c r="O25" i="1" s="1"/>
  <c r="S25" i="1" s="1"/>
  <c r="Y25" i="1" s="1"/>
  <c r="N24" i="1"/>
  <c r="I24" i="1"/>
  <c r="O24" i="1" s="1"/>
  <c r="S24" i="1" s="1"/>
  <c r="Y24" i="1" s="1"/>
  <c r="AC24" i="1" s="1"/>
  <c r="AI24" i="1" s="1"/>
  <c r="AM24" i="1" s="1"/>
  <c r="N23" i="1"/>
  <c r="I23" i="1"/>
  <c r="O23" i="1" s="1"/>
  <c r="S23" i="1" s="1"/>
  <c r="Y23" i="1" s="1"/>
  <c r="N22" i="1"/>
  <c r="I22" i="1"/>
  <c r="O22" i="1" s="1"/>
  <c r="O44" i="1" s="1"/>
  <c r="N21" i="1"/>
  <c r="I21" i="1"/>
  <c r="O21" i="1" s="1"/>
  <c r="S21" i="1" s="1"/>
  <c r="Y21" i="1" s="1"/>
  <c r="W44" i="1"/>
  <c r="V44" i="1"/>
  <c r="U44" i="1"/>
  <c r="T44" i="1"/>
  <c r="R44" i="1"/>
  <c r="Q44" i="1"/>
  <c r="P44" i="1"/>
  <c r="W43" i="1"/>
  <c r="V43" i="1"/>
  <c r="V45" i="1" s="1"/>
  <c r="U43" i="1"/>
  <c r="T43" i="1"/>
  <c r="R43" i="1"/>
  <c r="Q43" i="1"/>
  <c r="P43" i="1"/>
  <c r="P45" i="1" s="1"/>
  <c r="O43" i="1"/>
  <c r="W41" i="1"/>
  <c r="W48" i="1" s="1"/>
  <c r="V41" i="1"/>
  <c r="V48" i="1" s="1"/>
  <c r="U41" i="1"/>
  <c r="U40" i="1" s="1"/>
  <c r="T41" i="1"/>
  <c r="T48" i="1" s="1"/>
  <c r="R41" i="1"/>
  <c r="R48" i="1" s="1"/>
  <c r="Q41" i="1"/>
  <c r="Q40" i="1" s="1"/>
  <c r="P41" i="1"/>
  <c r="P48" i="1" s="1"/>
  <c r="V40" i="1"/>
  <c r="W39" i="1"/>
  <c r="V39" i="1"/>
  <c r="U39" i="1"/>
  <c r="T39" i="1"/>
  <c r="R39" i="1"/>
  <c r="Q39" i="1"/>
  <c r="P39" i="1"/>
  <c r="O39" i="1"/>
  <c r="X37" i="1"/>
  <c r="S37" i="1"/>
  <c r="X36" i="1"/>
  <c r="S36" i="1"/>
  <c r="X35" i="1"/>
  <c r="S35" i="1"/>
  <c r="X34" i="1"/>
  <c r="S34" i="1"/>
  <c r="X33" i="1"/>
  <c r="S33" i="1"/>
  <c r="X32" i="1"/>
  <c r="S32" i="1"/>
  <c r="X31" i="1"/>
  <c r="S31" i="1"/>
  <c r="X30" i="1"/>
  <c r="S30" i="1"/>
  <c r="X29" i="1"/>
  <c r="S29" i="1"/>
  <c r="Y29" i="1" s="1"/>
  <c r="X28" i="1"/>
  <c r="AD28" i="1" s="1"/>
  <c r="AH28" i="1" s="1"/>
  <c r="AN28" i="1" s="1"/>
  <c r="S28" i="1"/>
  <c r="Y28" i="1" s="1"/>
  <c r="X27" i="1"/>
  <c r="X26" i="1"/>
  <c r="X25" i="1"/>
  <c r="X24" i="1"/>
  <c r="X23" i="1"/>
  <c r="X22" i="1"/>
  <c r="X21" i="1"/>
  <c r="AG44" i="1"/>
  <c r="AF44" i="1"/>
  <c r="AE44" i="1"/>
  <c r="AB44" i="1"/>
  <c r="AA44" i="1"/>
  <c r="Z44" i="1"/>
  <c r="AG43" i="1"/>
  <c r="AF43" i="1"/>
  <c r="AE43" i="1"/>
  <c r="AB43" i="1"/>
  <c r="AA43" i="1"/>
  <c r="Z43" i="1"/>
  <c r="AG41" i="1"/>
  <c r="AG48" i="1" s="1"/>
  <c r="AF41" i="1"/>
  <c r="AF40" i="1" s="1"/>
  <c r="AE41" i="1"/>
  <c r="AE40" i="1" s="1"/>
  <c r="AB41" i="1"/>
  <c r="AB40" i="1" s="1"/>
  <c r="AA41" i="1"/>
  <c r="AA40" i="1" s="1"/>
  <c r="Z41" i="1"/>
  <c r="Z48" i="1" s="1"/>
  <c r="AG39" i="1"/>
  <c r="AF39" i="1"/>
  <c r="AE39" i="1"/>
  <c r="AB39" i="1"/>
  <c r="AA39" i="1"/>
  <c r="Z39" i="1"/>
  <c r="AH37" i="1"/>
  <c r="AC37" i="1"/>
  <c r="AH36" i="1"/>
  <c r="AC36" i="1"/>
  <c r="AH35" i="1"/>
  <c r="AC35" i="1"/>
  <c r="AH34" i="1"/>
  <c r="AC34" i="1"/>
  <c r="AH33" i="1"/>
  <c r="AC33" i="1"/>
  <c r="AH32" i="1"/>
  <c r="AC32" i="1"/>
  <c r="AH31" i="1"/>
  <c r="AC31" i="1"/>
  <c r="AH30" i="1"/>
  <c r="AC30" i="1"/>
  <c r="AC29" i="1"/>
  <c r="AI29" i="1" s="1"/>
  <c r="AM29" i="1" s="1"/>
  <c r="AS29" i="1" s="1"/>
  <c r="AC28" i="1"/>
  <c r="AI28" i="1" s="1"/>
  <c r="AH27" i="1"/>
  <c r="AC27" i="1"/>
  <c r="AI27" i="1" s="1"/>
  <c r="AM27" i="1" s="1"/>
  <c r="AH26" i="1"/>
  <c r="AH25" i="1"/>
  <c r="AC25" i="1"/>
  <c r="AI25" i="1" s="1"/>
  <c r="AM25" i="1" s="1"/>
  <c r="AH24" i="1"/>
  <c r="AH23" i="1"/>
  <c r="AC23" i="1"/>
  <c r="AI23" i="1" s="1"/>
  <c r="AM23" i="1" s="1"/>
  <c r="AH22" i="1"/>
  <c r="AH21" i="1"/>
  <c r="AC21" i="1"/>
  <c r="AI21" i="1" s="1"/>
  <c r="AQ44" i="1"/>
  <c r="AP44" i="1"/>
  <c r="AO44" i="1"/>
  <c r="AL44" i="1"/>
  <c r="AK44" i="1"/>
  <c r="AJ44" i="1"/>
  <c r="AQ43" i="1"/>
  <c r="AP43" i="1"/>
  <c r="AO43" i="1"/>
  <c r="AO45" i="1" s="1"/>
  <c r="AL43" i="1"/>
  <c r="AK43" i="1"/>
  <c r="AJ43" i="1"/>
  <c r="AQ41" i="1"/>
  <c r="AQ48" i="1" s="1"/>
  <c r="AP41" i="1"/>
  <c r="AP40" i="1" s="1"/>
  <c r="AO41" i="1"/>
  <c r="AO40" i="1" s="1"/>
  <c r="AL41" i="1"/>
  <c r="AL40" i="1" s="1"/>
  <c r="AK41" i="1"/>
  <c r="AK48" i="1" s="1"/>
  <c r="AJ41" i="1"/>
  <c r="AJ48" i="1" s="1"/>
  <c r="AQ39" i="1"/>
  <c r="AP39" i="1"/>
  <c r="AO39" i="1"/>
  <c r="AL39" i="1"/>
  <c r="AK39" i="1"/>
  <c r="AJ39" i="1"/>
  <c r="AR37" i="1"/>
  <c r="AM37" i="1"/>
  <c r="AR36" i="1"/>
  <c r="AM36" i="1"/>
  <c r="AR35" i="1"/>
  <c r="AM35" i="1"/>
  <c r="AR34" i="1"/>
  <c r="AM34" i="1"/>
  <c r="AR33" i="1"/>
  <c r="AM33" i="1"/>
  <c r="AR32" i="1"/>
  <c r="AM32" i="1"/>
  <c r="AR31" i="1"/>
  <c r="AM31" i="1"/>
  <c r="AR30" i="1"/>
  <c r="AM30" i="1"/>
  <c r="AR27" i="1"/>
  <c r="AR26" i="1"/>
  <c r="AR25" i="1"/>
  <c r="AR24" i="1"/>
  <c r="AR23" i="1"/>
  <c r="AR22" i="1"/>
  <c r="AR21" i="1"/>
  <c r="AM21" i="1"/>
  <c r="CB47" i="1"/>
  <c r="CF47" i="1" s="1"/>
  <c r="CL47" i="1" s="1"/>
  <c r="CP47" i="1" s="1"/>
  <c r="CV47" i="1" s="1"/>
  <c r="CZ47" i="1" s="1"/>
  <c r="DD47" i="1" s="1"/>
  <c r="DG47" i="1" s="1"/>
  <c r="BW47" i="1"/>
  <c r="CA47" i="1" s="1"/>
  <c r="CG47" i="1" s="1"/>
  <c r="CK47" i="1" s="1"/>
  <c r="CQ47" i="1" s="1"/>
  <c r="CU47" i="1" s="1"/>
  <c r="BL46" i="1"/>
  <c r="BR46" i="1" s="1"/>
  <c r="BV46" i="1" s="1"/>
  <c r="CB46" i="1" s="1"/>
  <c r="CF46" i="1" s="1"/>
  <c r="CL46" i="1" s="1"/>
  <c r="CP46" i="1" s="1"/>
  <c r="CV46" i="1" s="1"/>
  <c r="CZ46" i="1" s="1"/>
  <c r="DD46" i="1" s="1"/>
  <c r="DG46" i="1" s="1"/>
  <c r="BG46" i="1"/>
  <c r="BM46" i="1" s="1"/>
  <c r="BQ46" i="1" s="1"/>
  <c r="BW46" i="1" s="1"/>
  <c r="CA46" i="1" s="1"/>
  <c r="CG46" i="1" s="1"/>
  <c r="CK46" i="1" s="1"/>
  <c r="CQ46" i="1" s="1"/>
  <c r="CU46" i="1" s="1"/>
  <c r="DB44" i="1"/>
  <c r="DA44" i="1"/>
  <c r="CY44" i="1"/>
  <c r="CX44" i="1"/>
  <c r="CW44" i="1"/>
  <c r="CS44" i="1"/>
  <c r="CM44" i="1"/>
  <c r="CD44" i="1"/>
  <c r="CC44" i="1"/>
  <c r="BZ44" i="1"/>
  <c r="BY44" i="1"/>
  <c r="BT44" i="1"/>
  <c r="BS44" i="1"/>
  <c r="BO44" i="1"/>
  <c r="BN44" i="1"/>
  <c r="BK44" i="1"/>
  <c r="BJ44" i="1"/>
  <c r="BI44" i="1"/>
  <c r="BF44" i="1"/>
  <c r="BE44" i="1"/>
  <c r="BD44" i="1"/>
  <c r="BA44" i="1"/>
  <c r="AZ44" i="1"/>
  <c r="AY44" i="1"/>
  <c r="AV44" i="1"/>
  <c r="AU44" i="1"/>
  <c r="AT44" i="1"/>
  <c r="DB43" i="1"/>
  <c r="DA43" i="1"/>
  <c r="CY43" i="1"/>
  <c r="CX43" i="1"/>
  <c r="CW43" i="1"/>
  <c r="CT43" i="1"/>
  <c r="CS43" i="1"/>
  <c r="CR43" i="1"/>
  <c r="CN43" i="1"/>
  <c r="CM43" i="1"/>
  <c r="CI43" i="1"/>
  <c r="CH43" i="1"/>
  <c r="CE43" i="1"/>
  <c r="CD43" i="1"/>
  <c r="CC43" i="1"/>
  <c r="BZ43" i="1"/>
  <c r="BZ45" i="1" s="1"/>
  <c r="BY43" i="1"/>
  <c r="BY45" i="1" s="1"/>
  <c r="BX43" i="1"/>
  <c r="BU43" i="1"/>
  <c r="BT43" i="1"/>
  <c r="BS43" i="1"/>
  <c r="BP43" i="1"/>
  <c r="BO43" i="1"/>
  <c r="BN43" i="1"/>
  <c r="BK43" i="1"/>
  <c r="BJ43" i="1"/>
  <c r="BI43" i="1"/>
  <c r="BF43" i="1"/>
  <c r="BE43" i="1"/>
  <c r="BD43" i="1"/>
  <c r="BA43" i="1"/>
  <c r="AZ43" i="1"/>
  <c r="AY43" i="1"/>
  <c r="AV43" i="1"/>
  <c r="AU43" i="1"/>
  <c r="AT43" i="1"/>
  <c r="DB41" i="1"/>
  <c r="DB48" i="1" s="1"/>
  <c r="DA41" i="1"/>
  <c r="CY41" i="1"/>
  <c r="CY48" i="1" s="1"/>
  <c r="CX41" i="1"/>
  <c r="CX48" i="1" s="1"/>
  <c r="CW41" i="1"/>
  <c r="CS41" i="1"/>
  <c r="CM41" i="1"/>
  <c r="CM48" i="1" s="1"/>
  <c r="CD41" i="1"/>
  <c r="CD48" i="1" s="1"/>
  <c r="CC41" i="1"/>
  <c r="BZ41" i="1"/>
  <c r="BZ48" i="1" s="1"/>
  <c r="BY41" i="1"/>
  <c r="BT41" i="1"/>
  <c r="BT48" i="1" s="1"/>
  <c r="BS41" i="1"/>
  <c r="BS40" i="1" s="1"/>
  <c r="BP48" i="1"/>
  <c r="BO41" i="1"/>
  <c r="BO40" i="1" s="1"/>
  <c r="BN41" i="1"/>
  <c r="BN48" i="1" s="1"/>
  <c r="BK41" i="1"/>
  <c r="BK48" i="1" s="1"/>
  <c r="BJ41" i="1"/>
  <c r="BJ48" i="1" s="1"/>
  <c r="BI41" i="1"/>
  <c r="BF41" i="1"/>
  <c r="BF48" i="1" s="1"/>
  <c r="BE41" i="1"/>
  <c r="BD41" i="1"/>
  <c r="BD48" i="1" s="1"/>
  <c r="BA41" i="1"/>
  <c r="AZ41" i="1"/>
  <c r="AZ48" i="1" s="1"/>
  <c r="AY41" i="1"/>
  <c r="AY48" i="1" s="1"/>
  <c r="AV41" i="1"/>
  <c r="AV48" i="1" s="1"/>
  <c r="AU41" i="1"/>
  <c r="AU48" i="1" s="1"/>
  <c r="AT41" i="1"/>
  <c r="AT48" i="1" s="1"/>
  <c r="DJ40" i="1"/>
  <c r="CD40" i="1"/>
  <c r="DJ39" i="1"/>
  <c r="DB39" i="1"/>
  <c r="DA39" i="1"/>
  <c r="CY39" i="1"/>
  <c r="CX39" i="1"/>
  <c r="CW39" i="1"/>
  <c r="CT39" i="1"/>
  <c r="CS39" i="1"/>
  <c r="CR39" i="1"/>
  <c r="CN39" i="1"/>
  <c r="CM39" i="1"/>
  <c r="CI39" i="1"/>
  <c r="CH39" i="1"/>
  <c r="CE39" i="1"/>
  <c r="CD39" i="1"/>
  <c r="CC39" i="1"/>
  <c r="BZ39" i="1"/>
  <c r="BY39" i="1"/>
  <c r="BX39" i="1"/>
  <c r="BU39" i="1"/>
  <c r="BT39" i="1"/>
  <c r="BS39" i="1"/>
  <c r="BP39" i="1"/>
  <c r="BO39" i="1"/>
  <c r="BN39" i="1"/>
  <c r="BK39" i="1"/>
  <c r="BJ39" i="1"/>
  <c r="BI39" i="1"/>
  <c r="BF39" i="1"/>
  <c r="BE39" i="1"/>
  <c r="BD39" i="1"/>
  <c r="BA39" i="1"/>
  <c r="AZ39" i="1"/>
  <c r="AY39" i="1"/>
  <c r="AV39" i="1"/>
  <c r="AU39" i="1"/>
  <c r="AT39" i="1"/>
  <c r="DL38" i="1"/>
  <c r="DH37" i="1"/>
  <c r="BB37" i="1"/>
  <c r="BH37" i="1" s="1"/>
  <c r="BL37" i="1" s="1"/>
  <c r="BR37" i="1" s="1"/>
  <c r="BV37" i="1" s="1"/>
  <c r="CB37" i="1" s="1"/>
  <c r="CF37" i="1" s="1"/>
  <c r="CL37" i="1" s="1"/>
  <c r="CP37" i="1" s="1"/>
  <c r="CV37" i="1" s="1"/>
  <c r="CZ37" i="1" s="1"/>
  <c r="DD37" i="1" s="1"/>
  <c r="DG37" i="1" s="1"/>
  <c r="AW37" i="1"/>
  <c r="BC37" i="1" s="1"/>
  <c r="BG37" i="1" s="1"/>
  <c r="BM37" i="1" s="1"/>
  <c r="BQ37" i="1" s="1"/>
  <c r="BW37" i="1" s="1"/>
  <c r="CA37" i="1" s="1"/>
  <c r="CG37" i="1" s="1"/>
  <c r="CK37" i="1" s="1"/>
  <c r="CQ37" i="1" s="1"/>
  <c r="CU37" i="1" s="1"/>
  <c r="DH36" i="1"/>
  <c r="BB36" i="1"/>
  <c r="BH36" i="1" s="1"/>
  <c r="BL36" i="1" s="1"/>
  <c r="BR36" i="1" s="1"/>
  <c r="BV36" i="1" s="1"/>
  <c r="CB36" i="1" s="1"/>
  <c r="CF36" i="1" s="1"/>
  <c r="CL36" i="1" s="1"/>
  <c r="CP36" i="1" s="1"/>
  <c r="CV36" i="1" s="1"/>
  <c r="CZ36" i="1" s="1"/>
  <c r="AW36" i="1"/>
  <c r="BC36" i="1" s="1"/>
  <c r="BG36" i="1" s="1"/>
  <c r="BM36" i="1" s="1"/>
  <c r="BQ36" i="1" s="1"/>
  <c r="BW36" i="1" s="1"/>
  <c r="CA36" i="1" s="1"/>
  <c r="CG36" i="1" s="1"/>
  <c r="CK36" i="1" s="1"/>
  <c r="CQ36" i="1" s="1"/>
  <c r="CU36" i="1" s="1"/>
  <c r="DC36" i="1" s="1"/>
  <c r="BB35" i="1"/>
  <c r="BH35" i="1" s="1"/>
  <c r="BL35" i="1" s="1"/>
  <c r="BR35" i="1" s="1"/>
  <c r="BV35" i="1" s="1"/>
  <c r="CB35" i="1" s="1"/>
  <c r="CF35" i="1" s="1"/>
  <c r="CL35" i="1" s="1"/>
  <c r="CP35" i="1" s="1"/>
  <c r="CV35" i="1" s="1"/>
  <c r="CZ35" i="1" s="1"/>
  <c r="DD35" i="1" s="1"/>
  <c r="DG35" i="1" s="1"/>
  <c r="AW35" i="1"/>
  <c r="BC35" i="1" s="1"/>
  <c r="BG35" i="1" s="1"/>
  <c r="BM35" i="1" s="1"/>
  <c r="BQ35" i="1" s="1"/>
  <c r="BW35" i="1" s="1"/>
  <c r="CA35" i="1" s="1"/>
  <c r="CG35" i="1" s="1"/>
  <c r="CK35" i="1" s="1"/>
  <c r="CQ35" i="1" s="1"/>
  <c r="CU35" i="1" s="1"/>
  <c r="BB34" i="1"/>
  <c r="BH34" i="1" s="1"/>
  <c r="BL34" i="1" s="1"/>
  <c r="BR34" i="1" s="1"/>
  <c r="BV34" i="1" s="1"/>
  <c r="CB34" i="1" s="1"/>
  <c r="CF34" i="1" s="1"/>
  <c r="CL34" i="1" s="1"/>
  <c r="CP34" i="1" s="1"/>
  <c r="CV34" i="1" s="1"/>
  <c r="CZ34" i="1" s="1"/>
  <c r="DD34" i="1" s="1"/>
  <c r="AW34" i="1"/>
  <c r="BC34" i="1" s="1"/>
  <c r="BG34" i="1" s="1"/>
  <c r="BM34" i="1" s="1"/>
  <c r="BQ34" i="1" s="1"/>
  <c r="BW34" i="1" s="1"/>
  <c r="BB33" i="1"/>
  <c r="BH33" i="1" s="1"/>
  <c r="BL33" i="1" s="1"/>
  <c r="BR33" i="1" s="1"/>
  <c r="BV33" i="1" s="1"/>
  <c r="CB33" i="1" s="1"/>
  <c r="CF33" i="1" s="1"/>
  <c r="CL33" i="1" s="1"/>
  <c r="CP33" i="1" s="1"/>
  <c r="CV33" i="1" s="1"/>
  <c r="CZ33" i="1" s="1"/>
  <c r="DD33" i="1" s="1"/>
  <c r="AW33" i="1"/>
  <c r="BC33" i="1" s="1"/>
  <c r="BG33" i="1" s="1"/>
  <c r="BM33" i="1" s="1"/>
  <c r="BQ33" i="1" s="1"/>
  <c r="BW33" i="1" s="1"/>
  <c r="DH32" i="1"/>
  <c r="BB32" i="1"/>
  <c r="BH32" i="1" s="1"/>
  <c r="BL32" i="1" s="1"/>
  <c r="BR32" i="1" s="1"/>
  <c r="BV32" i="1" s="1"/>
  <c r="CB32" i="1" s="1"/>
  <c r="CF32" i="1" s="1"/>
  <c r="CL32" i="1" s="1"/>
  <c r="CP32" i="1" s="1"/>
  <c r="CV32" i="1" s="1"/>
  <c r="CZ32" i="1" s="1"/>
  <c r="DD32" i="1" s="1"/>
  <c r="DG32" i="1" s="1"/>
  <c r="AW32" i="1"/>
  <c r="BC32" i="1" s="1"/>
  <c r="BG32" i="1" s="1"/>
  <c r="BM32" i="1" s="1"/>
  <c r="BQ32" i="1" s="1"/>
  <c r="BW32" i="1" s="1"/>
  <c r="CA32" i="1" s="1"/>
  <c r="CG32" i="1" s="1"/>
  <c r="CK32" i="1" s="1"/>
  <c r="CQ32" i="1" s="1"/>
  <c r="CU32" i="1" s="1"/>
  <c r="DH31" i="1"/>
  <c r="CN41" i="1"/>
  <c r="BU31" i="1"/>
  <c r="BB31" i="1"/>
  <c r="BH31" i="1" s="1"/>
  <c r="BL31" i="1" s="1"/>
  <c r="BR31" i="1" s="1"/>
  <c r="AW31" i="1"/>
  <c r="BC31" i="1" s="1"/>
  <c r="BG31" i="1" s="1"/>
  <c r="BM31" i="1" s="1"/>
  <c r="BQ31" i="1" s="1"/>
  <c r="BW31" i="1" s="1"/>
  <c r="CA31" i="1" s="1"/>
  <c r="CG31" i="1" s="1"/>
  <c r="DH30" i="1"/>
  <c r="BU30" i="1"/>
  <c r="BB30" i="1"/>
  <c r="BH30" i="1" s="1"/>
  <c r="BL30" i="1" s="1"/>
  <c r="BR30" i="1" s="1"/>
  <c r="AW30" i="1"/>
  <c r="BC30" i="1" s="1"/>
  <c r="BG30" i="1" s="1"/>
  <c r="BM30" i="1" s="1"/>
  <c r="BQ30" i="1" s="1"/>
  <c r="BW30" i="1" s="1"/>
  <c r="CA30" i="1" s="1"/>
  <c r="CG30" i="1" s="1"/>
  <c r="CK30" i="1" s="1"/>
  <c r="CQ30" i="1" s="1"/>
  <c r="CU30" i="1" s="1"/>
  <c r="CJ44" i="1"/>
  <c r="BB27" i="1"/>
  <c r="BH27" i="1" s="1"/>
  <c r="BL27" i="1" s="1"/>
  <c r="BR27" i="1" s="1"/>
  <c r="AW27" i="1"/>
  <c r="BC27" i="1" s="1"/>
  <c r="BG27" i="1" s="1"/>
  <c r="BM27" i="1" s="1"/>
  <c r="BQ27" i="1" s="1"/>
  <c r="BW27" i="1" s="1"/>
  <c r="CA27" i="1" s="1"/>
  <c r="CG27" i="1" s="1"/>
  <c r="CK27" i="1" s="1"/>
  <c r="CQ27" i="1" s="1"/>
  <c r="CU27" i="1" s="1"/>
  <c r="BB26" i="1"/>
  <c r="BH26" i="1" s="1"/>
  <c r="BL26" i="1" s="1"/>
  <c r="BR26" i="1" s="1"/>
  <c r="BV26" i="1" s="1"/>
  <c r="CB26" i="1" s="1"/>
  <c r="AW26" i="1"/>
  <c r="BC26" i="1" s="1"/>
  <c r="BG26" i="1" s="1"/>
  <c r="BM26" i="1" s="1"/>
  <c r="BQ26" i="1" s="1"/>
  <c r="BW26" i="1" s="1"/>
  <c r="CA26" i="1" s="1"/>
  <c r="CG26" i="1" s="1"/>
  <c r="CK26" i="1" s="1"/>
  <c r="CQ26" i="1" s="1"/>
  <c r="CU26" i="1" s="1"/>
  <c r="BB25" i="1"/>
  <c r="BH25" i="1" s="1"/>
  <c r="BL25" i="1" s="1"/>
  <c r="BR25" i="1" s="1"/>
  <c r="AW25" i="1"/>
  <c r="BC25" i="1" s="1"/>
  <c r="BG25" i="1" s="1"/>
  <c r="BM25" i="1" s="1"/>
  <c r="BQ25" i="1" s="1"/>
  <c r="BW25" i="1" s="1"/>
  <c r="CA25" i="1" s="1"/>
  <c r="CG25" i="1" s="1"/>
  <c r="CK25" i="1" s="1"/>
  <c r="CQ25" i="1" s="1"/>
  <c r="CU25" i="1" s="1"/>
  <c r="DH24" i="1"/>
  <c r="BB24" i="1"/>
  <c r="BH24" i="1" s="1"/>
  <c r="BL24" i="1" s="1"/>
  <c r="BR24" i="1" s="1"/>
  <c r="AW24" i="1"/>
  <c r="BC24" i="1" s="1"/>
  <c r="BG24" i="1" s="1"/>
  <c r="BM24" i="1" s="1"/>
  <c r="BQ24" i="1" s="1"/>
  <c r="BW24" i="1" s="1"/>
  <c r="CA24" i="1" s="1"/>
  <c r="CG24" i="1" s="1"/>
  <c r="CK24" i="1" s="1"/>
  <c r="CQ24" i="1" s="1"/>
  <c r="BB23" i="1"/>
  <c r="BH23" i="1" s="1"/>
  <c r="BL23" i="1" s="1"/>
  <c r="BR23" i="1" s="1"/>
  <c r="AW23" i="1"/>
  <c r="BC23" i="1" s="1"/>
  <c r="BG23" i="1" s="1"/>
  <c r="BM23" i="1" s="1"/>
  <c r="BQ23" i="1" s="1"/>
  <c r="BW23" i="1" s="1"/>
  <c r="CA23" i="1" s="1"/>
  <c r="CG23" i="1" s="1"/>
  <c r="CK23" i="1" s="1"/>
  <c r="CQ23" i="1" s="1"/>
  <c r="CU23" i="1" s="1"/>
  <c r="BB22" i="1"/>
  <c r="BH22" i="1" s="1"/>
  <c r="BL22" i="1" s="1"/>
  <c r="BR22" i="1" s="1"/>
  <c r="AW22" i="1"/>
  <c r="BC22" i="1" s="1"/>
  <c r="BG22" i="1" s="1"/>
  <c r="BM22" i="1" s="1"/>
  <c r="BQ22" i="1" s="1"/>
  <c r="BW22" i="1" s="1"/>
  <c r="CA22" i="1" s="1"/>
  <c r="CG22" i="1" s="1"/>
  <c r="CK22" i="1" s="1"/>
  <c r="CQ22" i="1" s="1"/>
  <c r="CU22" i="1" s="1"/>
  <c r="BB21" i="1"/>
  <c r="BH21" i="1" s="1"/>
  <c r="AW21" i="1"/>
  <c r="BC16" i="1"/>
  <c r="BM16" i="1" s="1"/>
  <c r="BW16" i="1" s="1"/>
  <c r="CG16" i="1" s="1"/>
  <c r="CQ16" i="1" s="1"/>
  <c r="DA16" i="1" s="1"/>
  <c r="CC45" i="1" l="1"/>
  <c r="AI43" i="1"/>
  <c r="AF45" i="1"/>
  <c r="Z45" i="1"/>
  <c r="K24" i="4"/>
  <c r="I184" i="3"/>
  <c r="CD45" i="1"/>
  <c r="AP45" i="1"/>
  <c r="AJ45" i="1"/>
  <c r="AK45" i="1"/>
  <c r="AG40" i="1"/>
  <c r="AA45" i="1"/>
  <c r="W45" i="1"/>
  <c r="AI39" i="1"/>
  <c r="AS39" i="1"/>
  <c r="AS43" i="1"/>
  <c r="AR28" i="1"/>
  <c r="AX28" i="1" s="1"/>
  <c r="AW29" i="1"/>
  <c r="AW39" i="1" s="1"/>
  <c r="AM28" i="1"/>
  <c r="AS28" i="1" s="1"/>
  <c r="Y43" i="1"/>
  <c r="Y39" i="1"/>
  <c r="T45" i="1"/>
  <c r="U45" i="1"/>
  <c r="S22" i="1"/>
  <c r="Y22" i="1" s="1"/>
  <c r="AC22" i="1" s="1"/>
  <c r="O41" i="1"/>
  <c r="O48" i="1" s="1"/>
  <c r="O45" i="1"/>
  <c r="AQ40" i="1"/>
  <c r="AQ45" i="1"/>
  <c r="X43" i="1"/>
  <c r="AD29" i="1"/>
  <c r="X44" i="1"/>
  <c r="X45" i="1" s="1"/>
  <c r="R45" i="1"/>
  <c r="AG45" i="1"/>
  <c r="AE45" i="1"/>
  <c r="Q45" i="1"/>
  <c r="O40" i="1"/>
  <c r="S41" i="1"/>
  <c r="S48" i="1" s="1"/>
  <c r="K48" i="1"/>
  <c r="K45" i="1"/>
  <c r="E40" i="1"/>
  <c r="M40" i="1"/>
  <c r="M45" i="1"/>
  <c r="H45" i="1"/>
  <c r="I44" i="1"/>
  <c r="AB45" i="1"/>
  <c r="W40" i="1"/>
  <c r="R40" i="1"/>
  <c r="N41" i="1"/>
  <c r="N48" i="1" s="1"/>
  <c r="N44" i="1"/>
  <c r="I41" i="1"/>
  <c r="I48" i="1" s="1"/>
  <c r="I43" i="1"/>
  <c r="G48" i="1"/>
  <c r="S44" i="1"/>
  <c r="N43" i="1"/>
  <c r="H48" i="1"/>
  <c r="L48" i="1"/>
  <c r="I39" i="1"/>
  <c r="X39" i="1"/>
  <c r="N39" i="1"/>
  <c r="S43" i="1"/>
  <c r="Q48" i="1"/>
  <c r="U48" i="1"/>
  <c r="BJ40" i="1"/>
  <c r="P40" i="1"/>
  <c r="T40" i="1"/>
  <c r="AL45" i="1"/>
  <c r="CA34" i="1"/>
  <c r="CG34" i="1" s="1"/>
  <c r="CK34" i="1" s="1"/>
  <c r="CQ34" i="1" s="1"/>
  <c r="CU34" i="1" s="1"/>
  <c r="S39" i="1"/>
  <c r="BV30" i="1"/>
  <c r="CB30" i="1" s="1"/>
  <c r="CF30" i="1" s="1"/>
  <c r="CL30" i="1" s="1"/>
  <c r="CP30" i="1" s="1"/>
  <c r="CV30" i="1" s="1"/>
  <c r="CZ30" i="1" s="1"/>
  <c r="DD30" i="1" s="1"/>
  <c r="DG30" i="1" s="1"/>
  <c r="BV31" i="1"/>
  <c r="CB31" i="1" s="1"/>
  <c r="X41" i="1"/>
  <c r="CF26" i="1"/>
  <c r="CL26" i="1" s="1"/>
  <c r="CP26" i="1" s="1"/>
  <c r="CV26" i="1" s="1"/>
  <c r="CZ26" i="1" s="1"/>
  <c r="DD26" i="1" s="1"/>
  <c r="BK40" i="1"/>
  <c r="DK47" i="1"/>
  <c r="DL47" i="1" s="1"/>
  <c r="BV27" i="1"/>
  <c r="CB27" i="1" s="1"/>
  <c r="CF27" i="1" s="1"/>
  <c r="CL27" i="1" s="1"/>
  <c r="CP27" i="1" s="1"/>
  <c r="CV27" i="1" s="1"/>
  <c r="CZ27" i="1" s="1"/>
  <c r="DD27" i="1" s="1"/>
  <c r="BA45" i="1"/>
  <c r="BI45" i="1"/>
  <c r="CW45" i="1"/>
  <c r="Z40" i="1"/>
  <c r="BV22" i="1"/>
  <c r="CB22" i="1" s="1"/>
  <c r="CF22" i="1" s="1"/>
  <c r="CL22" i="1" s="1"/>
  <c r="CP22" i="1" s="1"/>
  <c r="CV22" i="1" s="1"/>
  <c r="CZ22" i="1" s="1"/>
  <c r="DD22" i="1" s="1"/>
  <c r="BV23" i="1"/>
  <c r="CB23" i="1" s="1"/>
  <c r="CF23" i="1" s="1"/>
  <c r="CL23" i="1" s="1"/>
  <c r="CP23" i="1" s="1"/>
  <c r="CV23" i="1" s="1"/>
  <c r="CZ23" i="1" s="1"/>
  <c r="BV24" i="1"/>
  <c r="CB24" i="1" s="1"/>
  <c r="CF24" i="1" s="1"/>
  <c r="CL24" i="1" s="1"/>
  <c r="CP24" i="1" s="1"/>
  <c r="CV24" i="1" s="1"/>
  <c r="CZ24" i="1" s="1"/>
  <c r="DD24" i="1" s="1"/>
  <c r="AT40" i="1"/>
  <c r="CM40" i="1"/>
  <c r="CM45" i="1"/>
  <c r="BO48" i="1"/>
  <c r="AJ40" i="1"/>
  <c r="AE48" i="1"/>
  <c r="AC43" i="1"/>
  <c r="AA48" i="1"/>
  <c r="CS45" i="1"/>
  <c r="BS48" i="1"/>
  <c r="AB48" i="1"/>
  <c r="AF48" i="1"/>
  <c r="AY40" i="1"/>
  <c r="BP40" i="1"/>
  <c r="DB40" i="1"/>
  <c r="BJ45" i="1"/>
  <c r="BP45" i="1"/>
  <c r="DA45" i="1"/>
  <c r="AC39" i="1"/>
  <c r="BV25" i="1"/>
  <c r="CB25" i="1" s="1"/>
  <c r="CF25" i="1" s="1"/>
  <c r="CL25" i="1" s="1"/>
  <c r="CP25" i="1" s="1"/>
  <c r="CV25" i="1" s="1"/>
  <c r="CZ25" i="1" s="1"/>
  <c r="DD25" i="1" s="1"/>
  <c r="BD40" i="1"/>
  <c r="AT45" i="1"/>
  <c r="AY45" i="1"/>
  <c r="BE45" i="1"/>
  <c r="BK45" i="1"/>
  <c r="BS45" i="1"/>
  <c r="AM43" i="1"/>
  <c r="AO48" i="1"/>
  <c r="AU40" i="1"/>
  <c r="DB45" i="1"/>
  <c r="AP48" i="1"/>
  <c r="CF31" i="1"/>
  <c r="CL31" i="1" s="1"/>
  <c r="CP31" i="1" s="1"/>
  <c r="CV31" i="1" s="1"/>
  <c r="CZ31" i="1" s="1"/>
  <c r="DD31" i="1" s="1"/>
  <c r="DG31" i="1" s="1"/>
  <c r="AV40" i="1"/>
  <c r="BN40" i="1"/>
  <c r="BT40" i="1"/>
  <c r="CX40" i="1"/>
  <c r="AU45" i="1"/>
  <c r="AZ45" i="1"/>
  <c r="BF45" i="1"/>
  <c r="BN45" i="1"/>
  <c r="CX45" i="1"/>
  <c r="AM39" i="1"/>
  <c r="AK40" i="1"/>
  <c r="AZ40" i="1"/>
  <c r="AL48" i="1"/>
  <c r="BF40" i="1"/>
  <c r="BZ40" i="1"/>
  <c r="CY40" i="1"/>
  <c r="BO45" i="1"/>
  <c r="CY45" i="1"/>
  <c r="DC27" i="1"/>
  <c r="DC22" i="1"/>
  <c r="DC25" i="1"/>
  <c r="DC37" i="1"/>
  <c r="DK37" i="1"/>
  <c r="DL37" i="1" s="1"/>
  <c r="DC23" i="1"/>
  <c r="DC26" i="1"/>
  <c r="DD36" i="1"/>
  <c r="DK36" i="1"/>
  <c r="DL36" i="1" s="1"/>
  <c r="CO43" i="1"/>
  <c r="CO44" i="1"/>
  <c r="CO39" i="1"/>
  <c r="CO41" i="1"/>
  <c r="DJ41" i="1"/>
  <c r="BC21" i="1"/>
  <c r="BL21" i="1"/>
  <c r="CI44" i="1"/>
  <c r="CI45" i="1" s="1"/>
  <c r="CI41" i="1"/>
  <c r="BU44" i="1"/>
  <c r="BU45" i="1" s="1"/>
  <c r="BU41" i="1"/>
  <c r="CK31" i="1"/>
  <c r="CQ31" i="1" s="1"/>
  <c r="DK32" i="1"/>
  <c r="DL32" i="1" s="1"/>
  <c r="DC32" i="1"/>
  <c r="DK35" i="1"/>
  <c r="DL35" i="1" s="1"/>
  <c r="DC35" i="1"/>
  <c r="DH35" i="1" s="1"/>
  <c r="CC48" i="1"/>
  <c r="CC40" i="1"/>
  <c r="DC30" i="1"/>
  <c r="BX41" i="1"/>
  <c r="BX44" i="1"/>
  <c r="BX45" i="1" s="1"/>
  <c r="CA33" i="1"/>
  <c r="CG33" i="1" s="1"/>
  <c r="CE44" i="1"/>
  <c r="CE45" i="1" s="1"/>
  <c r="CE41" i="1"/>
  <c r="CJ41" i="1"/>
  <c r="CJ43" i="1"/>
  <c r="CJ45" i="1" s="1"/>
  <c r="BE48" i="1"/>
  <c r="BE40" i="1"/>
  <c r="AV45" i="1"/>
  <c r="DC47" i="1"/>
  <c r="DH47" i="1" s="1"/>
  <c r="CJ39" i="1"/>
  <c r="BY48" i="1"/>
  <c r="BY40" i="1"/>
  <c r="CS48" i="1"/>
  <c r="CS40" i="1"/>
  <c r="DA48" i="1"/>
  <c r="DA40" i="1"/>
  <c r="BT45" i="1"/>
  <c r="CN44" i="1"/>
  <c r="CN45" i="1" s="1"/>
  <c r="DK46" i="1"/>
  <c r="DL46" i="1" s="1"/>
  <c r="DC46" i="1"/>
  <c r="DH46" i="1" s="1"/>
  <c r="CN48" i="1"/>
  <c r="CN40" i="1"/>
  <c r="BA48" i="1"/>
  <c r="BA40" i="1"/>
  <c r="BI48" i="1"/>
  <c r="BI40" i="1"/>
  <c r="CW48" i="1"/>
  <c r="CW40" i="1"/>
  <c r="BD45" i="1"/>
  <c r="DK26" i="1" l="1"/>
  <c r="DL26" i="1" s="1"/>
  <c r="AC41" i="1"/>
  <c r="AC48" i="1" s="1"/>
  <c r="AI22" i="1"/>
  <c r="AW43" i="1"/>
  <c r="BC29" i="1"/>
  <c r="BG29" i="1" s="1"/>
  <c r="AC44" i="1"/>
  <c r="AC45" i="1" s="1"/>
  <c r="Y41" i="1"/>
  <c r="Y44" i="1"/>
  <c r="Y45" i="1" s="1"/>
  <c r="BB28" i="1"/>
  <c r="AW28" i="1"/>
  <c r="AS44" i="1"/>
  <c r="AS45" i="1" s="1"/>
  <c r="AS41" i="1"/>
  <c r="DK30" i="1"/>
  <c r="DL30" i="1" s="1"/>
  <c r="AD44" i="1"/>
  <c r="AD43" i="1"/>
  <c r="AD41" i="1"/>
  <c r="AD39" i="1"/>
  <c r="AH29" i="1"/>
  <c r="AN29" i="1" s="1"/>
  <c r="S40" i="1"/>
  <c r="N45" i="1"/>
  <c r="N40" i="1"/>
  <c r="I45" i="1"/>
  <c r="I40" i="1"/>
  <c r="DK27" i="1"/>
  <c r="DL27" i="1" s="1"/>
  <c r="S45" i="1"/>
  <c r="X48" i="1"/>
  <c r="X40" i="1"/>
  <c r="DK25" i="1"/>
  <c r="DL25" i="1" s="1"/>
  <c r="DD23" i="1"/>
  <c r="DK23" i="1"/>
  <c r="DL23" i="1" s="1"/>
  <c r="DK22" i="1"/>
  <c r="DL22" i="1" s="1"/>
  <c r="DK34" i="1"/>
  <c r="DL34" i="1" s="1"/>
  <c r="DC34" i="1"/>
  <c r="CI48" i="1"/>
  <c r="CI40" i="1"/>
  <c r="CK33" i="1"/>
  <c r="CQ33" i="1" s="1"/>
  <c r="CU33" i="1" s="1"/>
  <c r="BU48" i="1"/>
  <c r="BU40" i="1"/>
  <c r="DJ45" i="1"/>
  <c r="DJ48" i="1"/>
  <c r="DG36" i="1"/>
  <c r="CR41" i="1"/>
  <c r="CR44" i="1"/>
  <c r="CR45" i="1" s="1"/>
  <c r="CE48" i="1"/>
  <c r="CE40" i="1"/>
  <c r="BX48" i="1"/>
  <c r="BX40" i="1"/>
  <c r="BG21" i="1"/>
  <c r="CJ48" i="1"/>
  <c r="CJ40" i="1"/>
  <c r="BR21" i="1"/>
  <c r="CO45" i="1"/>
  <c r="CU24" i="1"/>
  <c r="CO48" i="1"/>
  <c r="CO40" i="1"/>
  <c r="AC40" i="1" l="1"/>
  <c r="BG39" i="1"/>
  <c r="BG43" i="1"/>
  <c r="AM22" i="1"/>
  <c r="AI41" i="1"/>
  <c r="AI44" i="1"/>
  <c r="AI45" i="1" s="1"/>
  <c r="BM29" i="1"/>
  <c r="BM39" i="1" s="1"/>
  <c r="BC43" i="1"/>
  <c r="BC39" i="1"/>
  <c r="Y48" i="1"/>
  <c r="Y40" i="1"/>
  <c r="AN39" i="1"/>
  <c r="AN43" i="1"/>
  <c r="AR29" i="1"/>
  <c r="AN41" i="1"/>
  <c r="AN44" i="1"/>
  <c r="BH28" i="1"/>
  <c r="AS48" i="1"/>
  <c r="AS40" i="1"/>
  <c r="BC28" i="1"/>
  <c r="AW41" i="1"/>
  <c r="AW44" i="1"/>
  <c r="AW45" i="1" s="1"/>
  <c r="AD45" i="1"/>
  <c r="AD48" i="1"/>
  <c r="AD40" i="1"/>
  <c r="AH41" i="1"/>
  <c r="AH43" i="1"/>
  <c r="AH39" i="1"/>
  <c r="AH44" i="1"/>
  <c r="DH26" i="1"/>
  <c r="DG27" i="1"/>
  <c r="DH25" i="1"/>
  <c r="DH22" i="1"/>
  <c r="DH23" i="1"/>
  <c r="BM21" i="1"/>
  <c r="CT44" i="1"/>
  <c r="CT45" i="1" s="1"/>
  <c r="CT41" i="1"/>
  <c r="BV21" i="1"/>
  <c r="CU31" i="1"/>
  <c r="DH27" i="1"/>
  <c r="DG25" i="1"/>
  <c r="DG22" i="1"/>
  <c r="DG26" i="1"/>
  <c r="CH44" i="1"/>
  <c r="CH45" i="1" s="1"/>
  <c r="CH41" i="1"/>
  <c r="DK24" i="1"/>
  <c r="DL24" i="1" s="1"/>
  <c r="DC24" i="1"/>
  <c r="CR48" i="1"/>
  <c r="CR40" i="1"/>
  <c r="DK33" i="1"/>
  <c r="DL33" i="1" s="1"/>
  <c r="DC33" i="1"/>
  <c r="DG23" i="1"/>
  <c r="BM43" i="1" l="1"/>
  <c r="AI48" i="1"/>
  <c r="AI40" i="1"/>
  <c r="BQ29" i="1"/>
  <c r="BW29" i="1" s="1"/>
  <c r="AM41" i="1"/>
  <c r="AM44" i="1"/>
  <c r="AM45" i="1" s="1"/>
  <c r="AX29" i="1"/>
  <c r="AR41" i="1"/>
  <c r="AR43" i="1"/>
  <c r="AR39" i="1"/>
  <c r="AR44" i="1"/>
  <c r="AN48" i="1"/>
  <c r="AN40" i="1"/>
  <c r="BL28" i="1"/>
  <c r="AN45" i="1"/>
  <c r="BG28" i="1"/>
  <c r="BC44" i="1"/>
  <c r="BC45" i="1" s="1"/>
  <c r="BC41" i="1"/>
  <c r="AW48" i="1"/>
  <c r="AW40" i="1"/>
  <c r="AH45" i="1"/>
  <c r="AH40" i="1"/>
  <c r="AH48" i="1"/>
  <c r="DG34" i="1"/>
  <c r="CH48" i="1"/>
  <c r="CH40" i="1"/>
  <c r="DK31" i="1"/>
  <c r="DL31" i="1" s="1"/>
  <c r="DC31" i="1"/>
  <c r="CB21" i="1"/>
  <c r="CT48" i="1"/>
  <c r="CT40" i="1"/>
  <c r="DH34" i="1"/>
  <c r="BQ21" i="1"/>
  <c r="BQ43" i="1" l="1"/>
  <c r="BQ39" i="1"/>
  <c r="AM48" i="1"/>
  <c r="AM40" i="1"/>
  <c r="AR45" i="1"/>
  <c r="BR28" i="1"/>
  <c r="AR48" i="1"/>
  <c r="AR40" i="1"/>
  <c r="AX43" i="1"/>
  <c r="BB29" i="1"/>
  <c r="AX39" i="1"/>
  <c r="AX44" i="1"/>
  <c r="AX41" i="1"/>
  <c r="BC48" i="1"/>
  <c r="BC40" i="1"/>
  <c r="BM28" i="1"/>
  <c r="BG41" i="1"/>
  <c r="BG44" i="1"/>
  <c r="BG45" i="1" s="1"/>
  <c r="DG33" i="1"/>
  <c r="DH33" i="1"/>
  <c r="DG24" i="1"/>
  <c r="BW39" i="1"/>
  <c r="CA29" i="1"/>
  <c r="BW43" i="1"/>
  <c r="BW21" i="1"/>
  <c r="CF21" i="1"/>
  <c r="BB39" i="1" l="1"/>
  <c r="BH29" i="1"/>
  <c r="BB43" i="1"/>
  <c r="BB44" i="1"/>
  <c r="BB41" i="1"/>
  <c r="AX48" i="1"/>
  <c r="AX40" i="1"/>
  <c r="AX45" i="1"/>
  <c r="BV28" i="1"/>
  <c r="BQ28" i="1"/>
  <c r="BM41" i="1"/>
  <c r="BM44" i="1"/>
  <c r="BM45" i="1" s="1"/>
  <c r="BG40" i="1"/>
  <c r="BG48" i="1"/>
  <c r="CL21" i="1"/>
  <c r="CA21" i="1"/>
  <c r="CA39" i="1"/>
  <c r="CA43" i="1"/>
  <c r="CG29" i="1"/>
  <c r="BB45" i="1" l="1"/>
  <c r="BH41" i="1"/>
  <c r="BH39" i="1"/>
  <c r="BL29" i="1"/>
  <c r="BH43" i="1"/>
  <c r="BH44" i="1"/>
  <c r="CB28" i="1"/>
  <c r="BB40" i="1"/>
  <c r="BB48" i="1"/>
  <c r="BM48" i="1"/>
  <c r="BM40" i="1"/>
  <c r="BW28" i="1"/>
  <c r="BQ41" i="1"/>
  <c r="BQ44" i="1"/>
  <c r="BQ45" i="1" s="1"/>
  <c r="CG43" i="1"/>
  <c r="CG39" i="1"/>
  <c r="CK29" i="1"/>
  <c r="CG21" i="1"/>
  <c r="CP21" i="1"/>
  <c r="CF28" i="1" l="1"/>
  <c r="BH40" i="1"/>
  <c r="BH48" i="1"/>
  <c r="BL41" i="1"/>
  <c r="BL39" i="1"/>
  <c r="BR29" i="1"/>
  <c r="BL43" i="1"/>
  <c r="BL44" i="1"/>
  <c r="BH45" i="1"/>
  <c r="BQ40" i="1"/>
  <c r="BQ48" i="1"/>
  <c r="CA28" i="1"/>
  <c r="BW44" i="1"/>
  <c r="BW45" i="1" s="1"/>
  <c r="BW41" i="1"/>
  <c r="CK21" i="1"/>
  <c r="CK43" i="1"/>
  <c r="CK39" i="1"/>
  <c r="CQ29" i="1"/>
  <c r="CV21" i="1"/>
  <c r="BL48" i="1" l="1"/>
  <c r="BL40" i="1"/>
  <c r="BV29" i="1"/>
  <c r="BR39" i="1"/>
  <c r="BR43" i="1"/>
  <c r="BR41" i="1"/>
  <c r="BR44" i="1"/>
  <c r="BL45" i="1"/>
  <c r="CL28" i="1"/>
  <c r="CG28" i="1"/>
  <c r="CA44" i="1"/>
  <c r="CA45" i="1" s="1"/>
  <c r="CA41" i="1"/>
  <c r="BW40" i="1"/>
  <c r="BW48" i="1"/>
  <c r="CQ39" i="1"/>
  <c r="CU29" i="1"/>
  <c r="CQ43" i="1"/>
  <c r="CQ21" i="1"/>
  <c r="CZ21" i="1"/>
  <c r="BV41" i="1" l="1"/>
  <c r="CB29" i="1"/>
  <c r="BV39" i="1"/>
  <c r="BV43" i="1"/>
  <c r="BV44" i="1"/>
  <c r="BR40" i="1"/>
  <c r="BR48" i="1"/>
  <c r="CP28" i="1"/>
  <c r="BR45" i="1"/>
  <c r="CA48" i="1"/>
  <c r="CA40" i="1"/>
  <c r="CK28" i="1"/>
  <c r="CG44" i="1"/>
  <c r="CG45" i="1" s="1"/>
  <c r="CG41" i="1"/>
  <c r="DD21" i="1"/>
  <c r="CU21" i="1"/>
  <c r="CU39" i="1"/>
  <c r="DC29" i="1"/>
  <c r="CU43" i="1"/>
  <c r="BV45" i="1" l="1"/>
  <c r="CB43" i="1"/>
  <c r="CF29" i="1"/>
  <c r="CB39" i="1"/>
  <c r="CB44" i="1"/>
  <c r="CB41" i="1"/>
  <c r="CV28" i="1"/>
  <c r="BV48" i="1"/>
  <c r="BV40" i="1"/>
  <c r="CQ28" i="1"/>
  <c r="CK41" i="1"/>
  <c r="CK44" i="1"/>
  <c r="CK45" i="1" s="1"/>
  <c r="CG40" i="1"/>
  <c r="CG48" i="1"/>
  <c r="DC39" i="1"/>
  <c r="DC43" i="1"/>
  <c r="DK21" i="1"/>
  <c r="DL21" i="1" s="1"/>
  <c r="DC21" i="1"/>
  <c r="CZ28" i="1" l="1"/>
  <c r="CF41" i="1"/>
  <c r="CF39" i="1"/>
  <c r="CF43" i="1"/>
  <c r="CL29" i="1"/>
  <c r="CF44" i="1"/>
  <c r="CB40" i="1"/>
  <c r="CB48" i="1"/>
  <c r="CB45" i="1"/>
  <c r="CK48" i="1"/>
  <c r="CK40" i="1"/>
  <c r="CU28" i="1"/>
  <c r="CQ44" i="1"/>
  <c r="CQ45" i="1" s="1"/>
  <c r="CQ41" i="1"/>
  <c r="DF43" i="1"/>
  <c r="DF39" i="1"/>
  <c r="DE43" i="1"/>
  <c r="DE39" i="1"/>
  <c r="CL41" i="1" l="1"/>
  <c r="CL39" i="1"/>
  <c r="CL43" i="1"/>
  <c r="CP29" i="1"/>
  <c r="CL44" i="1"/>
  <c r="CF48" i="1"/>
  <c r="CF40" i="1"/>
  <c r="CF45" i="1"/>
  <c r="DD28" i="1"/>
  <c r="DK28" i="1"/>
  <c r="DL28" i="1" s="1"/>
  <c r="DC28" i="1"/>
  <c r="CU41" i="1"/>
  <c r="CU44" i="1"/>
  <c r="CU45" i="1" s="1"/>
  <c r="CQ48" i="1"/>
  <c r="CQ40" i="1"/>
  <c r="DH21" i="1"/>
  <c r="DG21" i="1"/>
  <c r="CL45" i="1" l="1"/>
  <c r="CP41" i="1"/>
  <c r="CP39" i="1"/>
  <c r="CV29" i="1"/>
  <c r="CP43" i="1"/>
  <c r="CP44" i="1"/>
  <c r="CL48" i="1"/>
  <c r="CL40" i="1"/>
  <c r="CU48" i="1"/>
  <c r="CU40" i="1"/>
  <c r="DH28" i="1"/>
  <c r="DC44" i="1"/>
  <c r="DC45" i="1" s="1"/>
  <c r="DC41" i="1"/>
  <c r="CP45" i="1" l="1"/>
  <c r="CZ29" i="1"/>
  <c r="CV39" i="1"/>
  <c r="CV43" i="1"/>
  <c r="CV41" i="1"/>
  <c r="CV44" i="1"/>
  <c r="CP48" i="1"/>
  <c r="CP40" i="1"/>
  <c r="DG28" i="1"/>
  <c r="DE44" i="1"/>
  <c r="DE45" i="1" s="1"/>
  <c r="DE41" i="1"/>
  <c r="DC48" i="1"/>
  <c r="DC40" i="1"/>
  <c r="DF41" i="1"/>
  <c r="DF44" i="1"/>
  <c r="DF45" i="1" s="1"/>
  <c r="CV45" i="1" l="1"/>
  <c r="DK29" i="1"/>
  <c r="DL29" i="1" s="1"/>
  <c r="CZ39" i="1"/>
  <c r="DK39" i="1" s="1"/>
  <c r="CZ43" i="1"/>
  <c r="DD29" i="1"/>
  <c r="CZ41" i="1"/>
  <c r="CZ44" i="1"/>
  <c r="CV40" i="1"/>
  <c r="CV48" i="1"/>
  <c r="DE40" i="1"/>
  <c r="DE48" i="1"/>
  <c r="DF48" i="1"/>
  <c r="DF40" i="1"/>
  <c r="CZ45" i="1" l="1"/>
  <c r="DD43" i="1"/>
  <c r="DH29" i="1"/>
  <c r="C27" i="3" s="1"/>
  <c r="DG29" i="1"/>
  <c r="DD39" i="1"/>
  <c r="DD41" i="1"/>
  <c r="DD44" i="1"/>
  <c r="CZ40" i="1"/>
  <c r="DK40" i="1" s="1"/>
  <c r="CZ48" i="1"/>
  <c r="DK41" i="1"/>
  <c r="DK48" i="1" s="1"/>
  <c r="DH39" i="1" l="1"/>
  <c r="DH40" i="1"/>
  <c r="DG39" i="1"/>
  <c r="DG43" i="1"/>
  <c r="DG41" i="1"/>
  <c r="DG44" i="1"/>
  <c r="DD40" i="1"/>
  <c r="DD48" i="1"/>
  <c r="DD45" i="1"/>
  <c r="DG45" i="1" l="1"/>
  <c r="DH41" i="1"/>
  <c r="DH48" i="1" s="1"/>
  <c r="DG40" i="1"/>
  <c r="DG48" i="1"/>
  <c r="C23" i="3" l="1"/>
  <c r="C24" i="3" s="1"/>
  <c r="C28" i="3" s="1"/>
  <c r="J58" i="3" s="1"/>
  <c r="K58" i="3" s="1"/>
  <c r="J160" i="3" l="1"/>
  <c r="K160" i="3" s="1"/>
  <c r="J170" i="3"/>
  <c r="K170" i="3" s="1"/>
  <c r="J88" i="3"/>
  <c r="K88" i="3" s="1"/>
  <c r="J178" i="3"/>
  <c r="K178" i="3" s="1"/>
  <c r="J146" i="3"/>
  <c r="K146" i="3" s="1"/>
  <c r="J176" i="3"/>
  <c r="K176" i="3" s="1"/>
  <c r="J122" i="3"/>
  <c r="K122" i="3" s="1"/>
  <c r="J106" i="3"/>
  <c r="K106" i="3" s="1"/>
  <c r="J168" i="3"/>
  <c r="K168" i="3" s="1"/>
  <c r="J156" i="3"/>
  <c r="K156" i="3" s="1"/>
  <c r="J144" i="3"/>
  <c r="K144" i="3" s="1"/>
  <c r="J114" i="3"/>
  <c r="K114" i="3" s="1"/>
  <c r="J182" i="3"/>
  <c r="K182" i="3" s="1"/>
  <c r="J174" i="3"/>
  <c r="K174" i="3" s="1"/>
  <c r="J164" i="3"/>
  <c r="K164" i="3" s="1"/>
  <c r="J154" i="3"/>
  <c r="K154" i="3" s="1"/>
  <c r="J138" i="3"/>
  <c r="K138" i="3" s="1"/>
  <c r="J180" i="3"/>
  <c r="K180" i="3" s="1"/>
  <c r="J172" i="3"/>
  <c r="K172" i="3" s="1"/>
  <c r="J162" i="3"/>
  <c r="K162" i="3" s="1"/>
  <c r="J152" i="3"/>
  <c r="K152" i="3" s="1"/>
  <c r="J130" i="3"/>
  <c r="K130" i="3" s="1"/>
  <c r="J98" i="3"/>
  <c r="K98" i="3" s="1"/>
  <c r="J148" i="3"/>
  <c r="K148" i="3" s="1"/>
  <c r="J140" i="3"/>
  <c r="K140" i="3" s="1"/>
  <c r="J132" i="3"/>
  <c r="K132" i="3" s="1"/>
  <c r="J124" i="3"/>
  <c r="K124" i="3" s="1"/>
  <c r="J116" i="3"/>
  <c r="K116" i="3" s="1"/>
  <c r="J108" i="3"/>
  <c r="K108" i="3" s="1"/>
  <c r="J100" i="3"/>
  <c r="K100" i="3" s="1"/>
  <c r="J90" i="3"/>
  <c r="K90" i="3" s="1"/>
  <c r="J50" i="3"/>
  <c r="K50" i="3" s="1"/>
  <c r="J136" i="3"/>
  <c r="K136" i="3" s="1"/>
  <c r="J128" i="3"/>
  <c r="K128" i="3" s="1"/>
  <c r="J120" i="3"/>
  <c r="K120" i="3" s="1"/>
  <c r="J112" i="3"/>
  <c r="K112" i="3" s="1"/>
  <c r="J104" i="3"/>
  <c r="K104" i="3" s="1"/>
  <c r="J96" i="3"/>
  <c r="K96" i="3" s="1"/>
  <c r="J84" i="3"/>
  <c r="K84" i="3" s="1"/>
  <c r="J166" i="3"/>
  <c r="K166" i="3" s="1"/>
  <c r="J158" i="3"/>
  <c r="K158" i="3" s="1"/>
  <c r="J150" i="3"/>
  <c r="K150" i="3" s="1"/>
  <c r="J142" i="3"/>
  <c r="K142" i="3" s="1"/>
  <c r="J134" i="3"/>
  <c r="K134" i="3" s="1"/>
  <c r="J126" i="3"/>
  <c r="K126" i="3" s="1"/>
  <c r="J118" i="3"/>
  <c r="K118" i="3" s="1"/>
  <c r="J110" i="3"/>
  <c r="K110" i="3" s="1"/>
  <c r="J102" i="3"/>
  <c r="K102" i="3" s="1"/>
  <c r="J92" i="3"/>
  <c r="K92" i="3" s="1"/>
  <c r="J82" i="3"/>
  <c r="K82" i="3" s="1"/>
  <c r="J68" i="3"/>
  <c r="K68" i="3" s="1"/>
  <c r="J66" i="3"/>
  <c r="K66" i="3" s="1"/>
  <c r="J76" i="3"/>
  <c r="K76" i="3" s="1"/>
  <c r="J60" i="3"/>
  <c r="K60" i="3" s="1"/>
  <c r="J74" i="3"/>
  <c r="K74" i="3" s="1"/>
  <c r="J179" i="3"/>
  <c r="K179" i="3" s="1"/>
  <c r="J181" i="3"/>
  <c r="K181" i="3" s="1"/>
  <c r="J42" i="3"/>
  <c r="K42" i="3" s="1"/>
  <c r="J48" i="3"/>
  <c r="K48" i="3" s="1"/>
  <c r="J52" i="3"/>
  <c r="K52" i="3" s="1"/>
  <c r="J35" i="3"/>
  <c r="K35" i="3" s="1"/>
  <c r="J37" i="3"/>
  <c r="K37" i="3" s="1"/>
  <c r="J39" i="3"/>
  <c r="K39" i="3" s="1"/>
  <c r="J41" i="3"/>
  <c r="K41" i="3" s="1"/>
  <c r="J43" i="3"/>
  <c r="K43" i="3" s="1"/>
  <c r="J45" i="3"/>
  <c r="K45" i="3" s="1"/>
  <c r="J47" i="3"/>
  <c r="K47" i="3" s="1"/>
  <c r="J49" i="3"/>
  <c r="K49" i="3" s="1"/>
  <c r="J51" i="3"/>
  <c r="K51" i="3" s="1"/>
  <c r="J53" i="3"/>
  <c r="K53" i="3" s="1"/>
  <c r="J55" i="3"/>
  <c r="K55" i="3" s="1"/>
  <c r="J57" i="3"/>
  <c r="K57" i="3" s="1"/>
  <c r="J59" i="3"/>
  <c r="K59" i="3" s="1"/>
  <c r="J61" i="3"/>
  <c r="K61" i="3" s="1"/>
  <c r="J63" i="3"/>
  <c r="K63" i="3" s="1"/>
  <c r="J65" i="3"/>
  <c r="K65" i="3" s="1"/>
  <c r="J67" i="3"/>
  <c r="K67" i="3" s="1"/>
  <c r="J69" i="3"/>
  <c r="K69" i="3" s="1"/>
  <c r="J71" i="3"/>
  <c r="K71" i="3" s="1"/>
  <c r="J73" i="3"/>
  <c r="K73" i="3" s="1"/>
  <c r="J75" i="3"/>
  <c r="K75" i="3" s="1"/>
  <c r="J77" i="3"/>
  <c r="K77" i="3" s="1"/>
  <c r="J79" i="3"/>
  <c r="K79" i="3" s="1"/>
  <c r="J81" i="3"/>
  <c r="K81" i="3" s="1"/>
  <c r="J83" i="3"/>
  <c r="K83" i="3" s="1"/>
  <c r="J85" i="3"/>
  <c r="K85" i="3" s="1"/>
  <c r="J87" i="3"/>
  <c r="K87" i="3" s="1"/>
  <c r="J89" i="3"/>
  <c r="K89" i="3" s="1"/>
  <c r="J91" i="3"/>
  <c r="K91" i="3" s="1"/>
  <c r="J93" i="3"/>
  <c r="K93" i="3" s="1"/>
  <c r="J95" i="3"/>
  <c r="K95" i="3" s="1"/>
  <c r="J97" i="3"/>
  <c r="K97" i="3" s="1"/>
  <c r="J99" i="3"/>
  <c r="K99" i="3" s="1"/>
  <c r="J101" i="3"/>
  <c r="K101" i="3" s="1"/>
  <c r="J103" i="3"/>
  <c r="K103" i="3" s="1"/>
  <c r="J105" i="3"/>
  <c r="K105" i="3" s="1"/>
  <c r="J107" i="3"/>
  <c r="K107" i="3" s="1"/>
  <c r="J109" i="3"/>
  <c r="K109" i="3" s="1"/>
  <c r="J111" i="3"/>
  <c r="K111" i="3" s="1"/>
  <c r="J113" i="3"/>
  <c r="K113" i="3" s="1"/>
  <c r="J115" i="3"/>
  <c r="K115" i="3" s="1"/>
  <c r="J117" i="3"/>
  <c r="K117" i="3" s="1"/>
  <c r="J119" i="3"/>
  <c r="K119" i="3" s="1"/>
  <c r="J121" i="3"/>
  <c r="K121" i="3" s="1"/>
  <c r="J123" i="3"/>
  <c r="K123" i="3" s="1"/>
  <c r="J125" i="3"/>
  <c r="K125" i="3" s="1"/>
  <c r="J127" i="3"/>
  <c r="K127" i="3" s="1"/>
  <c r="J129" i="3"/>
  <c r="K129" i="3" s="1"/>
  <c r="J131" i="3"/>
  <c r="K131" i="3" s="1"/>
  <c r="J133" i="3"/>
  <c r="K133" i="3" s="1"/>
  <c r="J135" i="3"/>
  <c r="K135" i="3" s="1"/>
  <c r="J137" i="3"/>
  <c r="K137" i="3" s="1"/>
  <c r="J139" i="3"/>
  <c r="K139" i="3" s="1"/>
  <c r="J141" i="3"/>
  <c r="K141" i="3" s="1"/>
  <c r="J143" i="3"/>
  <c r="K143" i="3" s="1"/>
  <c r="J145" i="3"/>
  <c r="K145" i="3" s="1"/>
  <c r="J147" i="3"/>
  <c r="K147" i="3" s="1"/>
  <c r="J149" i="3"/>
  <c r="K149" i="3" s="1"/>
  <c r="J151" i="3"/>
  <c r="K151" i="3" s="1"/>
  <c r="J153" i="3"/>
  <c r="K153" i="3" s="1"/>
  <c r="J155" i="3"/>
  <c r="K155" i="3" s="1"/>
  <c r="J157" i="3"/>
  <c r="K157" i="3" s="1"/>
  <c r="J159" i="3"/>
  <c r="K159" i="3" s="1"/>
  <c r="J161" i="3"/>
  <c r="K161" i="3" s="1"/>
  <c r="J163" i="3"/>
  <c r="K163" i="3" s="1"/>
  <c r="J165" i="3"/>
  <c r="K165" i="3" s="1"/>
  <c r="J167" i="3"/>
  <c r="K167" i="3" s="1"/>
  <c r="J169" i="3"/>
  <c r="K169" i="3" s="1"/>
  <c r="J171" i="3"/>
  <c r="K171" i="3" s="1"/>
  <c r="J173" i="3"/>
  <c r="K173" i="3" s="1"/>
  <c r="J175" i="3"/>
  <c r="K175" i="3" s="1"/>
  <c r="J177" i="3"/>
  <c r="K177" i="3" s="1"/>
  <c r="J183" i="3"/>
  <c r="K183" i="3" s="1"/>
  <c r="C29" i="3"/>
  <c r="L24" i="4" s="1"/>
  <c r="J34" i="3"/>
  <c r="J36" i="3"/>
  <c r="K36" i="3" s="1"/>
  <c r="J38" i="3"/>
  <c r="K38" i="3" s="1"/>
  <c r="J40" i="3"/>
  <c r="K40" i="3" s="1"/>
  <c r="J44" i="3"/>
  <c r="K44" i="3" s="1"/>
  <c r="J46" i="3"/>
  <c r="K46" i="3" s="1"/>
  <c r="J80" i="3"/>
  <c r="K80" i="3" s="1"/>
  <c r="J72" i="3"/>
  <c r="K72" i="3" s="1"/>
  <c r="J64" i="3"/>
  <c r="K64" i="3" s="1"/>
  <c r="J56" i="3"/>
  <c r="K56" i="3" s="1"/>
  <c r="J94" i="3"/>
  <c r="K94" i="3" s="1"/>
  <c r="J86" i="3"/>
  <c r="K86" i="3" s="1"/>
  <c r="J78" i="3"/>
  <c r="K78" i="3" s="1"/>
  <c r="J70" i="3"/>
  <c r="K70" i="3" s="1"/>
  <c r="J62" i="3"/>
  <c r="K62" i="3" s="1"/>
  <c r="J54" i="3"/>
  <c r="K54" i="3" s="1"/>
  <c r="K34" i="3" l="1"/>
  <c r="J184" i="3"/>
  <c r="L18" i="4"/>
  <c r="M18" i="4" s="1"/>
  <c r="L20" i="4"/>
  <c r="M20" i="4" s="1"/>
  <c r="L22" i="4"/>
  <c r="M22" i="4" s="1"/>
  <c r="L17" i="4"/>
  <c r="M17" i="4" s="1"/>
  <c r="L19" i="4"/>
  <c r="M19" i="4" s="1"/>
  <c r="L21" i="4"/>
  <c r="M21" i="4" s="1"/>
</calcChain>
</file>

<file path=xl/sharedStrings.xml><?xml version="1.0" encoding="utf-8"?>
<sst xmlns="http://schemas.openxmlformats.org/spreadsheetml/2006/main" count="1498" uniqueCount="522">
  <si>
    <t>Please complete the following continuity schedule for the following Deferral/Variance Accounts.  Enter information into green cells only. Please see instructions tab for detailed instructions on how to complete tabs 3 to 7. Column BV has been prepopulated from the latest 2.1.7 RRR filing.
Please refer to the footnotes for further instructions.</t>
  </si>
  <si>
    <t>Projected Interest on Dec-31-2024 Balances</t>
  </si>
  <si>
    <r>
      <t>2.1.7 RRR</t>
    </r>
    <r>
      <rPr>
        <vertAlign val="superscript"/>
        <sz val="22"/>
        <rFont val="Book Antiqua"/>
        <family val="1"/>
      </rPr>
      <t>5</t>
    </r>
  </si>
  <si>
    <t>Account Descriptions</t>
  </si>
  <si>
    <t>Account Number</t>
  </si>
  <si>
    <t>Opening Principal Amounts as of Jan 1, 2018</t>
  </si>
  <si>
    <t>Transactions Debit / (Credit) during 2018</t>
  </si>
  <si>
    <t>OEB-Approved Disposition during 2018</t>
  </si>
  <si>
    <r>
      <t>Principal Adjustments</t>
    </r>
    <r>
      <rPr>
        <b/>
        <vertAlign val="superscript"/>
        <sz val="10"/>
        <rFont val="Book Antiqua"/>
        <family val="1"/>
      </rPr>
      <t>1</t>
    </r>
    <r>
      <rPr>
        <b/>
        <sz val="10"/>
        <rFont val="Book Antiqua"/>
        <family val="1"/>
      </rPr>
      <t xml:space="preserve"> during 2018</t>
    </r>
  </si>
  <si>
    <t>Closing Principal Balance as of Dec 31, 2018</t>
  </si>
  <si>
    <t>Opening Interest Amounts as of Jan 1, 2018</t>
  </si>
  <si>
    <t>Interest Jan 1 to Dec 31, 2018</t>
  </si>
  <si>
    <t>Interest Adjustments1 during 2018</t>
  </si>
  <si>
    <t>Closing Interest Amounts as of Dec 31, 2018</t>
  </si>
  <si>
    <t>Opening Principal Amounts as of Jan 1, 2019</t>
  </si>
  <si>
    <t>Transactions Debit / (Credit) during 2019</t>
  </si>
  <si>
    <t>OEB-Approved Disposition during 2019</t>
  </si>
  <si>
    <t>Principal Adjustments1 during 2019</t>
  </si>
  <si>
    <t>Closing Principal Balance as of Dec 31, 2019</t>
  </si>
  <si>
    <t>Opening Interest Amounts as of Jan 1, 2019</t>
  </si>
  <si>
    <t>Interest Jan 1 to Dec 31, 2019</t>
  </si>
  <si>
    <t>Interest Adjustments1 during 2019</t>
  </si>
  <si>
    <t>Closing Interest Amounts as of Dec 31, 2019</t>
  </si>
  <si>
    <t>Opening Principal Amounts as of Jan 1, 2020</t>
  </si>
  <si>
    <t>Transactions Debit / (Credit) during 2020</t>
  </si>
  <si>
    <t>OEB-Approved Disposition during 2020</t>
  </si>
  <si>
    <t>Principal Adjustments1 during 2020</t>
  </si>
  <si>
    <t>Closing Principal Balance as of Dec 31, 2020</t>
  </si>
  <si>
    <t>Opening Interest Amounts as of Jan 1, 2020</t>
  </si>
  <si>
    <t>Interest Jan 1 to Dec 31, 2020</t>
  </si>
  <si>
    <t>Interest Adjustments1 during 2020</t>
  </si>
  <si>
    <t>Closing Interest Amounts as of Dec 31, 2020</t>
  </si>
  <si>
    <t>Opening Principal Amounts as of Jan 1, 2021</t>
  </si>
  <si>
    <t>Transactions Debit / (Credit) during 2021</t>
  </si>
  <si>
    <t>OEB-Approved Disposition during 2021</t>
  </si>
  <si>
    <t>Principal Adjustments1 during 2021</t>
  </si>
  <si>
    <t>Closing Principal Balance as of Dec 31, 2021</t>
  </si>
  <si>
    <t>Opening Interest Amounts as of Jan 1, 2021</t>
  </si>
  <si>
    <t>Interest Jan 1 to Dec 31, 2021</t>
  </si>
  <si>
    <t>Interest Adjustments1 during 2021</t>
  </si>
  <si>
    <t>Closing Interest Amounts as of Dec 31, 2021</t>
  </si>
  <si>
    <t>Opening Principal Amounts as of Jan 1, 2022</t>
  </si>
  <si>
    <t>Transactions Debit / (Credit) during 2022</t>
  </si>
  <si>
    <t>OEB-Approved Disposition during 2022</t>
  </si>
  <si>
    <t>Principal Adjustments1 during 2022</t>
  </si>
  <si>
    <t>Closing Principal Balance as of Dec 31, 2022</t>
  </si>
  <si>
    <t>Opening Interest Amounts as of Jan 1, 2022</t>
  </si>
  <si>
    <t>Interest Jan 1 to Dec 31, 2022</t>
  </si>
  <si>
    <t>Interest Adjustments1 during 2022</t>
  </si>
  <si>
    <t>Closing Interest Amounts as of Dec 31, 2022</t>
  </si>
  <si>
    <t>Opening Principal Amounts as of Jan 1, 2023</t>
  </si>
  <si>
    <t>Transactions Debit / (Credit) during 2023</t>
  </si>
  <si>
    <t>OEB-Approved Disposition during 2023</t>
  </si>
  <si>
    <t>Principal Adjustments1 during 2023</t>
  </si>
  <si>
    <t>Closing Principal Balance as of Dec 31, 2023</t>
  </si>
  <si>
    <t>Opening Interest Amounts as of Jan 1, 2023</t>
  </si>
  <si>
    <t>Interest Jan 1 to Dec 31, 2023</t>
  </si>
  <si>
    <t>Interest Adjustments1 during 2023</t>
  </si>
  <si>
    <t>Closing Interest Amounts as of Dec 31, 2023</t>
  </si>
  <si>
    <t>Principal Disposition during 2024 - instructed by OEB</t>
  </si>
  <si>
    <t>Interest Disposition during 2024 - instructed by OEB</t>
  </si>
  <si>
    <t>Closing Principal Balances as of Dec 31, 2022 Adjusted for Disposition during 2024</t>
  </si>
  <si>
    <t>Closing Interest Balances as of Dec 31, 2022 Adjusted for Disposition during 2024</t>
  </si>
  <si>
    <r>
      <t xml:space="preserve">Projected Interest from Jan 1, 2024 to Dec 31, 2024 on Dec 31, 2023 balance adjusted for disposition during 2024 </t>
    </r>
    <r>
      <rPr>
        <b/>
        <vertAlign val="superscript"/>
        <sz val="10"/>
        <rFont val="Book Antiqua"/>
        <family val="1"/>
      </rPr>
      <t>2</t>
    </r>
  </si>
  <si>
    <r>
      <t xml:space="preserve">Projected Interest from Jan 1, 2025 to Apr 30, 2025 on Dec 31, 2023 balance adjusted for disposition during 2024 </t>
    </r>
    <r>
      <rPr>
        <b/>
        <vertAlign val="superscript"/>
        <sz val="11"/>
        <rFont val="Book Antiqua"/>
        <family val="1"/>
      </rPr>
      <t>2</t>
    </r>
  </si>
  <si>
    <t>Total Interest</t>
  </si>
  <si>
    <t>Total Claim</t>
  </si>
  <si>
    <t>Account Disposition: Yes/No?</t>
  </si>
  <si>
    <t>As of Dec 31, 2023</t>
  </si>
  <si>
    <t>Variance                           RRR vs. 2023 Balance                        (Principal + Interest)</t>
  </si>
  <si>
    <t>Claim before Forecasted Transactions</t>
  </si>
  <si>
    <t>Group 1 Accounts</t>
  </si>
  <si>
    <t>2019 balances</t>
  </si>
  <si>
    <t>2020 balances</t>
  </si>
  <si>
    <t>LV Variance Account</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</si>
  <si>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</si>
  <si>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</si>
  <si>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</si>
  <si>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</si>
  <si>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RSVA - Retail Transmission Network Charge</t>
  </si>
  <si>
    <t>RSVA - Retail Transmission Connection Charge</t>
  </si>
  <si>
    <r>
      <t>RSVA - Power</t>
    </r>
    <r>
      <rPr>
        <vertAlign val="superscript"/>
        <sz val="11"/>
        <rFont val="Arial"/>
        <family val="2"/>
      </rPr>
      <t>4</t>
    </r>
  </si>
  <si>
    <t>Yes</t>
  </si>
  <si>
    <r>
      <t>RSVA - Global Adjustment</t>
    </r>
    <r>
      <rPr>
        <vertAlign val="superscript"/>
        <sz val="11"/>
        <rFont val="Arial"/>
        <family val="2"/>
      </rPr>
      <t>4</t>
    </r>
  </si>
  <si>
    <r>
      <t>Disposition and Recovery/Refund of Regulatory Balances (2009)</t>
    </r>
    <r>
      <rPr>
        <vertAlign val="superscript"/>
        <sz val="11"/>
        <rFont val="Arial"/>
        <family val="2"/>
      </rPr>
      <t>3</t>
    </r>
  </si>
  <si>
    <r>
      <t>Disposition and Recovery/Refund of Regulatory Balances (2018 and pre-2018)</t>
    </r>
    <r>
      <rPr>
        <vertAlign val="superscript"/>
        <sz val="11"/>
        <rFont val="Arial"/>
        <family val="2"/>
      </rPr>
      <t>3</t>
    </r>
  </si>
  <si>
    <t>No</t>
  </si>
  <si>
    <r>
      <t>Disposition and Recovery/Refund of Regulatory Balances (2019)</t>
    </r>
    <r>
      <rPr>
        <vertAlign val="superscript"/>
        <sz val="11"/>
        <rFont val="Arial"/>
        <family val="2"/>
      </rPr>
      <t>3</t>
    </r>
  </si>
  <si>
    <r>
      <t>Disposition and Recovery/Refund of Regulatory Balances (2020)</t>
    </r>
    <r>
      <rPr>
        <vertAlign val="superscript"/>
        <sz val="11"/>
        <rFont val="Arial"/>
        <family val="2"/>
      </rPr>
      <t>3</t>
    </r>
  </si>
  <si>
    <r>
      <t>Disposition and Recovery/Refund of Regulatory Balances (2021)</t>
    </r>
    <r>
      <rPr>
        <vertAlign val="superscript"/>
        <sz val="11"/>
        <rFont val="Arial"/>
        <family val="2"/>
      </rPr>
      <t>3</t>
    </r>
  </si>
  <si>
    <r>
      <t>Disposition and Recovery/Refund of Regulatory Balances (2022)</t>
    </r>
    <r>
      <rPr>
        <vertAlign val="superscript"/>
        <sz val="11"/>
        <rFont val="Arial"/>
        <family val="2"/>
      </rPr>
      <t>3</t>
    </r>
  </si>
  <si>
    <r>
      <t>Disposition and Recovery/Refund of Regulatory Balances (2023)</t>
    </r>
    <r>
      <rPr>
        <vertAlign val="superscript"/>
        <sz val="11"/>
        <rFont val="Arial"/>
        <family val="2"/>
      </rPr>
      <t>3</t>
    </r>
  </si>
  <si>
    <r>
      <t>Disposition and Recovery/Refund of Regulatory Balances (2024)</t>
    </r>
    <r>
      <rPr>
        <vertAlign val="superscript"/>
        <sz val="11"/>
        <rFont val="Arial"/>
        <family val="2"/>
      </rPr>
      <t xml:space="preserve">3
</t>
    </r>
    <r>
      <rPr>
        <i/>
        <sz val="11"/>
        <color rgb="FFFF0000"/>
        <rFont val="Arial"/>
        <family val="2"/>
      </rPr>
      <t>Not to be disposed of until two years after rate rider has expired and that balance has been audited. Refer to the Filing Requirements for disposition eligibility.</t>
    </r>
  </si>
  <si>
    <t>RSVA - Global Adjustment requested for disposition</t>
  </si>
  <si>
    <t>Total Group 1 Balance excluding Account 1589 - Global Adjustment requested for disposition</t>
  </si>
  <si>
    <t>Total Group 1 Balance requested for disposition</t>
  </si>
  <si>
    <t>RSVA - Global Adjustment</t>
  </si>
  <si>
    <t>Total Group 1 Balance excluding Account 1589 - Global Adjustment</t>
  </si>
  <si>
    <t>Total Group 1 Balance</t>
  </si>
  <si>
    <t>LRAM Variance Account (only input amounts if applying for disposition of this account)</t>
  </si>
  <si>
    <r>
      <t>Impacts Arising from the COVID-19 Emergency, Sub-account Forgone Revenues from Postponing Rate Implementation</t>
    </r>
    <r>
      <rPr>
        <b/>
        <vertAlign val="superscript"/>
        <sz val="11"/>
        <color rgb="FF0000FF"/>
        <rFont val="Arial"/>
        <family val="2"/>
      </rPr>
      <t>6</t>
    </r>
  </si>
  <si>
    <t>Total Group 1 balance including Account 1568 and Account 1509 requested for disposition</t>
  </si>
  <si>
    <t>For all OEB-Approved dispositions, please ensure that the disposition amount has the same sign (e.g: debit balances are to have a positive figure and credit balance are to have a negative figure) as per the related OEB decision.</t>
  </si>
  <si>
    <t>Please provide explanations for the nature of the adjustments.  If the adjustment relates to previously OEB-Approved disposed balances, please provide amounts for adjustments and include supporting documentations.</t>
  </si>
  <si>
    <t>1) If the LDC's rate year begins on January 1, 2025, the projected interest is recorded from January 1, 2024 to December 31, 2024 on the December 31, 2023 balances adjusted to remove balances approved for disposition in the 2024 rate decision. 
2) If the LDC's rate year begins on May 1, 2025, the projected interest is recorded from January 1, 2024 to April 30, 2025 on the December 31, 2023 balances adjusted to remove balances approved for disposition in the 2024 rate decision.</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</si>
  <si>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 1595 (2021), (2022), (2023) will not be eligible for disposition in the 2024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</si>
  <si>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</si>
  <si>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</si>
  <si>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Per the Guidance for Electricity Distributors with Forgone Revenues Due to Postponed Rate Implementation from COVID-19, August 6, 2020, any residual balance in this sub-account after the expiry of the rate riders should be requested for final disposition in a future rate application (cost of service or IRM), once the balance has been audited. If disposition is approved, the residual balance in the Forgone Revenues Sub-account should be disposed proportionately by customer class and the residual balance will be transferred to Account 1595.</t>
  </si>
  <si>
    <t>Opening Principal Amounts as of Jan 1, 2014</t>
  </si>
  <si>
    <t>Transactions Debit / (Credit) during 2014</t>
  </si>
  <si>
    <t>OEB-Approved Disposition during 2014</t>
  </si>
  <si>
    <t>Principal Adjustments1 during 2014</t>
  </si>
  <si>
    <t>Closing Principal Balance as of Dec 31, 2014</t>
  </si>
  <si>
    <t>Opening Interest Amounts as of Jan 1, 2014</t>
  </si>
  <si>
    <t>Interest Jan 1 to Dec 31, 2014</t>
  </si>
  <si>
    <t>Interest Adjustments1 during 2014</t>
  </si>
  <si>
    <t>Closing Interest Amounts as of Dec 31, 2014</t>
  </si>
  <si>
    <t>Opening Principal Amounts as of Jan 1, 2015</t>
  </si>
  <si>
    <t>Transactions Debit / (Credit) during 2015</t>
  </si>
  <si>
    <t>OEB-Approved Disposition during 2015</t>
  </si>
  <si>
    <t>Principal Adjustments1 during 2015</t>
  </si>
  <si>
    <t>Closing Principal Balance as of Dec 31, 2015</t>
  </si>
  <si>
    <t>Opening Interest Amounts as of Jan 1, 2015</t>
  </si>
  <si>
    <t>Interest Jan 1 to Dec 31, 2015</t>
  </si>
  <si>
    <t>Interest Adjustments1 during 2015</t>
  </si>
  <si>
    <t>Closing Interest Amounts as of Dec 31, 2015</t>
  </si>
  <si>
    <t>Opening Principal Amounts as of Jan 1, 2016</t>
  </si>
  <si>
    <t>Transactions Debit / (Credit) during 2016</t>
  </si>
  <si>
    <t>OEB-Approved Disposition during 2016</t>
  </si>
  <si>
    <t>Principal Adjustments1 during 2016</t>
  </si>
  <si>
    <t>Closing Principal Balance as of Dec 31, 2016</t>
  </si>
  <si>
    <t>Opening Interest Amounts as of Jan 1, 2016</t>
  </si>
  <si>
    <t>Interest Jan 1 to Dec 31, 2016</t>
  </si>
  <si>
    <t>Interest Adjustments1 during 2016</t>
  </si>
  <si>
    <t>Closing Interest Amounts as of Dec 31, 2016</t>
  </si>
  <si>
    <t>Opening Principal Amounts as of Jan 1, 2017</t>
  </si>
  <si>
    <t>Transactions Debit / (Credit) during 2017</t>
  </si>
  <si>
    <t>OEB-Approved Disposition during 2017</t>
  </si>
  <si>
    <t>Principal Adjustments1 during 2017</t>
  </si>
  <si>
    <t>Closing Principal Balance as of Dec 31, 2017</t>
  </si>
  <si>
    <t>Opening Interest Amounts as of Jan 1, 2017</t>
  </si>
  <si>
    <t>Interest Jan 1 to Dec 31, 2017</t>
  </si>
  <si>
    <t>Interest Adjustments1 during 2017</t>
  </si>
  <si>
    <t>Closing Interest Amounts as of Dec 31, 2017</t>
  </si>
  <si>
    <t>1a</t>
  </si>
  <si>
    <t>The year Account 1589 GA was last disposed</t>
  </si>
  <si>
    <t>Years since Account 1589 GA  balance was last disposed (up to 2016)</t>
  </si>
  <si>
    <t>1b</t>
  </si>
  <si>
    <t>The year Account 1580 CBR Class B was last disposed</t>
  </si>
  <si>
    <t>Note that the sub-account was established in 2015.</t>
  </si>
  <si>
    <t>2a</t>
  </si>
  <si>
    <t>Did you have any customers who transitioned between Class A and Class B (transition customers)  during the period the Account 1589 GA balance accumulated (i.e. from the year after the balance was last disposed per #1a above to the current year requested for disposition)?</t>
  </si>
  <si>
    <t>(If you received approval to dispose of the GA account balance as at December 31, 2019, the period the GA variance accumulated would be 2020 to 2022.)</t>
  </si>
  <si>
    <t>2b</t>
  </si>
  <si>
    <t xml:space="preserve">Did you have any customers who transitioned between Class A and Class B (transition customers) during the period the Account 1580, sub-account CBR Class B balance accumulated (i.e. from the year after the balance was last disposed per #1b above to the current year requested for disposition)?
</t>
  </si>
  <si>
    <t>(If you received approval to dispose of the CBR Class B account balance as at December 31, 2019, the period the CBR Class B variance accumulated would be 2020 to 2022.)</t>
  </si>
  <si>
    <t>3a</t>
  </si>
  <si>
    <t>Enter the number of transition customer you had during the period the Account 1589 GA or Account 1580 CBR B balance accumulated (i.e. from the year after the balance was last disposed per #1a/1b above to the current year requested for disposition).</t>
  </si>
  <si>
    <t>Transition Customers - Non-loss Adjusted Billing Determinants by Customer</t>
  </si>
  <si>
    <t>Customer</t>
  </si>
  <si>
    <t>Rate Class</t>
  </si>
  <si>
    <t>July to December</t>
  </si>
  <si>
    <t>January to June</t>
  </si>
  <si>
    <t>Customer 1</t>
  </si>
  <si>
    <t>GENERAL SERVICE 50 to 4,999 kW SERVICE CLASSIFICATION</t>
  </si>
  <si>
    <t>kWh</t>
  </si>
  <si>
    <t>kW</t>
  </si>
  <si>
    <t>Class A/B</t>
  </si>
  <si>
    <t>A</t>
  </si>
  <si>
    <t>B</t>
  </si>
  <si>
    <t>Customer 2</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</si>
  <si>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</si>
  <si>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</si>
  <si>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</si>
  <si>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</si>
  <si>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</si>
  <si>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</si>
  <si>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</si>
  <si>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</si>
  <si>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</si>
  <si>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</si>
  <si>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</si>
  <si>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</si>
  <si>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</si>
  <si>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</si>
  <si>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</si>
  <si>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</si>
  <si>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</si>
  <si>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</si>
  <si>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</si>
  <si>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</si>
  <si>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</si>
  <si>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</si>
  <si>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</si>
  <si>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</si>
  <si>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</si>
  <si>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</si>
  <si>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</si>
  <si>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</si>
  <si>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</si>
  <si>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</si>
  <si>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</si>
  <si>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</si>
  <si>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</si>
  <si>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</si>
  <si>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</si>
  <si>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</si>
  <si>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</si>
  <si>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</si>
  <si>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</si>
  <si>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</si>
  <si>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</si>
  <si>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</si>
  <si>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</si>
  <si>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</si>
  <si>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</si>
  <si>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</si>
  <si>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</si>
  <si>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</si>
  <si>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</si>
  <si>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</si>
  <si>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</si>
  <si>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</si>
  <si>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</si>
  <si>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</si>
  <si>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</si>
  <si>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</si>
  <si>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</si>
  <si>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</si>
  <si>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</si>
  <si>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</si>
  <si>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</si>
  <si>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</si>
  <si>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</si>
  <si>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</si>
  <si>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</si>
  <si>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</si>
  <si>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</si>
  <si>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</si>
  <si>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</si>
  <si>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</si>
  <si>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</si>
  <si>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</si>
  <si>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</si>
  <si>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</si>
  <si>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</si>
  <si>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</si>
  <si>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</si>
  <si>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</si>
  <si>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</si>
  <si>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</si>
  <si>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</si>
  <si>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</si>
  <si>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</si>
  <si>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</si>
  <si>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</si>
  <si>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</si>
  <si>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</si>
  <si>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</si>
  <si>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</si>
  <si>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</si>
  <si>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</si>
  <si>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</si>
  <si>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</si>
  <si>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</si>
  <si>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</si>
  <si>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</si>
  <si>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</si>
  <si>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</si>
  <si>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</si>
  <si>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</si>
  <si>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</si>
  <si>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</si>
  <si>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</si>
  <si>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</si>
  <si>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</si>
  <si>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</si>
  <si>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</si>
  <si>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</si>
  <si>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</si>
  <si>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</si>
  <si>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</si>
  <si>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</si>
  <si>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</si>
  <si>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</si>
  <si>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</si>
  <si>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</si>
  <si>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</si>
  <si>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</si>
  <si>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</si>
  <si>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</si>
  <si>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</si>
  <si>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</si>
  <si>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</si>
  <si>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</si>
  <si>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</si>
  <si>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</si>
  <si>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</si>
  <si>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</si>
  <si>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</si>
  <si>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</si>
  <si>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</si>
  <si>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</si>
  <si>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</si>
  <si>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</si>
  <si>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</si>
  <si>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</si>
  <si>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</si>
  <si>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</si>
  <si>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</si>
  <si>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</si>
  <si>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</si>
  <si>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</si>
  <si>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</si>
  <si>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</si>
  <si>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</si>
  <si>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</si>
  <si>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</si>
  <si>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</si>
  <si>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</si>
  <si>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Enter the number of rate classes in which there were customers who were Class A for the full year during the  period the Account 1589 GA or Account 1580 CBR B balance accumulated (i.e. from the year after the balance was last disposed per #1a/1b above to the current year requested for disposition).</t>
  </si>
  <si>
    <t>In the table, enter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2021, exclude this customer's consumption for 2021 but include this customer's consumption in 2022 as they were a Class A customer for the full year).</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</si>
  <si>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</si>
  <si>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</si>
  <si>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</si>
  <si>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</si>
  <si>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</si>
  <si>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</si>
  <si>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</si>
  <si>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</si>
  <si>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</si>
  <si>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</si>
  <si>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</si>
  <si>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</si>
  <si>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</si>
  <si>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</si>
  <si>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</si>
  <si>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</si>
  <si>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</si>
  <si>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</si>
  <si>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</si>
  <si>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</si>
  <si>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</si>
  <si>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</si>
  <si>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</si>
  <si>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</si>
  <si>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</si>
  <si>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</si>
  <si>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</si>
  <si>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</si>
  <si>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</si>
  <si>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</si>
  <si>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</si>
  <si>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</si>
  <si>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</si>
  <si>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</si>
  <si>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</si>
  <si>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</si>
  <si>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</si>
  <si>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</si>
  <si>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</si>
  <si>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</si>
  <si>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</si>
  <si>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</si>
  <si>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</si>
  <si>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</si>
  <si>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</si>
  <si>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</si>
  <si>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</si>
  <si>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</si>
  <si>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</si>
  <si>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</si>
  <si>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</si>
  <si>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</si>
  <si>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</si>
  <si>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</si>
  <si>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</si>
  <si>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</si>
  <si>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</si>
  <si>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</si>
  <si>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</si>
  <si>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</si>
  <si>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</si>
  <si>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</si>
  <si>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</si>
  <si>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</si>
  <si>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</si>
  <si>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</si>
  <si>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</si>
  <si>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</si>
  <si>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</si>
  <si>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</si>
  <si>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</si>
  <si>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</si>
  <si>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</si>
  <si>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</si>
  <si>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</si>
  <si>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</si>
  <si>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</si>
  <si>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</si>
  <si>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</si>
  <si>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</si>
  <si>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</si>
  <si>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</si>
  <si>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</si>
  <si>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</si>
  <si>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</si>
  <si>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</si>
  <si>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</si>
  <si>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</si>
  <si>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</si>
  <si>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</si>
  <si>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</si>
  <si>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</si>
  <si>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</si>
  <si>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</si>
  <si>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</si>
  <si>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</si>
  <si>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</si>
  <si>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</si>
  <si>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</si>
  <si>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</si>
  <si>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</si>
  <si>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</si>
  <si>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</si>
  <si>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</si>
  <si>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</si>
  <si>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</si>
  <si>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</si>
  <si>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</si>
  <si>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</si>
  <si>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</si>
  <si>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</si>
  <si>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</si>
  <si>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</si>
  <si>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</si>
  <si>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</si>
  <si>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</si>
  <si>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</si>
  <si>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</si>
  <si>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</si>
  <si>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</si>
  <si>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</si>
  <si>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</si>
  <si>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</si>
  <si>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</si>
  <si>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</si>
  <si>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</si>
  <si>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</si>
  <si>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</si>
  <si>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</si>
  <si>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</si>
  <si>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</si>
  <si>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</si>
  <si>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</si>
  <si>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</si>
  <si>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</si>
  <si>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</si>
  <si>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</si>
  <si>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</si>
  <si>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</si>
  <si>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</si>
  <si>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</si>
  <si>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</si>
  <si>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</si>
  <si>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</si>
  <si>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</si>
  <si>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</si>
  <si>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</si>
  <si>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</si>
  <si>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</si>
  <si>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</si>
  <si>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</si>
  <si>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</si>
  <si>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Year the Account 1589 GA Balance Last Disposed</t>
  </si>
  <si>
    <t>Allocation of total Non-RPP Consumption (kWh) between Current Class B and Class A/B Transition Customers</t>
  </si>
  <si>
    <t>Total</t>
  </si>
  <si>
    <t>Non-RPP Consumption Less WMP Consumption</t>
  </si>
  <si>
    <t xml:space="preserve">   Less Class A Consumption for Partial Year Class A Customers</t>
  </si>
  <si>
    <t xml:space="preserve">   Less Consumption for Full Year Class A Customers</t>
  </si>
  <si>
    <t>C</t>
  </si>
  <si>
    <t xml:space="preserve">Total Class B Consumption for Years During Balance Accumulation </t>
  </si>
  <si>
    <t>D = A-B-C</t>
  </si>
  <si>
    <t>All Class B Consumption for Transition Customers</t>
  </si>
  <si>
    <t>E</t>
  </si>
  <si>
    <t xml:space="preserve">Transition Customers' Portion of Total Consumption </t>
  </si>
  <si>
    <t>F = E/D</t>
  </si>
  <si>
    <t>Allocation of Total GA Balance $</t>
  </si>
  <si>
    <t>Total GA Balance</t>
  </si>
  <si>
    <t>G</t>
  </si>
  <si>
    <t>Transition Customers Portion of GA Balance</t>
  </si>
  <si>
    <t>H=F*G</t>
  </si>
  <si>
    <t>GA Balance to be disposed to Current Class B Customers through Rate Rider</t>
  </si>
  <si>
    <t>I=G-H</t>
  </si>
  <si>
    <t>Allocation of GA Balances to Class A/B Transition Customers</t>
  </si>
  <si>
    <t># of Class A/B Transition Customers</t>
  </si>
  <si>
    <t>Total Metered Consumption (kWh) for Transition Customers During the Period When They Were Class B Customers</t>
  </si>
  <si>
    <t>Metered Consumption (kWh) for Transition Customers During the Period When They Were Class B Customers in 2023</t>
  </si>
  <si>
    <t>Metered Consumption (kWh) for Transition Customers During the Period When They Were Class B Customers in 2022</t>
  </si>
  <si>
    <t>Metered Consumption (kWh) for Transition Customers During the Period When They Were Class B Customers in 2021</t>
  </si>
  <si>
    <t>Metered Consumption (kWh) for Transition Customers During the Period When They Were Class B Customers in 2020</t>
  </si>
  <si>
    <t>% of kWh</t>
  </si>
  <si>
    <t>Customer Specific GA Allocation for the Period When They Were Class B customers</t>
  </si>
  <si>
    <t>Monthly Equal Payments</t>
  </si>
  <si>
    <t>The purpose of this tab is to calculate the GA rate riders for all current Class B customers who did not transition between Class A and B in the period since the Account 1589 GA was last disposed. Calculations in this tab will be modified upon completion of tab 6.1a, which allocates a portion of the GA balance to transition customers, if applicable.
Effective January 2017, the billing determinant and all rate riders for the disposition of GA balances will be calculated on an energy basis (kWhs) regardless of the billing determinant used for distribution rates for the particular class (see Chapter 3, Filing Requirements)</t>
  </si>
  <si>
    <t>Default Rate Rider Recovery Period (in months)</t>
  </si>
  <si>
    <t>Proposed Rate Rider Recovery Period (in months)</t>
  </si>
  <si>
    <t>Total Metered Non-RPP 2023 Consumption excluding WMP</t>
  </si>
  <si>
    <t>Total Metered 2023 Consumption for Class A Customers that were Class A for the entire period GA balance accumulated</t>
  </si>
  <si>
    <t xml:space="preserve">Total Metered 2023 Consumption for Customers that Transitioned Between Class A and B during the period GA balance accumulated </t>
  </si>
  <si>
    <t>Non-RPP Metered 2023 Consumption for Current Class B Customers (Non-RPP Consumption excluding WMP, Class A and Transition Customers' Consumption)</t>
  </si>
  <si>
    <t>% of total kWh</t>
  </si>
  <si>
    <t>Total GA $ allocated to Current Class B Customers</t>
  </si>
  <si>
    <t>GA Rate Rider</t>
  </si>
  <si>
    <t>RESIDENTIAL SERVICE CLASSIFICATION</t>
  </si>
  <si>
    <t>GENERAL SERVICE LESS THAN 50 KW SERVICE CLASSIFICATION</t>
  </si>
  <si>
    <t>UNMETERED SCATTERED LOAD SERVICE CLASSIFICATION</t>
  </si>
  <si>
    <t>SENTINEL LIGHTING SERVICE CLASSIFICATION</t>
  </si>
  <si>
    <t>STREET LIGHTING SERVICE CLASSIFICATION</t>
  </si>
  <si>
    <t>EMBEDDED DISTRIBUTOR SERVICE CLASSIFICATION</t>
  </si>
  <si>
    <r>
      <t xml:space="preserve">Metered Consumption (kWh) for Transition Customers During the Period When They Were Class B Customers in </t>
    </r>
    <r>
      <rPr>
        <b/>
        <sz val="10"/>
        <color rgb="FFFF0000"/>
        <rFont val="Arial"/>
        <family val="2"/>
      </rPr>
      <t>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</si>
</sst>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quot;$&quot;#,##0"/>
    <numFmt numFmtId="6" formatCode="&quot;$&quot;#,##0;[Red]\-&quot;$&quot;#,##0"/>
    <numFmt numFmtId="44" formatCode="_-&quot;$&quot;* #,##0.00_-;\-&quot;$&quot;* #,##0.00_-;_-&quot;$&quot;* &quot;-&quot;??_-;_-@_-"/>
    <numFmt numFmtId="43" formatCode="_-* #,##0.00_-;\-* #,##0.00_-;_-* &quot;-&quot;??_-;_-@_-"/>
    <numFmt numFmtId="164" formatCode="&quot;$&quot;#,##0_);[Red]\(&quot;$&quot;#,##0\)"/>
    <numFmt numFmtId="165" formatCode="&quot;$&quot;#,##0.00_);[Red]\(&quot;$&quot;#,##0.00\)"/>
    <numFmt numFmtId="166" formatCode="_(&quot;$&quot;* #,##0.00_);_(&quot;$&quot;* \(#,##0.00\);_(&quot;$&quot;* &quot;-&quot;??_);_(@_)"/>
    <numFmt numFmtId="167" formatCode="_(* #,##0.00_);_(* \(#,##0.00\);_(* &quot;-&quot;??_);_(@_)"/>
    <numFmt numFmtId="168" formatCode="_ #,##0;[Red]\(#,##0\)"/>
    <numFmt numFmtId="169" formatCode="&quot;$&quot;#,##0;[Red]\(&quot;$&quot;#,##0\)"/>
    <numFmt numFmtId="170" formatCode="_-* #,##0_-;\-* #,##0_-;_-* &quot;-&quot;??_-;_-@_-"/>
    <numFmt numFmtId="171" formatCode="_-&quot;$&quot;* #,##0_-;\-&quot;$&quot;* #,##0_-;_-&quot;$&quot;* &quot;-&quot;??_-;_-@_-"/>
    <numFmt numFmtId="172" formatCode="_-* #,##0.0000_-;\-* #,##0.0000_-;_-* &quot;-&quot;??_-;_-@_-"/>
    <numFmt numFmtId="173" formatCode="#,##0;[Red]\(#,##0\)"/>
    <numFmt numFmtId="174" formatCode="_(* #,##0.0_);_(* \(#,##0.0\);_(* &quot;-&quot;??_);_(@_)"/>
    <numFmt numFmtId="175" formatCode="#,##0.0"/>
    <numFmt numFmtId="176" formatCode="mm/dd/yyyy"/>
    <numFmt numFmtId="177" formatCode="0\-0"/>
    <numFmt numFmtId="178" formatCode="##\-#"/>
    <numFmt numFmtId="179" formatCode="_(* #,##0_);_(* \(#,##0\);_(* &quot;-&quot;??_);_(@_)"/>
    <numFmt numFmtId="180" formatCode="&quot;£ &quot;#,##0.00;[Red]\-&quot;£ &quot;#,##0.00"/>
    <numFmt numFmtId="181" formatCode="0.0%"/>
    <numFmt numFmtId="182" formatCode="_ &quot;$&quot;#,##0.0000;[Red]\(&quot;$&quot;#,##0.0000\)"/>
    <numFmt numFmtId="183" formatCode="&quot;$&quot;#,##0.00;[Red]&quot;$&quot;#,##0.00"/>
  </numFmts>
  <fonts count="57" x14ac:knownFonts="1">
    <font>
      <sz val="11"/>
      <color theme="1"/>
      <name val="Aptos Narrow"/>
      <family val="2"/>
      <scheme val="minor"/>
    </font>
    <font>
      <sz val="11"/>
      <color rgb="FFFF0000"/>
      <name val="Aptos Narrow"/>
      <family val="2"/>
      <scheme val="minor"/>
    </font>
    <font>
      <sz val="10"/>
      <name val="Arial"/>
      <family val="2"/>
    </font>
    <font>
      <sz val="10"/>
      <color rgb="FFFF0000"/>
      <name val="Arial"/>
      <family val="2"/>
    </font>
    <font>
      <sz val="10"/>
      <color theme="0"/>
      <name val="Arial"/>
      <family val="2"/>
    </font>
    <font>
      <b/>
      <sz val="11"/>
      <name val="Arial"/>
      <family val="2"/>
    </font>
    <font>
      <b/>
      <vertAlign val="superscript"/>
      <sz val="11"/>
      <name val="Arial"/>
      <family val="2"/>
    </font>
    <font>
      <b/>
      <sz val="22"/>
      <name val="Book Antiqua"/>
      <family val="1"/>
    </font>
    <font>
      <sz val="22"/>
      <name val="Book Antiqua"/>
      <family val="1"/>
    </font>
    <font>
      <vertAlign val="superscript"/>
      <sz val="22"/>
      <name val="Book Antiqua"/>
      <family val="1"/>
    </font>
    <font>
      <b/>
      <sz val="16"/>
      <name val="Book Antiqua"/>
      <family val="1"/>
    </font>
    <font>
      <b/>
      <sz val="10"/>
      <name val="Book Antiqua"/>
      <family val="1"/>
    </font>
    <font>
      <b/>
      <vertAlign val="superscript"/>
      <sz val="10"/>
      <name val="Book Antiqua"/>
      <family val="1"/>
    </font>
    <font>
      <b/>
      <vertAlign val="superscript"/>
      <sz val="11"/>
      <name val="Book Antiqua"/>
      <family val="1"/>
    </font>
    <font>
      <sz val="10"/>
      <name val="Book Antiqua"/>
      <family val="1"/>
    </font>
    <font>
      <b/>
      <sz val="18"/>
      <name val="Arial"/>
      <family val="2"/>
    </font>
    <font>
      <sz val="11"/>
      <name val="Arial"/>
      <family val="2"/>
    </font>
    <font>
      <sz val="8"/>
      <color theme="1"/>
      <name val="Aptos Narrow"/>
      <family val="2"/>
      <scheme val="minor"/>
    </font>
    <font>
      <sz val="9"/>
      <color theme="1"/>
      <name val="Aptos Narrow"/>
      <family val="2"/>
      <scheme val="minor"/>
    </font>
    <font>
      <sz val="11"/>
      <color theme="1"/>
      <name val="Arial"/>
      <family val="2"/>
    </font>
    <font>
      <vertAlign val="superscript"/>
      <sz val="11"/>
      <name val="Arial"/>
      <family val="2"/>
    </font>
    <font>
      <b/>
      <sz val="11"/>
      <color theme="0"/>
      <name val="Arial"/>
      <family val="2"/>
    </font>
    <font>
      <b/>
      <sz val="11"/>
      <color theme="1"/>
      <name val="Arial"/>
      <family val="2"/>
    </font>
    <font>
      <i/>
      <sz val="11"/>
      <color rgb="FFFF0000"/>
      <name val="Arial"/>
      <family val="2"/>
    </font>
    <font>
      <sz val="11"/>
      <color rgb="FFFF0000"/>
      <name val="Arial"/>
      <family val="2"/>
    </font>
    <font>
      <b/>
      <sz val="11"/>
      <color indexed="12"/>
      <name val="Arial"/>
      <family val="2"/>
    </font>
    <font>
      <sz val="11"/>
      <name val="Aptos Narrow"/>
      <family val="2"/>
      <scheme val="minor"/>
    </font>
    <font>
      <b/>
      <vertAlign val="superscript"/>
      <sz val="11"/>
      <color rgb="FF0000FF"/>
      <name val="Arial"/>
      <family val="2"/>
    </font>
    <font>
      <b/>
      <sz val="10"/>
      <name val="Arial"/>
      <family val="2"/>
    </font>
    <font>
      <strike/>
      <sz val="10"/>
      <name val="Arial"/>
      <family val="2"/>
    </font>
    <font>
      <sz val="9"/>
      <name val="Arial"/>
      <family val="2"/>
    </font>
    <font>
      <sz val="11"/>
      <color theme="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FF0000"/>
      <name val="Aptos Narrow"/>
      <family val="2"/>
      <scheme val="minor"/>
    </font>
    <font>
      <b/>
      <sz val="11"/>
      <name val="Aptos Narrow"/>
      <family val="2"/>
      <scheme val="minor"/>
    </font>
    <font>
      <b/>
      <sz val="11"/>
      <color rgb="FFFF0000"/>
      <name val="Arial"/>
      <family val="2"/>
    </font>
    <font>
      <sz val="10"/>
      <color theme="1"/>
      <name val="Arial"/>
      <family val="2"/>
    </font>
    <font>
      <b/>
      <sz val="10"/>
      <color theme="1"/>
      <name val="Arial"/>
      <family val="2"/>
    </font>
    <font>
      <sz val="8"/>
      <name val="Arial"/>
      <family val="2"/>
    </font>
    <font>
      <b/>
      <sz val="18"/>
      <color theme="3"/>
      <name val="Aptos Display"/>
      <family val="2"/>
      <scheme val="major"/>
    </font>
    <font>
      <sz val="11"/>
      <color rgb="FF9C6500"/>
      <name val="Aptos Narrow"/>
      <family val="2"/>
      <scheme val="minor"/>
    </font>
    <font>
      <u/>
      <sz val="8"/>
      <color rgb="FF0000FF"/>
      <name val="Aptos Narrow"/>
      <family val="2"/>
      <scheme val="minor"/>
    </font>
    <font>
      <u/>
      <sz val="8"/>
      <color rgb="FF800080"/>
      <name val="Aptos Narrow"/>
      <family val="2"/>
      <scheme val="minor"/>
    </font>
    <font>
      <sz val="11"/>
      <color rgb="FF000000"/>
      <name val="Aptos Narrow"/>
      <family val="2"/>
    </font>
    <font>
      <b/>
      <sz val="10"/>
      <color rgb="FFFF0000"/>
      <name val="Arial"/>
      <family val="2"/>
    </font>
  </fonts>
  <fills count="45">
    <fill>
      <patternFill patternType="none"/>
    </fill>
    <fill>
      <patternFill patternType="gray125"/>
    </fill>
    <fill>
      <patternFill patternType="solid">
        <fgColor theme="0" tint="-4.9989318521683403E-2"/>
        <bgColor indexed="64"/>
      </patternFill>
    </fill>
    <fill>
      <patternFill patternType="solid">
        <fgColor rgb="FFA6A6A6"/>
        <bgColor indexed="64"/>
      </patternFill>
    </fill>
    <fill>
      <patternFill patternType="solid">
        <fgColor indexed="9"/>
        <bgColor indexed="64"/>
      </patternFill>
    </fill>
    <fill>
      <patternFill patternType="solid">
        <fgColor rgb="FFEBF1DE"/>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indexed="22"/>
        <bgColor indexed="64"/>
      </patternFill>
    </fill>
    <fill>
      <patternFill patternType="solid">
        <fgColor indexed="1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3" tint="0.89999084444715716"/>
        <bgColor indexed="64"/>
      </patternFill>
    </fill>
    <fill>
      <patternFill patternType="solid">
        <fgColor indexed="26"/>
        <bgColor indexed="64"/>
      </patternFill>
    </fill>
  </fills>
  <borders count="6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auto="1"/>
      </right>
      <top/>
      <bottom/>
      <diagonal/>
    </border>
    <border>
      <left style="medium">
        <color indexed="64"/>
      </left>
      <right style="medium">
        <color indexed="64"/>
      </right>
      <top/>
      <bottom/>
      <diagonal/>
    </border>
    <border>
      <left style="medium">
        <color indexed="64"/>
      </left>
      <right/>
      <top/>
      <bottom style="medium">
        <color indexed="12"/>
      </bottom>
      <diagonal/>
    </border>
    <border>
      <left/>
      <right/>
      <top/>
      <bottom style="medium">
        <color indexed="12"/>
      </bottom>
      <diagonal/>
    </border>
    <border>
      <left/>
      <right style="medium">
        <color indexed="64"/>
      </right>
      <top/>
      <bottom style="medium">
        <color indexed="12"/>
      </bottom>
      <diagonal/>
    </border>
    <border>
      <left style="medium">
        <color auto="1"/>
      </left>
      <right style="medium">
        <color indexed="64"/>
      </right>
      <top/>
      <bottom style="medium">
        <color indexed="64"/>
      </bottom>
      <diagonal/>
    </border>
    <border>
      <left/>
      <right style="medium">
        <color indexed="64"/>
      </right>
      <top/>
      <bottom style="medium">
        <color indexed="39"/>
      </bottom>
      <diagonal/>
    </border>
    <border>
      <left/>
      <right/>
      <top style="medium">
        <color indexed="12"/>
      </top>
      <bottom/>
      <diagonal/>
    </border>
    <border>
      <left style="medium">
        <color indexed="64"/>
      </left>
      <right/>
      <top style="medium">
        <color indexed="12"/>
      </top>
      <bottom/>
      <diagonal/>
    </border>
    <border>
      <left/>
      <right style="medium">
        <color indexed="64"/>
      </right>
      <top style="medium">
        <color indexed="12"/>
      </top>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64"/>
      </left>
      <right/>
      <top style="medium">
        <color indexed="9"/>
      </top>
      <bottom style="medium">
        <color indexed="9"/>
      </bottom>
      <diagonal/>
    </border>
    <border>
      <left style="medium">
        <color auto="1"/>
      </left>
      <right style="medium">
        <color indexed="9"/>
      </right>
      <top style="medium">
        <color indexed="9"/>
      </top>
      <bottom style="medium">
        <color indexed="9"/>
      </bottom>
      <diagonal/>
    </border>
    <border>
      <left style="medium">
        <color indexed="9"/>
      </left>
      <right/>
      <top style="medium">
        <color indexed="9"/>
      </top>
      <bottom/>
      <diagonal/>
    </border>
    <border>
      <left style="medium">
        <color indexed="9"/>
      </left>
      <right style="medium">
        <color indexed="9"/>
      </right>
      <top/>
      <bottom/>
      <diagonal/>
    </border>
    <border>
      <left style="medium">
        <color indexed="9"/>
      </left>
      <right/>
      <top style="medium">
        <color indexed="9"/>
      </top>
      <bottom style="medium">
        <color indexed="9"/>
      </bottom>
      <diagonal/>
    </border>
    <border>
      <left style="medium">
        <color indexed="9"/>
      </left>
      <right style="medium">
        <color indexed="9"/>
      </right>
      <top/>
      <bottom style="medium">
        <color indexed="9"/>
      </bottom>
      <diagonal/>
    </border>
    <border>
      <left style="medium">
        <color indexed="9"/>
      </left>
      <right style="medium">
        <color indexed="9"/>
      </right>
      <top style="medium">
        <color indexed="9"/>
      </top>
      <bottom/>
      <diagonal/>
    </border>
    <border>
      <left/>
      <right/>
      <top style="medium">
        <color theme="0"/>
      </top>
      <bottom style="medium">
        <color theme="0"/>
      </bottom>
      <diagonal/>
    </border>
    <border>
      <left style="medium">
        <color indexed="9"/>
      </left>
      <right/>
      <top/>
      <bottom style="medium">
        <color indexed="9"/>
      </bottom>
      <diagonal/>
    </border>
    <border>
      <left style="thin">
        <color theme="0"/>
      </left>
      <right style="thin">
        <color theme="0"/>
      </right>
      <top style="thin">
        <color theme="0"/>
      </top>
      <bottom style="thin">
        <color theme="0"/>
      </bottom>
      <diagonal/>
    </border>
    <border>
      <left style="medium">
        <color auto="1"/>
      </left>
      <right style="medium">
        <color indexed="9"/>
      </right>
      <top style="medium">
        <color indexed="9"/>
      </top>
      <bottom style="medium">
        <color indexed="9"/>
      </bottom>
      <diagonal/>
    </border>
    <border>
      <left style="medium">
        <color indexed="64"/>
      </left>
      <right/>
      <top/>
      <bottom style="medium">
        <color indexed="9"/>
      </bottom>
      <diagonal/>
    </border>
    <border>
      <left style="medium">
        <color indexed="64"/>
      </left>
      <right style="medium">
        <color indexed="9"/>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style="medium">
        <color indexed="9"/>
      </left>
      <right/>
      <top/>
      <bottom/>
      <diagonal/>
    </border>
    <border>
      <left style="medium">
        <color indexed="9"/>
      </left>
      <right/>
      <top style="medium">
        <color indexed="9"/>
      </top>
      <bottom style="medium">
        <color indexed="9"/>
      </bottom>
      <diagonal/>
    </border>
    <border>
      <left/>
      <right/>
      <top/>
      <bottom style="medium">
        <color auto="1"/>
      </bottom>
      <diagonal/>
    </border>
    <border>
      <left style="medium">
        <color indexed="64"/>
      </left>
      <right/>
      <top/>
      <bottom style="medium">
        <color indexed="64"/>
      </bottom>
      <diagonal/>
    </border>
    <border>
      <left/>
      <right style="medium">
        <color auto="1"/>
      </right>
      <top/>
      <bottom style="medium">
        <color indexed="64"/>
      </bottom>
      <diagonal/>
    </border>
    <border>
      <left style="medium">
        <color indexed="9"/>
      </left>
      <right style="medium">
        <color auto="1"/>
      </right>
      <top style="medium">
        <color indexed="9"/>
      </top>
      <bottom style="medium">
        <color indexed="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04">
    <xf numFmtId="0" fontId="0" fillId="0" borderId="0"/>
    <xf numFmtId="0" fontId="2" fillId="0" borderId="0"/>
    <xf numFmtId="0" fontId="2" fillId="0" borderId="0"/>
    <xf numFmtId="0" fontId="2" fillId="0" borderId="0"/>
    <xf numFmtId="9" fontId="31" fillId="0" borderId="0" applyFont="0" applyFill="0" applyBorder="0" applyAlignment="0" applyProtection="0"/>
    <xf numFmtId="0" fontId="32" fillId="0" borderId="43" applyNumberFormat="0" applyFill="0" applyAlignment="0" applyProtection="0"/>
    <xf numFmtId="0" fontId="33" fillId="0" borderId="44" applyNumberFormat="0" applyFill="0" applyAlignment="0" applyProtection="0"/>
    <xf numFmtId="0" fontId="34" fillId="0" borderId="45" applyNumberFormat="0" applyFill="0" applyAlignment="0" applyProtection="0"/>
    <xf numFmtId="0" fontId="34" fillId="0" borderId="0" applyNumberFormat="0" applyFill="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7" fillId="14" borderId="46" applyNumberFormat="0" applyAlignment="0" applyProtection="0"/>
    <xf numFmtId="0" fontId="38" fillId="15" borderId="47" applyNumberFormat="0" applyAlignment="0" applyProtection="0"/>
    <xf numFmtId="0" fontId="39" fillId="15" borderId="46" applyNumberFormat="0" applyAlignment="0" applyProtection="0"/>
    <xf numFmtId="0" fontId="40" fillId="0" borderId="48" applyNumberFormat="0" applyFill="0" applyAlignment="0" applyProtection="0"/>
    <xf numFmtId="0" fontId="41" fillId="16" borderId="49" applyNumberFormat="0" applyAlignment="0" applyProtection="0"/>
    <xf numFmtId="0" fontId="1" fillId="0" borderId="0" applyNumberFormat="0" applyFill="0" applyBorder="0" applyAlignment="0" applyProtection="0"/>
    <xf numFmtId="0" fontId="31" fillId="17" borderId="50" applyNumberFormat="0" applyFont="0" applyAlignment="0" applyProtection="0"/>
    <xf numFmtId="0" fontId="42" fillId="0" borderId="0" applyNumberFormat="0" applyFill="0" applyBorder="0" applyAlignment="0" applyProtection="0"/>
    <xf numFmtId="0" fontId="43" fillId="0" borderId="51" applyNumberFormat="0" applyFill="0" applyAlignment="0" applyProtection="0"/>
    <xf numFmtId="0" fontId="44"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44"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44"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44"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44"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44"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167" fontId="31" fillId="0" borderId="0" applyFont="0" applyFill="0" applyBorder="0" applyAlignment="0" applyProtection="0"/>
    <xf numFmtId="0" fontId="31" fillId="0" borderId="0"/>
    <xf numFmtId="0" fontId="31" fillId="0" borderId="0"/>
    <xf numFmtId="43" fontId="31" fillId="0" borderId="0" applyFont="0" applyFill="0" applyBorder="0" applyAlignment="0" applyProtection="0"/>
    <xf numFmtId="167"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6" fontId="31" fillId="0" borderId="0" applyFont="0" applyFill="0" applyBorder="0" applyAlignment="0" applyProtection="0"/>
    <xf numFmtId="174" fontId="2" fillId="0" borderId="0"/>
    <xf numFmtId="175" fontId="2" fillId="0" borderId="0"/>
    <xf numFmtId="176" fontId="2" fillId="0" borderId="0"/>
    <xf numFmtId="177" fontId="2" fillId="0" borderId="0"/>
    <xf numFmtId="3" fontId="2" fillId="0" borderId="0" applyFont="0" applyFill="0" applyBorder="0" applyAlignment="0" applyProtection="0"/>
    <xf numFmtId="5" fontId="2" fillId="0" borderId="0" applyFont="0" applyFill="0" applyBorder="0" applyAlignment="0" applyProtection="0"/>
    <xf numFmtId="14" fontId="2" fillId="0" borderId="0" applyFont="0" applyFill="0" applyBorder="0" applyAlignment="0" applyProtection="0"/>
    <xf numFmtId="2" fontId="2" fillId="0" borderId="0" applyFont="0" applyFill="0" applyBorder="0" applyAlignment="0" applyProtection="0"/>
    <xf numFmtId="38" fontId="50" fillId="9" borderId="0" applyNumberFormat="0" applyBorder="0" applyAlignment="0" applyProtection="0"/>
    <xf numFmtId="10" fontId="50" fillId="44" borderId="52" applyNumberFormat="0" applyBorder="0" applyAlignment="0" applyProtection="0"/>
    <xf numFmtId="178" fontId="2" fillId="0" borderId="0"/>
    <xf numFmtId="179" fontId="2" fillId="0" borderId="0"/>
    <xf numFmtId="180" fontId="2" fillId="0" borderId="0"/>
    <xf numFmtId="10" fontId="2" fillId="0" borderId="0" applyFont="0" applyFill="0" applyBorder="0" applyAlignment="0" applyProtection="0"/>
    <xf numFmtId="174" fontId="2" fillId="0" borderId="0"/>
    <xf numFmtId="178" fontId="2" fillId="0" borderId="0"/>
    <xf numFmtId="174" fontId="2" fillId="0" borderId="0"/>
    <xf numFmtId="178" fontId="2" fillId="0" borderId="0"/>
    <xf numFmtId="0" fontId="2" fillId="0" borderId="0"/>
    <xf numFmtId="174" fontId="2" fillId="0" borderId="0"/>
    <xf numFmtId="176" fontId="2" fillId="0" borderId="0"/>
    <xf numFmtId="178" fontId="2" fillId="0" borderId="0"/>
    <xf numFmtId="174" fontId="2" fillId="0" borderId="0"/>
    <xf numFmtId="178" fontId="2" fillId="0" borderId="0"/>
    <xf numFmtId="44" fontId="2" fillId="0" borderId="0" applyFont="0" applyFill="0" applyBorder="0" applyAlignment="0" applyProtection="0"/>
    <xf numFmtId="9" fontId="2" fillId="0" borderId="0" applyFont="0" applyFill="0" applyBorder="0" applyAlignment="0" applyProtection="0"/>
    <xf numFmtId="0" fontId="31" fillId="19"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44" fillId="21" borderId="0" applyNumberFormat="0" applyBorder="0" applyAlignment="0" applyProtection="0"/>
    <xf numFmtId="0" fontId="44" fillId="25" borderId="0" applyNumberFormat="0" applyBorder="0" applyAlignment="0" applyProtection="0"/>
    <xf numFmtId="0" fontId="44" fillId="29" borderId="0" applyNumberFormat="0" applyBorder="0" applyAlignment="0" applyProtection="0"/>
    <xf numFmtId="0" fontId="44" fillId="33" borderId="0" applyNumberFormat="0" applyBorder="0" applyAlignment="0" applyProtection="0"/>
    <xf numFmtId="0" fontId="44" fillId="37" borderId="0" applyNumberFormat="0" applyBorder="0" applyAlignment="0" applyProtection="0"/>
    <xf numFmtId="0" fontId="44" fillId="41"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4" borderId="0" applyNumberFormat="0" applyBorder="0" applyAlignment="0" applyProtection="0"/>
    <xf numFmtId="0" fontId="44" fillId="38" borderId="0" applyNumberFormat="0" applyBorder="0" applyAlignment="0" applyProtection="0"/>
    <xf numFmtId="0" fontId="36" fillId="12" borderId="0" applyNumberFormat="0" applyBorder="0" applyAlignment="0" applyProtection="0"/>
    <xf numFmtId="0" fontId="39" fillId="15" borderId="46" applyNumberFormat="0" applyAlignment="0" applyProtection="0"/>
    <xf numFmtId="0" fontId="41" fillId="16" borderId="49"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0" fontId="42" fillId="0" borderId="0" applyNumberFormat="0" applyFill="0" applyBorder="0" applyAlignment="0" applyProtection="0"/>
    <xf numFmtId="0" fontId="35" fillId="11" borderId="0" applyNumberFormat="0" applyBorder="0" applyAlignment="0" applyProtection="0"/>
    <xf numFmtId="0" fontId="32" fillId="0" borderId="43" applyNumberFormat="0" applyFill="0" applyAlignment="0" applyProtection="0"/>
    <xf numFmtId="0" fontId="33" fillId="0" borderId="44" applyNumberFormat="0" applyFill="0" applyAlignment="0" applyProtection="0"/>
    <xf numFmtId="0" fontId="34" fillId="0" borderId="45" applyNumberFormat="0" applyFill="0" applyAlignment="0" applyProtection="0"/>
    <xf numFmtId="0" fontId="34" fillId="0" borderId="0" applyNumberFormat="0" applyFill="0" applyBorder="0" applyAlignment="0" applyProtection="0"/>
    <xf numFmtId="0" fontId="37" fillId="14" borderId="46" applyNumberFormat="0" applyAlignment="0" applyProtection="0"/>
    <xf numFmtId="0" fontId="40" fillId="0" borderId="48" applyNumberFormat="0" applyFill="0" applyAlignment="0" applyProtection="0"/>
    <xf numFmtId="0" fontId="52" fillId="13" borderId="0" applyNumberFormat="0" applyBorder="0" applyAlignment="0" applyProtection="0"/>
    <xf numFmtId="0" fontId="31" fillId="0" borderId="0"/>
    <xf numFmtId="0" fontId="31" fillId="0" borderId="0"/>
    <xf numFmtId="0" fontId="31" fillId="0" borderId="0"/>
    <xf numFmtId="0" fontId="31" fillId="17" borderId="50" applyNumberFormat="0" applyFont="0" applyAlignment="0" applyProtection="0"/>
    <xf numFmtId="0" fontId="38" fillId="15" borderId="47" applyNumberFormat="0" applyAlignment="0" applyProtection="0"/>
    <xf numFmtId="9" fontId="31" fillId="0" borderId="0" applyFont="0" applyFill="0" applyBorder="0" applyAlignment="0" applyProtection="0"/>
    <xf numFmtId="0" fontId="51" fillId="0" borderId="0" applyNumberFormat="0" applyFill="0" applyBorder="0" applyAlignment="0" applyProtection="0"/>
    <xf numFmtId="0" fontId="43" fillId="0" borderId="51" applyNumberFormat="0" applyFill="0" applyAlignment="0" applyProtection="0"/>
    <xf numFmtId="0" fontId="1" fillId="0" borderId="0" applyNumberFormat="0" applyFill="0" applyBorder="0" applyAlignment="0" applyProtection="0"/>
    <xf numFmtId="43" fontId="2" fillId="0" borderId="0" applyFont="0" applyFill="0" applyBorder="0" applyAlignment="0" applyProtection="0"/>
    <xf numFmtId="174" fontId="2" fillId="0" borderId="0"/>
    <xf numFmtId="178" fontId="2" fillId="0" borderId="0"/>
    <xf numFmtId="174" fontId="2" fillId="0" borderId="0"/>
    <xf numFmtId="178" fontId="2" fillId="0" borderId="0"/>
    <xf numFmtId="174" fontId="2" fillId="0" borderId="0"/>
    <xf numFmtId="178" fontId="2" fillId="0" borderId="0"/>
    <xf numFmtId="0" fontId="31" fillId="0" borderId="0"/>
    <xf numFmtId="43" fontId="31" fillId="0" borderId="0" applyFont="0" applyFill="0" applyBorder="0" applyAlignment="0" applyProtection="0"/>
    <xf numFmtId="44" fontId="2" fillId="0" borderId="0" applyFont="0" applyFill="0" applyBorder="0" applyAlignment="0" applyProtection="0"/>
    <xf numFmtId="0" fontId="31" fillId="0" borderId="0"/>
    <xf numFmtId="9"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pplyNumberFormat="0" applyFill="0" applyBorder="0" applyAlignment="0" applyProtection="0"/>
    <xf numFmtId="0" fontId="52" fillId="13" borderId="0" applyNumberFormat="0" applyBorder="0" applyAlignment="0" applyProtection="0"/>
    <xf numFmtId="0" fontId="44" fillId="21" borderId="0" applyNumberFormat="0" applyBorder="0" applyAlignment="0" applyProtection="0"/>
    <xf numFmtId="0" fontId="44" fillId="25" borderId="0" applyNumberFormat="0" applyBorder="0" applyAlignment="0" applyProtection="0"/>
    <xf numFmtId="0" fontId="44" fillId="29" borderId="0" applyNumberFormat="0" applyBorder="0" applyAlignment="0" applyProtection="0"/>
    <xf numFmtId="0" fontId="44" fillId="33" borderId="0" applyNumberFormat="0" applyBorder="0" applyAlignment="0" applyProtection="0"/>
    <xf numFmtId="0" fontId="44" fillId="37" borderId="0" applyNumberFormat="0" applyBorder="0" applyAlignment="0" applyProtection="0"/>
    <xf numFmtId="0" fontId="44" fillId="41" borderId="0" applyNumberFormat="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44" fontId="31" fillId="0" borderId="0" applyFont="0" applyFill="0" applyBorder="0" applyAlignment="0" applyProtection="0"/>
    <xf numFmtId="0" fontId="2" fillId="0" borderId="0"/>
    <xf numFmtId="44" fontId="31" fillId="0" borderId="0" applyFont="0" applyFill="0" applyBorder="0" applyAlignment="0" applyProtection="0"/>
    <xf numFmtId="9"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19"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17" borderId="50" applyNumberFormat="0" applyFont="0" applyAlignment="0" applyProtection="0"/>
    <xf numFmtId="9" fontId="31"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17" borderId="50" applyNumberFormat="0" applyFont="0" applyAlignment="0" applyProtection="0"/>
    <xf numFmtId="0" fontId="31" fillId="19"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74" fontId="2" fillId="0" borderId="0"/>
    <xf numFmtId="174" fontId="2" fillId="0" borderId="0"/>
    <xf numFmtId="174" fontId="2" fillId="0" borderId="0"/>
    <xf numFmtId="0" fontId="31" fillId="19"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178" fontId="2" fillId="0" borderId="0"/>
    <xf numFmtId="178" fontId="2" fillId="0" borderId="0"/>
    <xf numFmtId="178"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74" fontId="2" fillId="0" borderId="0"/>
    <xf numFmtId="174" fontId="2" fillId="0" borderId="0"/>
    <xf numFmtId="174" fontId="2" fillId="0" borderId="0"/>
    <xf numFmtId="178" fontId="2" fillId="0" borderId="0"/>
    <xf numFmtId="178" fontId="2" fillId="0" borderId="0"/>
    <xf numFmtId="178" fontId="2" fillId="0" borderId="0"/>
    <xf numFmtId="9" fontId="31" fillId="0" borderId="0" applyFont="0" applyFill="0" applyBorder="0" applyAlignment="0" applyProtection="0"/>
    <xf numFmtId="0" fontId="19" fillId="0" borderId="0"/>
    <xf numFmtId="0" fontId="31" fillId="0" borderId="0"/>
    <xf numFmtId="0" fontId="2" fillId="0" borderId="0"/>
    <xf numFmtId="43" fontId="31" fillId="0" borderId="0" applyFont="0" applyFill="0" applyBorder="0" applyAlignment="0" applyProtection="0"/>
    <xf numFmtId="9" fontId="31" fillId="0" borderId="0" applyFont="0" applyFill="0" applyBorder="0" applyAlignment="0" applyProtection="0"/>
    <xf numFmtId="44" fontId="19"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4" fontId="19"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4" fontId="19" fillId="0" borderId="0" applyFont="0" applyFill="0" applyBorder="0" applyAlignment="0" applyProtection="0"/>
    <xf numFmtId="44" fontId="31" fillId="0" borderId="0" applyFont="0" applyFill="0" applyBorder="0" applyAlignment="0" applyProtection="0"/>
    <xf numFmtId="0" fontId="31" fillId="0" borderId="0"/>
    <xf numFmtId="4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cellStyleXfs>
  <cellXfs count="336">
    <xf numFmtId="0" fontId="0" fillId="0" borderId="0" xfId="0"/>
    <xf numFmtId="0" fontId="2" fillId="0" borderId="0" xfId="1"/>
    <xf numFmtId="165" fontId="0" fillId="0" borderId="0" xfId="0" applyNumberFormat="1" applyProtection="1">
      <protection locked="0"/>
    </xf>
    <xf numFmtId="0" fontId="3" fillId="0" borderId="0" xfId="1" applyFont="1" applyProtection="1">
      <protection locked="0"/>
    </xf>
    <xf numFmtId="0" fontId="2" fillId="0" borderId="0" xfId="1" applyProtection="1">
      <protection locked="0"/>
    </xf>
    <xf numFmtId="0" fontId="4" fillId="0" borderId="0" xfId="1" applyFont="1" applyProtection="1">
      <protection locked="0"/>
    </xf>
    <xf numFmtId="165" fontId="0" fillId="0" borderId="1" xfId="0" applyNumberFormat="1" applyBorder="1" applyProtection="1">
      <protection locked="0"/>
    </xf>
    <xf numFmtId="0" fontId="5" fillId="0" borderId="1" xfId="1" applyFont="1" applyBorder="1" applyAlignment="1" applyProtection="1">
      <alignment horizontal="center" vertical="center" wrapText="1"/>
      <protection locked="0"/>
    </xf>
    <xf numFmtId="0" fontId="6" fillId="0" borderId="0" xfId="0" applyFont="1"/>
    <xf numFmtId="0" fontId="5" fillId="0" borderId="0" xfId="0" applyFont="1" applyAlignment="1">
      <alignment wrapText="1"/>
    </xf>
    <xf numFmtId="0" fontId="8" fillId="0" borderId="5" xfId="0" applyFont="1" applyBorder="1" applyAlignment="1">
      <alignment horizontal="center"/>
    </xf>
    <xf numFmtId="0" fontId="8" fillId="0" borderId="4" xfId="0" applyFont="1" applyBorder="1" applyAlignment="1">
      <alignment horizontal="center"/>
    </xf>
    <xf numFmtId="0" fontId="8" fillId="0" borderId="4" xfId="0" applyFont="1" applyBorder="1"/>
    <xf numFmtId="0" fontId="3" fillId="0" borderId="0" xfId="1" applyFont="1"/>
    <xf numFmtId="0" fontId="15" fillId="0" borderId="6" xfId="0" applyFont="1" applyBorder="1" applyAlignment="1">
      <alignment vertical="center"/>
    </xf>
    <xf numFmtId="0" fontId="16" fillId="0" borderId="5" xfId="0" applyFont="1" applyBorder="1"/>
    <xf numFmtId="164" fontId="16" fillId="0" borderId="17" xfId="0" applyNumberFormat="1" applyFont="1" applyBorder="1"/>
    <xf numFmtId="164" fontId="16" fillId="0" borderId="0" xfId="0" applyNumberFormat="1" applyFont="1"/>
    <xf numFmtId="168" fontId="0" fillId="0" borderId="0" xfId="0" applyNumberFormat="1" applyAlignment="1">
      <alignment wrapText="1"/>
    </xf>
    <xf numFmtId="168" fontId="5" fillId="0" borderId="10" xfId="0" applyNumberFormat="1" applyFont="1" applyBorder="1" applyAlignment="1">
      <alignment horizontal="center" vertical="center" wrapText="1"/>
    </xf>
    <xf numFmtId="168" fontId="16" fillId="0" borderId="9" xfId="0" applyNumberFormat="1" applyFont="1" applyBorder="1"/>
    <xf numFmtId="168" fontId="16" fillId="0" borderId="0" xfId="0" applyNumberFormat="1" applyFont="1"/>
    <xf numFmtId="164" fontId="0" fillId="0" borderId="0" xfId="0" applyNumberFormat="1" applyAlignment="1">
      <alignment wrapText="1"/>
    </xf>
    <xf numFmtId="164" fontId="5" fillId="0" borderId="10" xfId="0" applyNumberFormat="1" applyFont="1" applyBorder="1" applyAlignment="1">
      <alignment horizontal="center" vertical="center" wrapText="1"/>
    </xf>
    <xf numFmtId="164" fontId="16" fillId="0" borderId="9" xfId="0" applyNumberFormat="1" applyFont="1" applyBorder="1"/>
    <xf numFmtId="164" fontId="17" fillId="0" borderId="0" xfId="0" applyNumberFormat="1" applyFont="1"/>
    <xf numFmtId="164" fontId="18" fillId="0" borderId="0" xfId="0" applyNumberFormat="1" applyFont="1" applyAlignment="1">
      <alignment wrapText="1"/>
    </xf>
    <xf numFmtId="164" fontId="5" fillId="0" borderId="0" xfId="0" applyNumberFormat="1" applyFont="1" applyAlignment="1">
      <alignment horizontal="center" vertical="center" wrapText="1"/>
    </xf>
    <xf numFmtId="164" fontId="0" fillId="0" borderId="18" xfId="0" applyNumberFormat="1" applyBorder="1" applyAlignment="1">
      <alignment wrapText="1"/>
    </xf>
    <xf numFmtId="164" fontId="0" fillId="0" borderId="17" xfId="0" applyNumberFormat="1" applyBorder="1" applyAlignment="1">
      <alignment wrapText="1"/>
    </xf>
    <xf numFmtId="164" fontId="0" fillId="0" borderId="9" xfId="0" applyNumberFormat="1" applyBorder="1"/>
    <xf numFmtId="164" fontId="0" fillId="0" borderId="0" xfId="0" applyNumberFormat="1"/>
    <xf numFmtId="164" fontId="0" fillId="2" borderId="10" xfId="0" applyNumberFormat="1" applyFill="1" applyBorder="1"/>
    <xf numFmtId="164" fontId="0" fillId="0" borderId="19" xfId="0" applyNumberFormat="1" applyBorder="1"/>
    <xf numFmtId="0" fontId="16" fillId="0" borderId="9" xfId="0" applyFont="1" applyBorder="1"/>
    <xf numFmtId="0" fontId="16" fillId="0" borderId="10" xfId="0" applyFont="1" applyBorder="1" applyAlignment="1">
      <alignment horizontal="center"/>
    </xf>
    <xf numFmtId="168" fontId="16" fillId="3" borderId="21" xfId="0" applyNumberFormat="1" applyFont="1" applyFill="1" applyBorder="1"/>
    <xf numFmtId="168" fontId="16" fillId="4" borderId="22" xfId="0" applyNumberFormat="1" applyFont="1" applyFill="1" applyBorder="1"/>
    <xf numFmtId="168" fontId="16" fillId="0" borderId="10" xfId="0" applyNumberFormat="1" applyFont="1" applyBorder="1"/>
    <xf numFmtId="168" fontId="16" fillId="4" borderId="23" xfId="0" applyNumberFormat="1" applyFont="1" applyFill="1" applyBorder="1"/>
    <xf numFmtId="168" fontId="16" fillId="5" borderId="21" xfId="0" applyNumberFormat="1" applyFont="1" applyFill="1" applyBorder="1" applyProtection="1">
      <protection locked="0"/>
    </xf>
    <xf numFmtId="168" fontId="16" fillId="4" borderId="21" xfId="0" applyNumberFormat="1" applyFont="1" applyFill="1" applyBorder="1"/>
    <xf numFmtId="168" fontId="16" fillId="5" borderId="24" xfId="1" applyNumberFormat="1" applyFont="1" applyFill="1" applyBorder="1" applyProtection="1">
      <protection locked="0"/>
    </xf>
    <xf numFmtId="168" fontId="16" fillId="5" borderId="25" xfId="1" applyNumberFormat="1" applyFont="1" applyFill="1" applyBorder="1" applyProtection="1">
      <protection locked="0"/>
    </xf>
    <xf numFmtId="168" fontId="16" fillId="5" borderId="21" xfId="1" applyNumberFormat="1" applyFont="1" applyFill="1" applyBorder="1" applyProtection="1">
      <protection locked="0"/>
    </xf>
    <xf numFmtId="168" fontId="16" fillId="6" borderId="21" xfId="0" applyNumberFormat="1" applyFont="1" applyFill="1" applyBorder="1" applyProtection="1">
      <protection locked="0"/>
    </xf>
    <xf numFmtId="168" fontId="16" fillId="0" borderId="26" xfId="0" applyNumberFormat="1" applyFont="1" applyBorder="1"/>
    <xf numFmtId="168" fontId="19" fillId="0" borderId="0" xfId="0" applyNumberFormat="1" applyFont="1"/>
    <xf numFmtId="168" fontId="19" fillId="2" borderId="10" xfId="0" applyNumberFormat="1" applyFont="1" applyFill="1" applyBorder="1"/>
    <xf numFmtId="168" fontId="19" fillId="0" borderId="10" xfId="0" applyNumberFormat="1" applyFont="1" applyBorder="1"/>
    <xf numFmtId="168" fontId="16" fillId="5" borderId="28" xfId="0" applyNumberFormat="1" applyFont="1" applyFill="1" applyBorder="1" applyProtection="1">
      <protection locked="0"/>
    </xf>
    <xf numFmtId="168" fontId="16" fillId="5" borderId="29" xfId="1" applyNumberFormat="1" applyFont="1" applyFill="1" applyBorder="1" applyProtection="1">
      <protection locked="0"/>
    </xf>
    <xf numFmtId="168" fontId="16" fillId="5" borderId="27" xfId="0" applyNumberFormat="1" applyFont="1" applyFill="1" applyBorder="1" applyProtection="1">
      <protection locked="0"/>
    </xf>
    <xf numFmtId="168" fontId="16" fillId="5" borderId="30" xfId="1" applyNumberFormat="1" applyFont="1" applyFill="1" applyBorder="1" applyProtection="1">
      <protection locked="0"/>
    </xf>
    <xf numFmtId="168" fontId="16" fillId="5" borderId="26" xfId="1" applyNumberFormat="1" applyFont="1" applyFill="1" applyBorder="1" applyProtection="1">
      <protection locked="0"/>
    </xf>
    <xf numFmtId="168" fontId="16" fillId="5" borderId="27" xfId="1" applyNumberFormat="1" applyFont="1" applyFill="1" applyBorder="1" applyProtection="1">
      <protection locked="0"/>
    </xf>
    <xf numFmtId="169" fontId="16" fillId="0" borderId="9" xfId="0" applyNumberFormat="1" applyFont="1" applyBorder="1"/>
    <xf numFmtId="0" fontId="16" fillId="0" borderId="9" xfId="0" applyFont="1" applyBorder="1" applyAlignment="1">
      <alignment horizontal="left"/>
    </xf>
    <xf numFmtId="0" fontId="21" fillId="7" borderId="31" xfId="0" applyFont="1" applyFill="1" applyBorder="1" applyAlignment="1">
      <alignment horizontal="center" vertical="center"/>
    </xf>
    <xf numFmtId="0" fontId="22" fillId="8" borderId="31" xfId="0" applyFont="1" applyFill="1" applyBorder="1" applyAlignment="1" applyProtection="1">
      <alignment horizontal="center" vertical="center"/>
      <protection locked="0"/>
    </xf>
    <xf numFmtId="0" fontId="22" fillId="0" borderId="31" xfId="0" applyFont="1" applyBorder="1" applyAlignment="1">
      <alignment horizontal="center" vertical="center"/>
    </xf>
    <xf numFmtId="0" fontId="16" fillId="0" borderId="9" xfId="0" applyFont="1" applyBorder="1" applyAlignment="1">
      <alignment horizontal="left" vertical="top" wrapText="1"/>
    </xf>
    <xf numFmtId="0" fontId="16" fillId="0" borderId="9" xfId="1" applyFont="1" applyBorder="1" applyAlignment="1">
      <alignment horizontal="left" wrapText="1"/>
    </xf>
    <xf numFmtId="0" fontId="16" fillId="0" borderId="10" xfId="0" applyFont="1" applyBorder="1" applyAlignment="1">
      <alignment horizontal="center" vertical="center"/>
    </xf>
    <xf numFmtId="164" fontId="16" fillId="0" borderId="0" xfId="0" applyNumberFormat="1" applyFont="1" applyProtection="1">
      <protection locked="0"/>
    </xf>
    <xf numFmtId="164" fontId="16" fillId="0" borderId="10" xfId="0" applyNumberFormat="1" applyFont="1" applyBorder="1" applyProtection="1">
      <protection locked="0"/>
    </xf>
    <xf numFmtId="164" fontId="16" fillId="0" borderId="9" xfId="0" applyNumberFormat="1" applyFont="1" applyBorder="1" applyProtection="1">
      <protection locked="0"/>
    </xf>
    <xf numFmtId="168" fontId="16" fillId="0" borderId="9" xfId="0" applyNumberFormat="1" applyFont="1" applyBorder="1" applyProtection="1">
      <protection locked="0"/>
    </xf>
    <xf numFmtId="168" fontId="16" fillId="0" borderId="0" xfId="0" applyNumberFormat="1" applyFont="1" applyProtection="1">
      <protection locked="0"/>
    </xf>
    <xf numFmtId="168" fontId="16" fillId="0" borderId="10" xfId="0" applyNumberFormat="1" applyFont="1" applyBorder="1" applyProtection="1">
      <protection locked="0"/>
    </xf>
    <xf numFmtId="164" fontId="0" fillId="0" borderId="0" xfId="0" applyNumberFormat="1" applyProtection="1">
      <protection locked="0"/>
    </xf>
    <xf numFmtId="168" fontId="0" fillId="0" borderId="0" xfId="0" applyNumberFormat="1"/>
    <xf numFmtId="164" fontId="19" fillId="2" borderId="10" xfId="0" applyNumberFormat="1" applyFont="1" applyFill="1" applyBorder="1"/>
    <xf numFmtId="0" fontId="5" fillId="0" borderId="9" xfId="0" applyFont="1" applyBorder="1" applyAlignment="1">
      <alignment horizontal="left"/>
    </xf>
    <xf numFmtId="0" fontId="5" fillId="0" borderId="10" xfId="0" applyFont="1" applyBorder="1" applyAlignment="1">
      <alignment horizontal="center"/>
    </xf>
    <xf numFmtId="168" fontId="16" fillId="2" borderId="10" xfId="0" applyNumberFormat="1" applyFont="1" applyFill="1" applyBorder="1"/>
    <xf numFmtId="0" fontId="5" fillId="0" borderId="9" xfId="0" applyFont="1" applyBorder="1"/>
    <xf numFmtId="164" fontId="0" fillId="0" borderId="10" xfId="0" applyNumberFormat="1" applyBorder="1"/>
    <xf numFmtId="168" fontId="16" fillId="0" borderId="22" xfId="0" applyNumberFormat="1" applyFont="1" applyBorder="1"/>
    <xf numFmtId="168" fontId="16" fillId="4" borderId="32" xfId="0" applyNumberFormat="1" applyFont="1" applyFill="1" applyBorder="1"/>
    <xf numFmtId="168" fontId="16" fillId="4" borderId="9" xfId="0" applyNumberFormat="1" applyFont="1" applyFill="1" applyBorder="1"/>
    <xf numFmtId="0" fontId="19" fillId="0" borderId="0" xfId="0" applyFont="1"/>
    <xf numFmtId="0" fontId="16" fillId="0" borderId="10" xfId="0" applyFont="1" applyBorder="1"/>
    <xf numFmtId="168" fontId="16" fillId="0" borderId="33" xfId="0" applyNumberFormat="1" applyFont="1" applyBorder="1"/>
    <xf numFmtId="164" fontId="19" fillId="0" borderId="10" xfId="0" applyNumberFormat="1" applyFont="1" applyBorder="1"/>
    <xf numFmtId="164" fontId="24" fillId="0" borderId="0" xfId="0" applyNumberFormat="1" applyFont="1" applyProtection="1">
      <protection locked="0"/>
    </xf>
    <xf numFmtId="164" fontId="19" fillId="0" borderId="0" xfId="0" applyNumberFormat="1" applyFont="1" applyProtection="1">
      <protection locked="0"/>
    </xf>
    <xf numFmtId="164" fontId="19" fillId="0" borderId="0" xfId="0" applyNumberFormat="1" applyFont="1"/>
    <xf numFmtId="0" fontId="25" fillId="0" borderId="9" xfId="1" applyFont="1" applyBorder="1"/>
    <xf numFmtId="0" fontId="25" fillId="0" borderId="10" xfId="1" applyFont="1" applyBorder="1" applyAlignment="1">
      <alignment horizontal="center"/>
    </xf>
    <xf numFmtId="164" fontId="26" fillId="9" borderId="0" xfId="0" applyNumberFormat="1" applyFont="1" applyFill="1" applyProtection="1">
      <protection locked="0"/>
    </xf>
    <xf numFmtId="164" fontId="26" fillId="9" borderId="10" xfId="0" applyNumberFormat="1" applyFont="1" applyFill="1" applyBorder="1" applyProtection="1">
      <protection locked="0"/>
    </xf>
    <xf numFmtId="168" fontId="16" fillId="6" borderId="34" xfId="0" applyNumberFormat="1" applyFont="1" applyFill="1" applyBorder="1" applyProtection="1">
      <protection locked="0"/>
    </xf>
    <xf numFmtId="168" fontId="16" fillId="6" borderId="25" xfId="0" applyNumberFormat="1" applyFont="1" applyFill="1" applyBorder="1" applyProtection="1">
      <protection locked="0"/>
    </xf>
    <xf numFmtId="168" fontId="16" fillId="4" borderId="20" xfId="0" applyNumberFormat="1" applyFont="1" applyFill="1" applyBorder="1" applyProtection="1">
      <protection locked="0"/>
    </xf>
    <xf numFmtId="168" fontId="16" fillId="6" borderId="35" xfId="0" applyNumberFormat="1" applyFont="1" applyFill="1" applyBorder="1" applyProtection="1">
      <protection locked="0"/>
    </xf>
    <xf numFmtId="168" fontId="16" fillId="4" borderId="36" xfId="0" applyNumberFormat="1" applyFont="1" applyFill="1" applyBorder="1" applyProtection="1">
      <protection locked="0"/>
    </xf>
    <xf numFmtId="168" fontId="16" fillId="6" borderId="37" xfId="1" applyNumberFormat="1" applyFont="1" applyFill="1" applyBorder="1" applyProtection="1">
      <protection locked="0"/>
    </xf>
    <xf numFmtId="168" fontId="16" fillId="4" borderId="35" xfId="0" applyNumberFormat="1" applyFont="1" applyFill="1" applyBorder="1"/>
    <xf numFmtId="0" fontId="25" fillId="0" borderId="9" xfId="1" applyFont="1" applyBorder="1" applyAlignment="1">
      <alignment wrapText="1"/>
    </xf>
    <xf numFmtId="168" fontId="16" fillId="5" borderId="35" xfId="0" applyNumberFormat="1" applyFont="1" applyFill="1" applyBorder="1" applyProtection="1">
      <protection locked="0"/>
    </xf>
    <xf numFmtId="168" fontId="16" fillId="5" borderId="38" xfId="1" applyNumberFormat="1" applyFont="1" applyFill="1" applyBorder="1" applyProtection="1">
      <protection locked="0"/>
    </xf>
    <xf numFmtId="168" fontId="16" fillId="5" borderId="35" xfId="1" applyNumberFormat="1" applyFont="1" applyFill="1" applyBorder="1" applyProtection="1">
      <protection locked="0"/>
    </xf>
    <xf numFmtId="168" fontId="16" fillId="0" borderId="38" xfId="0" applyNumberFormat="1" applyFont="1" applyBorder="1"/>
    <xf numFmtId="0" fontId="0" fillId="0" borderId="39" xfId="0" applyBorder="1"/>
    <xf numFmtId="0" fontId="5" fillId="0" borderId="40" xfId="0" applyFont="1" applyBorder="1"/>
    <xf numFmtId="0" fontId="16" fillId="0" borderId="41" xfId="0" applyFont="1" applyBorder="1"/>
    <xf numFmtId="168" fontId="16" fillId="0" borderId="1" xfId="0" applyNumberFormat="1" applyFont="1" applyBorder="1"/>
    <xf numFmtId="168" fontId="16" fillId="0" borderId="41" xfId="0" applyNumberFormat="1" applyFont="1" applyBorder="1"/>
    <xf numFmtId="168" fontId="16" fillId="0" borderId="40" xfId="0" applyNumberFormat="1" applyFont="1" applyBorder="1"/>
    <xf numFmtId="168" fontId="16" fillId="2" borderId="1" xfId="0" applyNumberFormat="1" applyFont="1" applyFill="1" applyBorder="1"/>
    <xf numFmtId="168" fontId="16" fillId="0" borderId="15" xfId="0" applyNumberFormat="1" applyFont="1" applyBorder="1"/>
    <xf numFmtId="164" fontId="1" fillId="0" borderId="1" xfId="0" applyNumberFormat="1" applyFont="1" applyBorder="1"/>
    <xf numFmtId="164" fontId="0" fillId="0" borderId="1" xfId="0" applyNumberFormat="1" applyBorder="1"/>
    <xf numFmtId="0" fontId="5" fillId="0" borderId="0" xfId="0" applyFont="1"/>
    <xf numFmtId="0" fontId="16" fillId="0" borderId="0" xfId="0" applyFont="1"/>
    <xf numFmtId="164" fontId="1" fillId="0" borderId="0" xfId="0" applyNumberFormat="1" applyFont="1" applyProtection="1">
      <protection locked="0"/>
    </xf>
    <xf numFmtId="0" fontId="1" fillId="0" borderId="0" xfId="0" applyFont="1" applyProtection="1">
      <protection locked="0"/>
    </xf>
    <xf numFmtId="0" fontId="0" fillId="0" borderId="0" xfId="0" applyProtection="1">
      <protection locked="0"/>
    </xf>
    <xf numFmtId="0" fontId="28" fillId="0" borderId="0" xfId="1" applyFont="1"/>
    <xf numFmtId="0" fontId="20" fillId="0" borderId="0" xfId="1" applyFont="1"/>
    <xf numFmtId="165" fontId="0" fillId="0" borderId="0" xfId="0" applyNumberFormat="1" applyAlignment="1" applyProtection="1">
      <alignment vertical="top"/>
      <protection locked="0"/>
    </xf>
    <xf numFmtId="0" fontId="20" fillId="0" borderId="0" xfId="1" applyFont="1" applyAlignment="1">
      <alignment horizontal="right"/>
    </xf>
    <xf numFmtId="0" fontId="29" fillId="0" borderId="0" xfId="1" applyFont="1"/>
    <xf numFmtId="0" fontId="20" fillId="0" borderId="0" xfId="1" applyFont="1" applyAlignment="1">
      <alignment vertical="top"/>
    </xf>
    <xf numFmtId="0" fontId="30" fillId="0" borderId="0" xfId="1" applyFont="1" applyAlignment="1">
      <alignment horizontal="left" vertical="top" wrapText="1"/>
    </xf>
    <xf numFmtId="0" fontId="2" fillId="0" borderId="0" xfId="0" applyFont="1" applyAlignment="1" applyProtection="1">
      <alignment horizontal="left" vertical="top" wrapText="1"/>
      <protection locked="0"/>
    </xf>
    <xf numFmtId="0" fontId="2" fillId="0" borderId="0" xfId="1" applyAlignment="1">
      <alignment vertical="top" wrapText="1"/>
    </xf>
    <xf numFmtId="165" fontId="0" fillId="0" borderId="0" xfId="0" applyNumberFormat="1"/>
    <xf numFmtId="168" fontId="16" fillId="7" borderId="21" xfId="0" applyNumberFormat="1" applyFont="1" applyFill="1" applyBorder="1" applyProtection="1">
      <protection locked="0"/>
    </xf>
    <xf numFmtId="168" fontId="5" fillId="0" borderId="19" xfId="0" applyNumberFormat="1" applyFont="1" applyBorder="1" applyAlignment="1">
      <alignment horizontal="center" vertical="center" wrapText="1"/>
    </xf>
    <xf numFmtId="168" fontId="16" fillId="5" borderId="20" xfId="1" applyNumberFormat="1" applyFont="1" applyFill="1" applyBorder="1" applyProtection="1">
      <protection locked="0"/>
    </xf>
    <xf numFmtId="168" fontId="16" fillId="0" borderId="39" xfId="0" applyNumberFormat="1" applyFont="1" applyBorder="1"/>
    <xf numFmtId="168" fontId="16" fillId="4" borderId="42" xfId="0" applyNumberFormat="1" applyFont="1" applyFill="1" applyBorder="1"/>
    <xf numFmtId="6" fontId="16" fillId="5" borderId="35" xfId="0" applyNumberFormat="1" applyFont="1" applyFill="1" applyBorder="1" applyProtection="1">
      <protection locked="0"/>
    </xf>
    <xf numFmtId="6" fontId="16" fillId="5" borderId="35" xfId="2" applyNumberFormat="1" applyFont="1" applyFill="1" applyBorder="1" applyProtection="1">
      <protection locked="0"/>
    </xf>
    <xf numFmtId="6" fontId="16" fillId="5" borderId="35" xfId="3" applyNumberFormat="1" applyFont="1" applyFill="1" applyBorder="1" applyProtection="1">
      <protection locked="0"/>
    </xf>
    <xf numFmtId="168" fontId="16" fillId="7" borderId="20" xfId="0" applyNumberFormat="1" applyFont="1" applyFill="1" applyBorder="1" applyProtection="1">
      <protection locked="0"/>
    </xf>
    <xf numFmtId="0" fontId="22" fillId="0" borderId="0" xfId="0" applyFont="1" applyAlignment="1">
      <alignment horizontal="left"/>
    </xf>
    <xf numFmtId="0" fontId="22" fillId="0" borderId="0" xfId="0" applyFont="1" applyAlignment="1">
      <alignment horizontal="left" vertical="center" wrapText="1"/>
    </xf>
    <xf numFmtId="0" fontId="0" fillId="0" borderId="52" xfId="0" applyBorder="1" applyAlignment="1">
      <alignment horizontal="center"/>
    </xf>
    <xf numFmtId="0" fontId="1" fillId="0" borderId="0" xfId="0" applyFont="1"/>
    <xf numFmtId="0" fontId="45" fillId="0" borderId="0" xfId="0" applyFont="1" applyAlignment="1">
      <alignment vertical="top"/>
    </xf>
    <xf numFmtId="0" fontId="43" fillId="0" borderId="0" xfId="0" applyFont="1" applyAlignment="1">
      <alignment horizontal="left"/>
    </xf>
    <xf numFmtId="0" fontId="43" fillId="0" borderId="0" xfId="0" applyFont="1"/>
    <xf numFmtId="0" fontId="22" fillId="0" borderId="0" xfId="0" applyFont="1" applyAlignment="1">
      <alignment horizontal="left" vertical="center"/>
    </xf>
    <xf numFmtId="0" fontId="43" fillId="0" borderId="0" xfId="0" applyFont="1" applyAlignment="1">
      <alignment vertical="center" wrapText="1"/>
    </xf>
    <xf numFmtId="0" fontId="22" fillId="0" borderId="0" xfId="0" applyFont="1" applyAlignment="1">
      <alignment horizontal="left" wrapText="1"/>
    </xf>
    <xf numFmtId="0" fontId="44" fillId="0" borderId="0" xfId="0" applyFont="1"/>
    <xf numFmtId="0" fontId="26" fillId="0" borderId="0" xfId="0" applyFont="1"/>
    <xf numFmtId="0" fontId="46" fillId="0" borderId="0" xfId="0" applyFont="1"/>
    <xf numFmtId="0" fontId="43" fillId="0" borderId="57" xfId="0" applyFont="1" applyBorder="1" applyAlignment="1">
      <alignment horizontal="center"/>
    </xf>
    <xf numFmtId="0" fontId="43" fillId="0" borderId="58" xfId="0" applyFont="1" applyBorder="1" applyAlignment="1">
      <alignment horizontal="center"/>
    </xf>
    <xf numFmtId="0" fontId="43" fillId="0" borderId="52" xfId="0" applyFont="1" applyBorder="1" applyAlignment="1">
      <alignment horizontal="center"/>
    </xf>
    <xf numFmtId="0" fontId="0" fillId="0" borderId="57" xfId="0" applyBorder="1" applyAlignment="1">
      <alignment horizontal="left" vertical="top"/>
    </xf>
    <xf numFmtId="0" fontId="0" fillId="8" borderId="52" xfId="0" applyFill="1" applyBorder="1" applyProtection="1">
      <protection locked="0"/>
    </xf>
    <xf numFmtId="0" fontId="0" fillId="0" borderId="57" xfId="0" applyBorder="1" applyAlignment="1">
      <alignment horizontal="right"/>
    </xf>
    <xf numFmtId="170" fontId="0" fillId="6" borderId="52" xfId="38" applyNumberFormat="1" applyFont="1" applyFill="1" applyBorder="1" applyProtection="1">
      <protection locked="0"/>
    </xf>
    <xf numFmtId="0" fontId="0" fillId="0" borderId="59" xfId="0" applyBorder="1" applyAlignment="1">
      <alignment horizontal="left" vertical="top"/>
    </xf>
    <xf numFmtId="0" fontId="44" fillId="0" borderId="57" xfId="0" applyFont="1" applyBorder="1"/>
    <xf numFmtId="0" fontId="0" fillId="0" borderId="59" xfId="0" applyBorder="1" applyAlignment="1">
      <alignment horizontal="right"/>
    </xf>
    <xf numFmtId="0" fontId="0" fillId="0" borderId="58" xfId="0" applyBorder="1" applyAlignment="1">
      <alignment vertical="top"/>
    </xf>
    <xf numFmtId="0" fontId="0" fillId="0" borderId="52" xfId="0" applyBorder="1"/>
    <xf numFmtId="0" fontId="0" fillId="0" borderId="58" xfId="0" applyBorder="1" applyAlignment="1">
      <alignment horizontal="right"/>
    </xf>
    <xf numFmtId="0" fontId="0" fillId="8" borderId="52" xfId="0" applyFill="1" applyBorder="1" applyAlignment="1" applyProtection="1">
      <alignment horizontal="center"/>
      <protection locked="0"/>
    </xf>
    <xf numFmtId="0" fontId="0" fillId="0" borderId="52" xfId="0" applyBorder="1" applyProtection="1">
      <protection locked="0"/>
    </xf>
    <xf numFmtId="0" fontId="0" fillId="0" borderId="57" xfId="0" applyBorder="1" applyAlignment="1">
      <alignment vertical="top"/>
    </xf>
    <xf numFmtId="0" fontId="0" fillId="0" borderId="59" xfId="0" applyBorder="1" applyAlignment="1">
      <alignment vertical="top"/>
    </xf>
    <xf numFmtId="0" fontId="0" fillId="0" borderId="0" xfId="0" applyAlignment="1">
      <alignment horizontal="right"/>
    </xf>
    <xf numFmtId="170" fontId="0" fillId="0" borderId="0" xfId="38" applyNumberFormat="1" applyFont="1" applyFill="1"/>
    <xf numFmtId="0" fontId="47" fillId="0" borderId="0" xfId="0" applyFont="1" applyAlignment="1">
      <alignment horizontal="left" vertical="center" wrapText="1"/>
    </xf>
    <xf numFmtId="0" fontId="0" fillId="0" borderId="52" xfId="0" applyBorder="1" applyAlignment="1">
      <alignment horizontal="left" vertical="top"/>
    </xf>
    <xf numFmtId="0" fontId="0" fillId="0" borderId="52" xfId="0" applyBorder="1" applyAlignment="1">
      <alignment horizontal="right"/>
    </xf>
    <xf numFmtId="0" fontId="44" fillId="0" borderId="52" xfId="0" applyFont="1" applyBorder="1"/>
    <xf numFmtId="0" fontId="0" fillId="0" borderId="52" xfId="0" applyBorder="1" applyAlignment="1">
      <alignment vertical="top"/>
    </xf>
    <xf numFmtId="0" fontId="44" fillId="0" borderId="52" xfId="0" applyFont="1" applyBorder="1" applyProtection="1">
      <protection locked="0"/>
    </xf>
    <xf numFmtId="170" fontId="0" fillId="42" borderId="52" xfId="38" applyNumberFormat="1" applyFont="1" applyFill="1" applyBorder="1" applyProtection="1">
      <protection locked="0"/>
    </xf>
    <xf numFmtId="0" fontId="0" fillId="43" borderId="52" xfId="0" applyFill="1" applyBorder="1" applyAlignment="1" applyProtection="1">
      <alignment horizontal="center" vertical="center"/>
      <protection locked="0"/>
    </xf>
    <xf numFmtId="170" fontId="0" fillId="42" borderId="52" xfId="38" applyNumberFormat="1" applyFont="1" applyFill="1" applyBorder="1" applyAlignment="1" applyProtection="1">
      <alignment horizontal="center" vertical="center"/>
      <protection locked="0"/>
    </xf>
    <xf numFmtId="0" fontId="0" fillId="43" borderId="52" xfId="0" applyFill="1" applyBorder="1" applyProtection="1">
      <protection locked="0"/>
    </xf>
    <xf numFmtId="0" fontId="0" fillId="43" borderId="52" xfId="0" applyFill="1" applyBorder="1" applyAlignment="1" applyProtection="1">
      <alignment horizontal="center"/>
      <protection locked="0"/>
    </xf>
    <xf numFmtId="170" fontId="0" fillId="0" borderId="0" xfId="0" applyNumberFormat="1"/>
    <xf numFmtId="9" fontId="0" fillId="0" borderId="0" xfId="4" applyFont="1"/>
    <xf numFmtId="0" fontId="43" fillId="0" borderId="53" xfId="0" applyFont="1" applyBorder="1"/>
    <xf numFmtId="0" fontId="43" fillId="0" borderId="63" xfId="0" applyFont="1" applyBorder="1"/>
    <xf numFmtId="0" fontId="0" fillId="0" borderId="0" xfId="0" applyAlignment="1">
      <alignment wrapText="1"/>
    </xf>
    <xf numFmtId="0" fontId="22" fillId="0" borderId="52" xfId="0" applyFont="1" applyBorder="1" applyAlignment="1">
      <alignment horizontal="center" vertical="center" wrapText="1"/>
    </xf>
    <xf numFmtId="0" fontId="43" fillId="0" borderId="0" xfId="0" applyFont="1" applyAlignment="1">
      <alignment horizontal="left" wrapText="1"/>
    </xf>
    <xf numFmtId="0" fontId="43" fillId="0" borderId="57" xfId="0" applyFont="1" applyBorder="1" applyAlignment="1">
      <alignment horizontal="center" wrapText="1"/>
    </xf>
    <xf numFmtId="0" fontId="48" fillId="0" borderId="52" xfId="39" applyFont="1" applyBorder="1" applyAlignment="1">
      <alignment wrapText="1"/>
    </xf>
    <xf numFmtId="0" fontId="48" fillId="0" borderId="52" xfId="40" applyFont="1" applyBorder="1" applyAlignment="1">
      <alignment horizontal="center" wrapText="1"/>
    </xf>
    <xf numFmtId="170" fontId="31" fillId="0" borderId="52" xfId="41" applyNumberFormat="1" applyFont="1" applyBorder="1" applyAlignment="1" applyProtection="1"/>
    <xf numFmtId="170" fontId="31" fillId="6" borderId="52" xfId="42" applyNumberFormat="1" applyFont="1" applyFill="1" applyBorder="1" applyAlignment="1" applyProtection="1">
      <protection locked="0"/>
    </xf>
    <xf numFmtId="0" fontId="48" fillId="0" borderId="52" xfId="40" applyFont="1" applyBorder="1" applyAlignment="1">
      <alignment wrapText="1"/>
    </xf>
    <xf numFmtId="170" fontId="31" fillId="0" borderId="56" xfId="42" applyNumberFormat="1" applyFont="1" applyBorder="1" applyAlignment="1" applyProtection="1"/>
    <xf numFmtId="0" fontId="49" fillId="0" borderId="52" xfId="39" applyFont="1" applyBorder="1" applyAlignment="1">
      <alignment wrapText="1"/>
    </xf>
    <xf numFmtId="170" fontId="31" fillId="0" borderId="52" xfId="41" applyNumberFormat="1" applyFont="1" applyFill="1" applyBorder="1" applyAlignment="1" applyProtection="1"/>
    <xf numFmtId="0" fontId="49" fillId="0" borderId="52" xfId="39" applyFont="1" applyBorder="1" applyAlignment="1">
      <alignment horizontal="left" wrapText="1"/>
    </xf>
    <xf numFmtId="10" fontId="43" fillId="0" borderId="52" xfId="43" applyNumberFormat="1" applyFont="1" applyBorder="1" applyProtection="1"/>
    <xf numFmtId="10" fontId="43" fillId="0" borderId="52" xfId="44" applyNumberFormat="1" applyFont="1" applyBorder="1" applyProtection="1"/>
    <xf numFmtId="0" fontId="48" fillId="0" borderId="63" xfId="0" applyFont="1" applyBorder="1"/>
    <xf numFmtId="0" fontId="0" fillId="0" borderId="0" xfId="0" applyAlignment="1">
      <alignment horizontal="left"/>
    </xf>
    <xf numFmtId="0" fontId="48" fillId="0" borderId="52" xfId="0" applyFont="1" applyBorder="1"/>
    <xf numFmtId="171" fontId="0" fillId="0" borderId="4" xfId="45" applyNumberFormat="1" applyFont="1" applyBorder="1" applyProtection="1"/>
    <xf numFmtId="171" fontId="0" fillId="0" borderId="0" xfId="45" applyNumberFormat="1" applyFont="1" applyBorder="1" applyProtection="1"/>
    <xf numFmtId="0" fontId="48" fillId="0" borderId="52" xfId="0" applyFont="1" applyBorder="1" applyAlignment="1">
      <alignment wrapText="1"/>
    </xf>
    <xf numFmtId="0" fontId="48" fillId="0" borderId="55" xfId="0" applyFont="1" applyBorder="1" applyAlignment="1">
      <alignment wrapText="1"/>
    </xf>
    <xf numFmtId="171" fontId="0" fillId="0" borderId="65" xfId="45" applyNumberFormat="1" applyFont="1" applyFill="1" applyBorder="1" applyAlignment="1" applyProtection="1">
      <alignment vertical="center"/>
    </xf>
    <xf numFmtId="171" fontId="0" fillId="0" borderId="0" xfId="45" applyNumberFormat="1" applyFont="1" applyFill="1" applyBorder="1" applyAlignment="1" applyProtection="1">
      <alignment vertical="center"/>
    </xf>
    <xf numFmtId="172" fontId="0" fillId="0" borderId="0" xfId="42" applyNumberFormat="1" applyFont="1" applyProtection="1"/>
    <xf numFmtId="171" fontId="0" fillId="0" borderId="65" xfId="45" applyNumberFormat="1" applyFont="1" applyBorder="1" applyProtection="1"/>
    <xf numFmtId="0" fontId="49" fillId="0" borderId="57" xfId="0" applyFont="1" applyBorder="1" applyAlignment="1">
      <alignment wrapText="1"/>
    </xf>
    <xf numFmtId="0" fontId="0" fillId="0" borderId="57" xfId="0" applyBorder="1" applyAlignment="1">
      <alignment horizontal="center"/>
    </xf>
    <xf numFmtId="0" fontId="0" fillId="0" borderId="0" xfId="0" applyAlignment="1">
      <alignment horizontal="center"/>
    </xf>
    <xf numFmtId="0" fontId="0" fillId="0" borderId="63" xfId="0" applyBorder="1"/>
    <xf numFmtId="0" fontId="49" fillId="0" borderId="57" xfId="0" applyFont="1" applyBorder="1"/>
    <xf numFmtId="0" fontId="49" fillId="0" borderId="57" xfId="0" applyFont="1" applyBorder="1" applyAlignment="1">
      <alignment vertical="center" wrapText="1"/>
    </xf>
    <xf numFmtId="0" fontId="49" fillId="0" borderId="61" xfId="0" applyFont="1" applyBorder="1" applyAlignment="1">
      <alignment wrapText="1"/>
    </xf>
    <xf numFmtId="0" fontId="49" fillId="0" borderId="54" xfId="0" applyFont="1" applyBorder="1" applyAlignment="1">
      <alignment wrapText="1"/>
    </xf>
    <xf numFmtId="0" fontId="0" fillId="0" borderId="60" xfId="0" applyBorder="1"/>
    <xf numFmtId="173" fontId="0" fillId="0" borderId="60" xfId="0" applyNumberFormat="1" applyBorder="1"/>
    <xf numFmtId="10" fontId="0" fillId="0" borderId="60" xfId="0" applyNumberFormat="1" applyBorder="1"/>
    <xf numFmtId="171" fontId="0" fillId="0" borderId="60" xfId="0" applyNumberFormat="1" applyBorder="1"/>
    <xf numFmtId="171" fontId="0" fillId="0" borderId="52" xfId="0" applyNumberFormat="1" applyBorder="1"/>
    <xf numFmtId="0" fontId="0" fillId="0" borderId="55" xfId="0" applyBorder="1"/>
    <xf numFmtId="173" fontId="0" fillId="0" borderId="55" xfId="0" applyNumberFormat="1" applyBorder="1"/>
    <xf numFmtId="10" fontId="0" fillId="0" borderId="55" xfId="0" applyNumberFormat="1" applyBorder="1"/>
    <xf numFmtId="171" fontId="0" fillId="0" borderId="56" xfId="0" applyNumberFormat="1" applyBorder="1"/>
    <xf numFmtId="0" fontId="0" fillId="0" borderId="62" xfId="0" applyBorder="1"/>
    <xf numFmtId="173" fontId="0" fillId="0" borderId="53" xfId="0" applyNumberFormat="1" applyBorder="1"/>
    <xf numFmtId="173" fontId="0" fillId="0" borderId="62" xfId="0" applyNumberFormat="1" applyBorder="1"/>
    <xf numFmtId="10" fontId="0" fillId="0" borderId="62" xfId="0" applyNumberFormat="1" applyBorder="1"/>
    <xf numFmtId="171" fontId="0" fillId="0" borderId="62" xfId="0" applyNumberFormat="1" applyBorder="1"/>
    <xf numFmtId="171" fontId="0" fillId="0" borderId="58" xfId="0" applyNumberFormat="1" applyBorder="1"/>
    <xf numFmtId="0" fontId="0" fillId="0" borderId="53" xfId="0" applyBorder="1"/>
    <xf numFmtId="10" fontId="0" fillId="0" borderId="53" xfId="0" applyNumberFormat="1" applyBorder="1"/>
    <xf numFmtId="171" fontId="0" fillId="0" borderId="53" xfId="0" applyNumberFormat="1" applyBorder="1"/>
    <xf numFmtId="171" fontId="0" fillId="0" borderId="64" xfId="0" applyNumberFormat="1" applyBorder="1"/>
    <xf numFmtId="171" fontId="0" fillId="0" borderId="55" xfId="0" applyNumberFormat="1" applyBorder="1"/>
    <xf numFmtId="182" fontId="0" fillId="0" borderId="7" xfId="45" applyNumberFormat="1" applyFont="1" applyBorder="1" applyProtection="1"/>
    <xf numFmtId="0" fontId="0" fillId="0" borderId="7" xfId="0" applyBorder="1"/>
    <xf numFmtId="182" fontId="0" fillId="0" borderId="0" xfId="45" applyNumberFormat="1" applyFont="1" applyProtection="1"/>
    <xf numFmtId="0" fontId="0" fillId="0" borderId="0" xfId="0" applyAlignment="1">
      <alignment vertical="center"/>
    </xf>
    <xf numFmtId="0" fontId="0" fillId="0" borderId="63" xfId="0" applyBorder="1" applyAlignment="1">
      <alignment horizontal="center" wrapText="1"/>
    </xf>
    <xf numFmtId="0" fontId="49" fillId="0" borderId="63" xfId="0" applyFont="1" applyBorder="1" applyAlignment="1">
      <alignment horizontal="center"/>
    </xf>
    <xf numFmtId="0" fontId="45" fillId="0" borderId="0" xfId="0" applyFont="1" applyAlignment="1">
      <alignment horizontal="center"/>
    </xf>
    <xf numFmtId="0" fontId="0" fillId="0" borderId="0" xfId="0" applyAlignment="1">
      <alignment horizontal="center" vertical="center"/>
    </xf>
    <xf numFmtId="0" fontId="19" fillId="0" borderId="0" xfId="0" applyFont="1" applyAlignment="1">
      <alignment vertical="center"/>
    </xf>
    <xf numFmtId="0" fontId="28" fillId="7" borderId="52" xfId="64" applyFont="1" applyFill="1" applyBorder="1" applyAlignment="1">
      <alignment horizontal="center" vertical="center"/>
    </xf>
    <xf numFmtId="1" fontId="28" fillId="6" borderId="52" xfId="64" applyNumberFormat="1" applyFont="1" applyFill="1" applyBorder="1" applyAlignment="1" applyProtection="1">
      <alignment horizontal="center" vertical="center"/>
      <protection locked="0"/>
    </xf>
    <xf numFmtId="170" fontId="31" fillId="6" borderId="52" xfId="161" applyNumberFormat="1" applyFont="1" applyFill="1" applyBorder="1" applyProtection="1">
      <protection locked="0"/>
    </xf>
    <xf numFmtId="181" fontId="0" fillId="0" borderId="0" xfId="4" applyNumberFormat="1" applyFont="1" applyProtection="1"/>
    <xf numFmtId="173" fontId="0" fillId="0" borderId="0" xfId="0" applyNumberFormat="1"/>
    <xf numFmtId="169" fontId="0" fillId="0" borderId="0" xfId="0" applyNumberFormat="1"/>
    <xf numFmtId="173" fontId="0" fillId="0" borderId="0" xfId="0" applyNumberFormat="1" applyProtection="1">
      <protection locked="0"/>
    </xf>
    <xf numFmtId="0" fontId="49" fillId="0" borderId="63" xfId="0" applyFont="1" applyBorder="1" applyAlignment="1">
      <alignment horizontal="center" wrapText="1"/>
    </xf>
    <xf numFmtId="0" fontId="43" fillId="0" borderId="0" xfId="0" applyFont="1" applyAlignment="1">
      <alignment horizontal="center"/>
    </xf>
    <xf numFmtId="0" fontId="43" fillId="0" borderId="7" xfId="0" applyFont="1" applyBorder="1"/>
    <xf numFmtId="173" fontId="0" fillId="0" borderId="7" xfId="0" applyNumberFormat="1" applyBorder="1"/>
    <xf numFmtId="181" fontId="0" fillId="0" borderId="7" xfId="4" applyNumberFormat="1" applyFont="1" applyBorder="1" applyProtection="1"/>
    <xf numFmtId="169" fontId="0" fillId="0" borderId="7" xfId="0" applyNumberFormat="1" applyBorder="1"/>
    <xf numFmtId="43" fontId="0" fillId="0" borderId="0" xfId="0" applyNumberFormat="1"/>
    <xf numFmtId="3" fontId="0" fillId="0" borderId="0" xfId="0" applyNumberFormat="1"/>
    <xf numFmtId="168" fontId="16" fillId="6" borderId="38" xfId="1" applyNumberFormat="1" applyFont="1" applyFill="1" applyBorder="1" applyProtection="1">
      <protection locked="0"/>
    </xf>
    <xf numFmtId="168" fontId="16" fillId="6" borderId="35" xfId="1" applyNumberFormat="1" applyFont="1" applyFill="1" applyBorder="1" applyProtection="1">
      <protection locked="0"/>
    </xf>
    <xf numFmtId="183" fontId="0" fillId="0" borderId="0" xfId="0" applyNumberFormat="1"/>
    <xf numFmtId="168" fontId="11" fillId="0" borderId="7" xfId="0" applyNumberFormat="1" applyFont="1" applyBorder="1" applyAlignment="1">
      <alignment horizontal="center" vertical="center" wrapText="1"/>
    </xf>
    <xf numFmtId="168" fontId="14" fillId="0" borderId="0" xfId="0" applyNumberFormat="1" applyFont="1" applyAlignment="1">
      <alignment horizontal="center" vertical="center" wrapText="1"/>
    </xf>
    <xf numFmtId="168" fontId="14" fillId="0" borderId="13" xfId="0" applyNumberFormat="1" applyFont="1" applyBorder="1" applyAlignment="1">
      <alignment horizontal="center" vertical="center" wrapText="1"/>
    </xf>
    <xf numFmtId="168" fontId="11" fillId="0" borderId="0" xfId="0" applyNumberFormat="1" applyFont="1" applyAlignment="1">
      <alignment horizontal="center" vertical="center" wrapText="1"/>
    </xf>
    <xf numFmtId="168" fontId="11" fillId="0" borderId="13" xfId="0" applyNumberFormat="1" applyFont="1" applyBorder="1" applyAlignment="1">
      <alignment horizontal="center" vertical="center" wrapText="1"/>
    </xf>
    <xf numFmtId="168" fontId="11" fillId="0" borderId="5" xfId="0" applyNumberFormat="1" applyFont="1" applyBorder="1" applyAlignment="1">
      <alignment horizontal="center" vertical="center" wrapText="1"/>
    </xf>
    <xf numFmtId="168" fontId="11" fillId="0" borderId="10" xfId="0" applyNumberFormat="1" applyFont="1" applyBorder="1" applyAlignment="1">
      <alignment horizontal="center" vertical="center" wrapText="1"/>
    </xf>
    <xf numFmtId="168" fontId="11" fillId="0" borderId="14" xfId="0" applyNumberFormat="1"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165" fontId="11" fillId="0" borderId="6"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165" fontId="11" fillId="0" borderId="12" xfId="0" applyNumberFormat="1" applyFont="1" applyBorder="1" applyAlignment="1">
      <alignment horizontal="center" vertical="center" wrapText="1"/>
    </xf>
    <xf numFmtId="165" fontId="11" fillId="0" borderId="7" xfId="0" applyNumberFormat="1" applyFont="1" applyBorder="1" applyAlignment="1">
      <alignment horizontal="center" vertical="center" wrapText="1"/>
    </xf>
    <xf numFmtId="165" fontId="11" fillId="0" borderId="0" xfId="0" applyNumberFormat="1" applyFont="1" applyAlignment="1">
      <alignment horizontal="center" vertical="center" wrapText="1"/>
    </xf>
    <xf numFmtId="165" fontId="11" fillId="0" borderId="13" xfId="0" applyNumberFormat="1" applyFont="1" applyBorder="1" applyAlignment="1">
      <alignment horizontal="center" vertical="center" wrapText="1"/>
    </xf>
    <xf numFmtId="0" fontId="5" fillId="10" borderId="0" xfId="1" applyFont="1" applyFill="1" applyAlignment="1">
      <alignment horizontal="left" vertical="top" wrapText="1"/>
    </xf>
    <xf numFmtId="0" fontId="10" fillId="0" borderId="6" xfId="0" applyFont="1" applyBorder="1" applyAlignment="1">
      <alignment horizontal="left" vertical="center"/>
    </xf>
    <xf numFmtId="0" fontId="10" fillId="0" borderId="9" xfId="0" applyFont="1" applyBorder="1" applyAlignment="1">
      <alignment horizontal="left" vertical="center"/>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65" fontId="11" fillId="0" borderId="8" xfId="0" applyNumberFormat="1" applyFont="1" applyBorder="1" applyAlignment="1">
      <alignment horizontal="center" vertical="center" wrapText="1"/>
    </xf>
    <xf numFmtId="165" fontId="11" fillId="0" borderId="11" xfId="0" applyNumberFormat="1" applyFont="1" applyBorder="1" applyAlignment="1">
      <alignment horizontal="center" vertical="center" wrapText="1"/>
    </xf>
    <xf numFmtId="165" fontId="11" fillId="0" borderId="15" xfId="0" applyNumberFormat="1" applyFont="1" applyBorder="1" applyAlignment="1">
      <alignment horizontal="center" vertical="center" wrapText="1"/>
    </xf>
    <xf numFmtId="165" fontId="11" fillId="0" borderId="5" xfId="0" applyNumberFormat="1" applyFont="1" applyBorder="1" applyAlignment="1">
      <alignment horizontal="center" vertical="center" wrapText="1"/>
    </xf>
    <xf numFmtId="165" fontId="11" fillId="0" borderId="10" xfId="0" applyNumberFormat="1" applyFont="1" applyBorder="1" applyAlignment="1">
      <alignment horizontal="center" vertical="center" wrapText="1"/>
    </xf>
    <xf numFmtId="165" fontId="11" fillId="0" borderId="16" xfId="0" applyNumberFormat="1" applyFont="1" applyBorder="1" applyAlignment="1">
      <alignment horizontal="center" vertical="center" wrapText="1"/>
    </xf>
    <xf numFmtId="165" fontId="11" fillId="0" borderId="14" xfId="0" applyNumberFormat="1" applyFont="1" applyBorder="1" applyAlignment="1">
      <alignment horizontal="center" vertical="center" wrapText="1"/>
    </xf>
    <xf numFmtId="165" fontId="14" fillId="0" borderId="9" xfId="0" applyNumberFormat="1" applyFont="1" applyBorder="1" applyAlignment="1">
      <alignment horizontal="center" vertical="center" wrapText="1"/>
    </xf>
    <xf numFmtId="165" fontId="14" fillId="0" borderId="12" xfId="0" applyNumberFormat="1" applyFont="1" applyBorder="1" applyAlignment="1">
      <alignment horizontal="center" vertical="center" wrapText="1"/>
    </xf>
    <xf numFmtId="165" fontId="14" fillId="0" borderId="0" xfId="0" applyNumberFormat="1" applyFont="1" applyAlignment="1">
      <alignment horizontal="center" vertical="center" wrapText="1"/>
    </xf>
    <xf numFmtId="165" fontId="14" fillId="0" borderId="13" xfId="0" applyNumberFormat="1" applyFont="1" applyBorder="1" applyAlignment="1">
      <alignment horizontal="center" vertical="center"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5" xfId="0" applyFont="1" applyBorder="1" applyAlignment="1">
      <alignment horizontal="center"/>
    </xf>
    <xf numFmtId="0" fontId="5" fillId="0" borderId="0" xfId="1" applyFont="1" applyAlignment="1">
      <alignment horizontal="left" vertical="top" wrapText="1"/>
    </xf>
    <xf numFmtId="168" fontId="11" fillId="0" borderId="6" xfId="0" applyNumberFormat="1" applyFont="1" applyBorder="1" applyAlignment="1">
      <alignment horizontal="center" vertical="center" wrapText="1"/>
    </xf>
    <xf numFmtId="168" fontId="11" fillId="0" borderId="9" xfId="0" applyNumberFormat="1" applyFont="1" applyBorder="1" applyAlignment="1">
      <alignment horizontal="center" vertical="center" wrapText="1"/>
    </xf>
    <xf numFmtId="168" fontId="11" fillId="0" borderId="12" xfId="0" applyNumberFormat="1" applyFont="1" applyBorder="1" applyAlignment="1">
      <alignment horizontal="center" vertical="center" wrapText="1"/>
    </xf>
    <xf numFmtId="0" fontId="22" fillId="0" borderId="53" xfId="0" applyFont="1" applyBorder="1" applyAlignment="1">
      <alignment horizontal="left" vertical="center" wrapText="1" indent="1"/>
    </xf>
    <xf numFmtId="0" fontId="22" fillId="0" borderId="0" xfId="0" applyFont="1" applyAlignment="1">
      <alignment horizontal="left" vertical="center" wrapText="1" indent="1"/>
    </xf>
    <xf numFmtId="0" fontId="22" fillId="0" borderId="0" xfId="0" applyFont="1" applyAlignment="1">
      <alignment horizontal="left" vertical="center" wrapText="1"/>
    </xf>
    <xf numFmtId="0" fontId="0" fillId="0" borderId="0" xfId="0" applyAlignment="1">
      <alignment horizontal="left" vertical="center" wrapText="1"/>
    </xf>
    <xf numFmtId="0" fontId="0" fillId="0" borderId="54" xfId="0" applyBorder="1" applyAlignment="1">
      <alignment horizontal="left" vertical="center" wrapText="1"/>
    </xf>
    <xf numFmtId="0" fontId="0" fillId="0" borderId="55" xfId="0" applyBorder="1" applyAlignment="1">
      <alignment horizontal="center"/>
    </xf>
    <xf numFmtId="0" fontId="0" fillId="0" borderId="56" xfId="0" applyBorder="1"/>
    <xf numFmtId="0" fontId="43" fillId="0" borderId="55" xfId="0" applyFont="1" applyBorder="1" applyAlignment="1">
      <alignment horizontal="center"/>
    </xf>
    <xf numFmtId="0" fontId="0" fillId="0" borderId="56" xfId="0" applyBorder="1" applyAlignment="1">
      <alignment horizontal="center"/>
    </xf>
    <xf numFmtId="170" fontId="0" fillId="42" borderId="55" xfId="38" applyNumberFormat="1" applyFont="1" applyFill="1" applyBorder="1" applyAlignment="1" applyProtection="1">
      <protection locked="0"/>
    </xf>
    <xf numFmtId="0" fontId="0" fillId="42" borderId="56" xfId="0" applyFill="1" applyBorder="1" applyProtection="1">
      <protection locked="0"/>
    </xf>
    <xf numFmtId="0" fontId="43" fillId="0" borderId="57" xfId="0" applyFont="1" applyBorder="1" applyAlignment="1">
      <alignment horizontal="center"/>
    </xf>
    <xf numFmtId="0" fontId="43" fillId="0" borderId="58" xfId="0" applyFont="1" applyBorder="1" applyAlignment="1">
      <alignment horizontal="center"/>
    </xf>
    <xf numFmtId="170" fontId="0" fillId="6" borderId="55" xfId="38" applyNumberFormat="1" applyFont="1" applyFill="1" applyBorder="1" applyAlignment="1" applyProtection="1">
      <protection locked="0"/>
    </xf>
    <xf numFmtId="0" fontId="0" fillId="0" borderId="56" xfId="0" applyBorder="1" applyProtection="1">
      <protection locked="0"/>
    </xf>
    <xf numFmtId="170" fontId="0" fillId="42" borderId="56" xfId="38" applyNumberFormat="1" applyFont="1" applyFill="1" applyBorder="1" applyAlignment="1" applyProtection="1">
      <protection locked="0"/>
    </xf>
    <xf numFmtId="170" fontId="0" fillId="6" borderId="56" xfId="38" applyNumberFormat="1" applyFont="1" applyFill="1" applyBorder="1" applyAlignment="1" applyProtection="1">
      <protection locked="0"/>
    </xf>
    <xf numFmtId="170" fontId="0" fillId="6" borderId="62" xfId="38" applyNumberFormat="1" applyFont="1" applyFill="1" applyBorder="1" applyAlignment="1" applyProtection="1">
      <protection locked="0"/>
    </xf>
    <xf numFmtId="170" fontId="0" fillId="6" borderId="64" xfId="38" applyNumberFormat="1" applyFont="1" applyFill="1" applyBorder="1" applyAlignment="1" applyProtection="1">
      <protection locked="0"/>
    </xf>
    <xf numFmtId="0" fontId="43" fillId="0" borderId="56" xfId="0" applyFont="1" applyBorder="1" applyAlignment="1">
      <alignment horizontal="center"/>
    </xf>
    <xf numFmtId="0" fontId="22" fillId="0" borderId="0" xfId="0" applyFont="1" applyAlignment="1">
      <alignment horizontal="left" wrapText="1"/>
    </xf>
    <xf numFmtId="0" fontId="22" fillId="0" borderId="0" xfId="0" applyFont="1" applyAlignment="1">
      <alignment horizontal="left"/>
    </xf>
    <xf numFmtId="0" fontId="22" fillId="0" borderId="63" xfId="0" applyFont="1" applyBorder="1" applyAlignment="1">
      <alignment horizontal="left" wrapText="1"/>
    </xf>
    <xf numFmtId="0" fontId="22" fillId="0" borderId="0" xfId="0" applyFont="1" applyAlignment="1">
      <alignment vertical="center" wrapText="1"/>
    </xf>
    <xf numFmtId="0" fontId="0" fillId="0" borderId="0" xfId="0" applyAlignment="1">
      <alignment vertical="center"/>
    </xf>
    <xf numFmtId="0" fontId="28" fillId="0" borderId="55" xfId="64" applyFont="1" applyBorder="1" applyAlignment="1">
      <alignment horizontal="left" vertical="center" wrapText="1"/>
    </xf>
    <xf numFmtId="0" fontId="28" fillId="0" borderId="56" xfId="64" applyFont="1" applyBorder="1" applyAlignment="1">
      <alignment horizontal="left" vertical="center" wrapText="1"/>
    </xf>
    <xf numFmtId="0" fontId="28" fillId="0" borderId="52" xfId="64" applyFont="1" applyBorder="1" applyAlignment="1">
      <alignment horizontal="left" vertical="center" wrapText="1"/>
    </xf>
    <xf numFmtId="0" fontId="45" fillId="0" borderId="53" xfId="0" applyFont="1" applyBorder="1" applyAlignment="1">
      <alignment wrapText="1"/>
    </xf>
    <xf numFmtId="0" fontId="0" fillId="0" borderId="0" xfId="0" applyAlignment="1">
      <alignment wrapText="1"/>
    </xf>
  </cellXfs>
  <cellStyles count="304">
    <cellStyle name="$" xfId="46" xr:uid="{C74AE389-CBEF-4D96-97A0-81F4FDAB3837}"/>
    <cellStyle name="$.00" xfId="47" xr:uid="{03C9F844-EBFD-418A-9364-738B0010D2DC}"/>
    <cellStyle name="$_9. Rev2Cost_GDPIPI" xfId="65" xr:uid="{4495ADE7-DE83-4621-A6BC-7CAD22901C54}"/>
    <cellStyle name="$_9. Rev2Cost_GDPIPI 2" xfId="122" xr:uid="{3EAB02AD-07E6-432B-AF12-A0DF06060E4A}"/>
    <cellStyle name="$_9. Rev2Cost_GDPIPI_6.2 CBR B" xfId="233" xr:uid="{9176D12F-04A5-4D0A-A103-8AAFCEE2DA4E}"/>
    <cellStyle name="$_9. Rev2Cost_GDPIPI_9. Shared Tax - Rate Rider" xfId="261" xr:uid="{F8069177-F219-4A3F-B4D7-ACDB43810E7F}"/>
    <cellStyle name="$_lists" xfId="60" xr:uid="{B3452EF8-F0DF-4BE9-850F-A1847EC9F3CE}"/>
    <cellStyle name="$_lists 2" xfId="120" xr:uid="{28A1B95C-7BDD-4888-A0DD-7649505F37A2}"/>
    <cellStyle name="$_lists_4. Current Monthly Fixed Charge" xfId="62" xr:uid="{2EDBB768-7DEB-41C3-B20F-F3E131133F0A}"/>
    <cellStyle name="$_lists_6.2 CBR B" xfId="234" xr:uid="{8E504913-544E-4EEF-B5BE-929BDD73224C}"/>
    <cellStyle name="$_lists_9. Shared Tax - Rate Rider" xfId="262" xr:uid="{61C124DA-3A06-4F54-B005-8CF4DA532077}"/>
    <cellStyle name="$_Sheet4" xfId="68" xr:uid="{F6B28ADB-7E45-4AAA-BD8F-09DA8C9975F5}"/>
    <cellStyle name="$_Sheet4 2" xfId="124" xr:uid="{20A127DF-8402-4594-9D82-CD070093D826}"/>
    <cellStyle name="$_Sheet4_6.2 CBR B" xfId="235" xr:uid="{2734E336-0607-48EB-9977-8785CA5C32EF}"/>
    <cellStyle name="$_Sheet4_9. Shared Tax - Rate Rider" xfId="263" xr:uid="{5DC231C3-C239-4A0C-AF04-CEE59B2E3092}"/>
    <cellStyle name="$M" xfId="48" xr:uid="{7CD3B338-4DFE-4B5F-94A9-6C68598E9179}"/>
    <cellStyle name="$M.00" xfId="49" xr:uid="{28F7EDDA-3F0B-4C56-BB3C-D15C611A57B0}"/>
    <cellStyle name="$M_9. Rev2Cost_GDPIPI" xfId="66" xr:uid="{F9B69C91-44B6-4C03-8D4F-0E53EDE51031}"/>
    <cellStyle name="20% - Accent1" xfId="21" builtinId="30" customBuiltin="1"/>
    <cellStyle name="20% - Accent1 2" xfId="72" xr:uid="{1842294E-CC21-417D-9ABC-4B0338854B59}"/>
    <cellStyle name="20% - Accent1 2 2" xfId="178" xr:uid="{191F670A-427A-4E93-8CAB-73DEBAB99EED}"/>
    <cellStyle name="20% - Accent1 2_6.2 CBR B" xfId="236" xr:uid="{AC35168D-1DC8-43A3-836B-F9B1FAA52445}"/>
    <cellStyle name="20% - Accent1 3" xfId="207" xr:uid="{54BB5EF7-7548-4626-A6BF-5D7DCFDF78F7}"/>
    <cellStyle name="20% - Accent2" xfId="24" builtinId="34" customBuiltin="1"/>
    <cellStyle name="20% - Accent2 2" xfId="73" xr:uid="{641BF0B6-BD8D-44A2-BB1F-9D6867A9B0CF}"/>
    <cellStyle name="20% - Accent2 2 2" xfId="179" xr:uid="{BAF7C43E-255C-47EB-85A6-7CDC2B59D147}"/>
    <cellStyle name="20% - Accent2 2_6.2 CBR B" xfId="237" xr:uid="{F09993C7-452C-4E39-9EC4-B201B1288CBF}"/>
    <cellStyle name="20% - Accent2 3" xfId="209" xr:uid="{42C798CD-BB31-41D5-9F0D-6F4C5B22964B}"/>
    <cellStyle name="20% - Accent3" xfId="27" builtinId="38" customBuiltin="1"/>
    <cellStyle name="20% - Accent3 2" xfId="74" xr:uid="{702D1A4A-E9CF-42A4-81E6-BAE83504A940}"/>
    <cellStyle name="20% - Accent3 2 2" xfId="180" xr:uid="{E2816CDB-6F95-49DC-A125-BAE8A7B291C6}"/>
    <cellStyle name="20% - Accent3 2_6.2 CBR B" xfId="238" xr:uid="{5748FBAE-ADD3-49B1-9156-719364728268}"/>
    <cellStyle name="20% - Accent3 3" xfId="211" xr:uid="{48B95502-1B28-4703-B11D-2AFE9F9689A3}"/>
    <cellStyle name="20% - Accent4" xfId="30" builtinId="42" customBuiltin="1"/>
    <cellStyle name="20% - Accent4 2" xfId="75" xr:uid="{A6570A3C-1A5E-4FA8-A4CA-D4B07382B313}"/>
    <cellStyle name="20% - Accent4 2 2" xfId="181" xr:uid="{3914A10F-8B9F-45D6-8462-D8A8F3DB961E}"/>
    <cellStyle name="20% - Accent4 2_6.2 CBR B" xfId="239" xr:uid="{6C29316D-30AF-44B4-87EF-C60BF7EE86F5}"/>
    <cellStyle name="20% - Accent4 3" xfId="213" xr:uid="{5EC9CD34-4883-4592-8050-E5E8936DF191}"/>
    <cellStyle name="20% - Accent5" xfId="33" builtinId="46" customBuiltin="1"/>
    <cellStyle name="20% - Accent5 2" xfId="76" xr:uid="{6638CFD2-36D1-4FEB-A9BC-4CFCE8367DC5}"/>
    <cellStyle name="20% - Accent5 2 2" xfId="182" xr:uid="{4E0BC836-22B8-4D8E-9AA4-1F7246D6254D}"/>
    <cellStyle name="20% - Accent5 2_6.2 CBR B" xfId="240" xr:uid="{EB47C1DD-F7D6-4F96-85BE-46F30D57CA74}"/>
    <cellStyle name="20% - Accent5 3" xfId="215" xr:uid="{88F5E788-665D-4FBB-8D50-2629F1BE469A}"/>
    <cellStyle name="20% - Accent6" xfId="36" builtinId="50" customBuiltin="1"/>
    <cellStyle name="20% - Accent6 2" xfId="77" xr:uid="{E5D873CC-23D6-45A8-8E9A-177EB099EA3E}"/>
    <cellStyle name="20% - Accent6 2 2" xfId="183" xr:uid="{FE5C0DCD-A7FF-49A0-A79A-D4C2DBCD91BE}"/>
    <cellStyle name="20% - Accent6 2_6.2 CBR B" xfId="241" xr:uid="{3377E8A6-22C4-4B6B-8389-49F4FD10E5DA}"/>
    <cellStyle name="20% - Accent6 3" xfId="217" xr:uid="{7F346278-2476-4FF2-AE47-ACB99DC41652}"/>
    <cellStyle name="40% - Accent1" xfId="22" builtinId="31" customBuiltin="1"/>
    <cellStyle name="40% - Accent1 2" xfId="78" xr:uid="{14128031-4ECA-46F1-851F-30550B877986}"/>
    <cellStyle name="40% - Accent1 2 2" xfId="184" xr:uid="{F1EC7494-D95B-4363-B0B1-C9158BE2060E}"/>
    <cellStyle name="40% - Accent1 2_6.2 CBR B" xfId="242" xr:uid="{E2D67947-CA16-4A35-9ED1-947773737460}"/>
    <cellStyle name="40% - Accent1 3" xfId="208" xr:uid="{57DCBAAE-7CC5-46A8-B2BE-EFBD96C4DF69}"/>
    <cellStyle name="40% - Accent2" xfId="25" builtinId="35" customBuiltin="1"/>
    <cellStyle name="40% - Accent2 2" xfId="79" xr:uid="{B6A8A91C-D516-446B-BCED-325AD0D37FE8}"/>
    <cellStyle name="40% - Accent2 2 2" xfId="185" xr:uid="{15831AFA-6934-407C-976E-9A895D1D4A02}"/>
    <cellStyle name="40% - Accent2 2_6.2 CBR B" xfId="243" xr:uid="{720515E7-6B02-44DF-BA8F-3BBAAD0086E1}"/>
    <cellStyle name="40% - Accent2 3" xfId="210" xr:uid="{F2FBF3CE-6636-4B57-B8A0-9F5E39B7DD91}"/>
    <cellStyle name="40% - Accent3" xfId="28" builtinId="39" customBuiltin="1"/>
    <cellStyle name="40% - Accent3 2" xfId="80" xr:uid="{0FDF0FF7-4599-4497-9232-ACF651CBBD1A}"/>
    <cellStyle name="40% - Accent3 2 2" xfId="186" xr:uid="{F32A1E91-C01A-4FFE-A083-33C77C07B3FE}"/>
    <cellStyle name="40% - Accent3 2_6.2 CBR B" xfId="244" xr:uid="{4B3662A2-6AFC-4856-8DFE-FB865B2C83BB}"/>
    <cellStyle name="40% - Accent3 3" xfId="212" xr:uid="{FFACC6D4-FE37-4EAA-944A-59133430C185}"/>
    <cellStyle name="40% - Accent4" xfId="31" builtinId="43" customBuiltin="1"/>
    <cellStyle name="40% - Accent4 2" xfId="81" xr:uid="{B14FA382-393E-473B-B2F5-52164875CC27}"/>
    <cellStyle name="40% - Accent4 2 2" xfId="187" xr:uid="{60617952-F182-4C75-8A31-DFBF09754971}"/>
    <cellStyle name="40% - Accent4 2_6.2 CBR B" xfId="245" xr:uid="{E0A98380-A903-4DF7-816B-930C8FFA9003}"/>
    <cellStyle name="40% - Accent4 3" xfId="214" xr:uid="{4608D4A2-7B7F-4715-BFC9-83FC5BB277AD}"/>
    <cellStyle name="40% - Accent5" xfId="34" builtinId="47" customBuiltin="1"/>
    <cellStyle name="40% - Accent5 2" xfId="82" xr:uid="{4CB50524-048C-48F5-BD81-E78C4153D0F7}"/>
    <cellStyle name="40% - Accent5 2 2" xfId="188" xr:uid="{869324A5-6706-4A03-86D1-7A9F5596CF7A}"/>
    <cellStyle name="40% - Accent5 2_6.2 CBR B" xfId="246" xr:uid="{8B54D5A6-B98C-49D8-BCA8-0F6B6C2201BB}"/>
    <cellStyle name="40% - Accent5 3" xfId="216" xr:uid="{671352E2-0F76-4F6B-9688-54C4C4198D02}"/>
    <cellStyle name="40% - Accent6" xfId="37" builtinId="51" customBuiltin="1"/>
    <cellStyle name="40% - Accent6 2" xfId="83" xr:uid="{25564FE5-CF15-48F3-9271-9466A33C122A}"/>
    <cellStyle name="40% - Accent6 2 2" xfId="189" xr:uid="{B75D26DB-6D17-424F-9444-3E7B5CA50F6D}"/>
    <cellStyle name="40% - Accent6 2_6.2 CBR B" xfId="247" xr:uid="{5BFA839B-5C96-4F62-B09C-4184FF86C019}"/>
    <cellStyle name="40% - Accent6 3" xfId="218" xr:uid="{2A12DA33-096F-43F7-8DAC-464B0D42D039}"/>
    <cellStyle name="60% - Accent1 2" xfId="84" xr:uid="{AE2B37E9-BB14-44DD-9523-98C2063213DF}"/>
    <cellStyle name="60% - Accent1 3" xfId="148" xr:uid="{E489C306-CEDC-4DF1-B4D8-A5CA41246911}"/>
    <cellStyle name="60% - Accent2 2" xfId="85" xr:uid="{43EA34C1-D0A1-4394-AB7D-4154DBC3B68E}"/>
    <cellStyle name="60% - Accent2 3" xfId="149" xr:uid="{E733EA5C-753D-46B2-8966-936AD7A9208E}"/>
    <cellStyle name="60% - Accent3 2" xfId="86" xr:uid="{CF854339-4176-4C39-959D-74CBA1C49B21}"/>
    <cellStyle name="60% - Accent3 3" xfId="150" xr:uid="{1D01B45B-A3DA-4EA7-B9A0-F36E1367CD93}"/>
    <cellStyle name="60% - Accent4 2" xfId="87" xr:uid="{294692C9-A4B1-437D-9825-33250560A84D}"/>
    <cellStyle name="60% - Accent4 3" xfId="151" xr:uid="{87A61696-5385-4377-9F2E-787504251CF1}"/>
    <cellStyle name="60% - Accent5 2" xfId="88" xr:uid="{CD932C8B-8924-412C-B7B1-3BE31B07B428}"/>
    <cellStyle name="60% - Accent5 3" xfId="152" xr:uid="{C4828F92-8C68-404C-B35E-66927856C221}"/>
    <cellStyle name="60% - Accent6 2" xfId="89" xr:uid="{F9032F09-CFA7-4A1C-9C5A-3513FB9C51D1}"/>
    <cellStyle name="60% - Accent6 3" xfId="153" xr:uid="{163CF628-20B7-4A18-90FD-857B00F949F0}"/>
    <cellStyle name="Accent1" xfId="20" builtinId="29" customBuiltin="1"/>
    <cellStyle name="Accent1 2" xfId="90" xr:uid="{B099B272-8E15-4B8F-8C0C-07B3CF7D14BD}"/>
    <cellStyle name="Accent2" xfId="23" builtinId="33" customBuiltin="1"/>
    <cellStyle name="Accent2 2" xfId="91" xr:uid="{23F8B456-E580-4550-AFAC-D82A7FE3FF44}"/>
    <cellStyle name="Accent3" xfId="26" builtinId="37" customBuiltin="1"/>
    <cellStyle name="Accent3 2" xfId="92" xr:uid="{BDB981E0-335D-4D9C-87B6-FFC551ADB3CB}"/>
    <cellStyle name="Accent4" xfId="29" builtinId="41" customBuiltin="1"/>
    <cellStyle name="Accent4 2" xfId="93" xr:uid="{D3DE6782-D779-4F48-B228-E872793C9F21}"/>
    <cellStyle name="Accent5" xfId="32" builtinId="45" customBuiltin="1"/>
    <cellStyle name="Accent5 2" xfId="94" xr:uid="{975411E0-19CD-4B45-A4F9-3BD8E802572E}"/>
    <cellStyle name="Accent6" xfId="35" builtinId="49" customBuiltin="1"/>
    <cellStyle name="Accent6 2" xfId="95" xr:uid="{241013BB-CA41-4F49-A806-D8DF694962EA}"/>
    <cellStyle name="Bad" xfId="10" builtinId="27" customBuiltin="1"/>
    <cellStyle name="Bad 2" xfId="96" xr:uid="{C316963F-97AA-4CDB-AA1E-5172EA40C592}"/>
    <cellStyle name="Calculation" xfId="13" builtinId="22" customBuiltin="1"/>
    <cellStyle name="Calculation 2" xfId="97" xr:uid="{D01780EF-9502-4EEF-A4D2-EBEECB85C391}"/>
    <cellStyle name="Check Cell" xfId="15" builtinId="23" customBuiltin="1"/>
    <cellStyle name="Check Cell 2" xfId="98" xr:uid="{0B64332D-DCC5-4ECB-B826-EF24A3B8124C}"/>
    <cellStyle name="Comma 2" xfId="99" xr:uid="{CACC9C1B-D2B9-454E-BE62-0E1E0FC9A78B}"/>
    <cellStyle name="Comma 2 2" xfId="38" xr:uid="{5947E5F1-4337-47C7-8100-6064D18D4A1E}"/>
    <cellStyle name="Comma 2 2 2" xfId="42" xr:uid="{FA235FFB-784A-4FE3-B201-61CC744F7B18}"/>
    <cellStyle name="Comma 2 2 2 2" xfId="283" xr:uid="{D2F01F59-7ADD-408F-8992-5B2313747370}"/>
    <cellStyle name="Comma 2 2 2 3" xfId="161" xr:uid="{79D155E8-E9E5-4A44-94E7-CF8D93E23230}"/>
    <cellStyle name="Comma 2 2 3" xfId="166" xr:uid="{934FBD42-7A26-41C4-BD5E-B0DEC1F48928}"/>
    <cellStyle name="Comma 2 2 3 2" xfId="293" xr:uid="{365D26BB-C15E-4AB1-A130-D2697E724A78}"/>
    <cellStyle name="Comma 2 2 4" xfId="41" xr:uid="{12F395CE-8F7D-45C1-B488-FFEDE4A99C91}"/>
    <cellStyle name="Comma 2 2 4 2" xfId="222" xr:uid="{11F94996-7E33-486B-BCB7-69E552B8B4A7}"/>
    <cellStyle name="Comma 2 2 5" xfId="276" xr:uid="{7FAA62B7-60F4-4BD7-9C57-A2CBC6E87914}"/>
    <cellStyle name="Comma 2 2 6" xfId="301" xr:uid="{924B8632-0801-48A5-B751-7F3F6DCFA68F}"/>
    <cellStyle name="Comma 2 2_Database" xfId="220" xr:uid="{E143EA6D-8968-41F1-B63B-209423EF7839}"/>
    <cellStyle name="Comma 3" xfId="100" xr:uid="{9E5CFAD0-B6C7-4096-BF6A-F7D430F02888}"/>
    <cellStyle name="Comma 3 2" xfId="127" xr:uid="{ECE11FD1-8EA7-4FD0-81BB-E9F4DC0D7DEE}"/>
    <cellStyle name="Comma 3 2 2" xfId="197" xr:uid="{34AD4F63-1212-473F-87F7-B1078F04A172}"/>
    <cellStyle name="Comma 3 3" xfId="190" xr:uid="{15B042F2-EBB0-4DC0-B498-F1114D2BA4A7}"/>
    <cellStyle name="Comma 3 4" xfId="292" xr:uid="{1CAC5C32-BF7C-423B-B9B5-3FC2C8BF3B97}"/>
    <cellStyle name="Comma 4" xfId="119" xr:uid="{0A4783D7-4136-476D-884D-99DD7F2A5336}"/>
    <cellStyle name="Comma 4 2" xfId="286" xr:uid="{FC55DAEA-EFA7-4FFE-9AD9-8C998433E43B}"/>
    <cellStyle name="Comma 4 3" xfId="279" xr:uid="{5C54FA7C-C5C9-4A56-9482-6E089D06A272}"/>
    <cellStyle name="Comma 4 6" xfId="271" xr:uid="{73365E9A-894A-4F1C-94FD-FDF80C917F1C}"/>
    <cellStyle name="Comma 4 6 2" xfId="287" xr:uid="{343E13C3-4E76-49FE-A5BD-AE01A5FE6A3E}"/>
    <cellStyle name="Comma 4 6 3" xfId="295" xr:uid="{C2C97236-08A9-4E7B-A05B-628A65004D23}"/>
    <cellStyle name="Comma 4 6 4" xfId="298" xr:uid="{B13381EC-B5D0-4EC4-98C0-477C2A16F65B}"/>
    <cellStyle name="Comma 4 6 5" xfId="280" xr:uid="{650B6388-AB68-467F-8A5D-7EBF88957759}"/>
    <cellStyle name="Comma 4 6 6" xfId="303" xr:uid="{B7F3D051-3038-40D5-862C-4181F474F82D}"/>
    <cellStyle name="Comma 5" xfId="169" xr:uid="{61FFC766-47A6-4C76-B716-7A933E27D593}"/>
    <cellStyle name="Comma 5 2" xfId="297" xr:uid="{C9B9BD09-0A2A-4A1A-AA68-151E3254EAEA}"/>
    <cellStyle name="Comma 6" xfId="275" xr:uid="{15E3CF50-9907-4255-98BE-C85E0C4537A7}"/>
    <cellStyle name="Comma 7" xfId="300" xr:uid="{9053D6EB-7637-42BB-956C-81F70D17F070}"/>
    <cellStyle name="Comma0" xfId="50" xr:uid="{D6549452-0756-4F5B-8BA0-9692EE55664E}"/>
    <cellStyle name="Currency 11" xfId="289" xr:uid="{7E92FCAA-3BFC-477D-9B9B-C2B1F62A9A6E}"/>
    <cellStyle name="Currency 2" xfId="70" xr:uid="{4018A079-4F0B-431A-8723-F03FE578D7FA}"/>
    <cellStyle name="Currency 2 2" xfId="285" xr:uid="{AADD6DA6-7127-4DB3-BC86-33B4B99ADA21}"/>
    <cellStyle name="Currency 2 3" xfId="278" xr:uid="{9D2FA643-D5EB-43F7-A88A-029138DA78F6}"/>
    <cellStyle name="Currency 3" xfId="128" xr:uid="{F9CD43AA-A0F8-4B8A-A085-B64963628F87}"/>
    <cellStyle name="Currency 3 2" xfId="288" xr:uid="{0CCCB295-DDA5-4B26-BE60-AB1E43A0B836}"/>
    <cellStyle name="Currency 3 3" xfId="281" xr:uid="{911295DA-C791-4EBE-BEE3-F4AF6A7BCC41}"/>
    <cellStyle name="Currency 3 4" xfId="273" xr:uid="{C7748C4B-2124-4E53-A42F-1842E70B40FB}"/>
    <cellStyle name="Currency 4" xfId="156" xr:uid="{3E67C444-58F8-4434-856B-144F7ADE0685}"/>
    <cellStyle name="Currency 4 2" xfId="45" xr:uid="{9675F669-0FD0-4C6A-B365-3B7A30E5AE62}"/>
    <cellStyle name="Currency 4 2 2" xfId="284" xr:uid="{0A3ACDE0-04EC-4DE4-94EC-CCBD84686239}"/>
    <cellStyle name="Currency 4 2 3" xfId="160" xr:uid="{6609F03E-7E18-4153-A081-D4A158D3A144}"/>
    <cellStyle name="Currency 4 3" xfId="167" xr:uid="{A6C8EA9E-B85C-4E1B-B7F7-28EEBF885C97}"/>
    <cellStyle name="Currency 4 3 2" xfId="294" xr:uid="{F30FBFD7-B7AA-43EA-9735-3D5FDDB9E621}"/>
    <cellStyle name="Currency 4 4" xfId="223" xr:uid="{239DC01D-5E2E-44AC-B491-036E6A63557F}"/>
    <cellStyle name="Currency 4 5" xfId="277" xr:uid="{BE9D3885-A153-493C-98F5-5B9F74D808D5}"/>
    <cellStyle name="Currency 4 6" xfId="302" xr:uid="{4AE07A40-79AD-4445-A2F0-88299599411B}"/>
    <cellStyle name="Currency 5" xfId="158" xr:uid="{72098B45-5B2C-4AE3-86EC-18CB967032EF}"/>
    <cellStyle name="Currency 5 2" xfId="282" xr:uid="{0845BF3F-166D-4302-BC1F-1440514AB1E8}"/>
    <cellStyle name="Currency 6" xfId="163" xr:uid="{A34158B6-EDB8-404C-B80A-0357B8FF0064}"/>
    <cellStyle name="Currency 6 2" xfId="291" xr:uid="{E3ED492F-9F76-4114-998B-19533D207411}"/>
    <cellStyle name="Currency 7" xfId="296" xr:uid="{28586019-FDD0-4640-8A90-C3F318C824E9}"/>
    <cellStyle name="Currency 8" xfId="274" xr:uid="{B0EAAA1D-C13C-46FC-BF19-73708F444410}"/>
    <cellStyle name="Currency 9" xfId="299" xr:uid="{926F0E71-03B7-4855-BCD5-0648093E1A19}"/>
    <cellStyle name="Currency0" xfId="51" xr:uid="{8D0D0587-0E4B-4D01-B02C-99FE2FFA7171}"/>
    <cellStyle name="Date" xfId="52" xr:uid="{3A99DE7E-2C46-4C19-9F2A-DF08C88B07EA}"/>
    <cellStyle name="Explanatory Text" xfId="18" builtinId="53" customBuiltin="1"/>
    <cellStyle name="Explanatory Text 2" xfId="101" xr:uid="{4E37D498-F279-4C78-86A1-5F458EEA69B4}"/>
    <cellStyle name="Fixed" xfId="53" xr:uid="{5351EE2E-C566-4A36-82C6-D77A4327ED24}"/>
    <cellStyle name="Followed Hyperlink" xfId="155" builtinId="9" customBuiltin="1"/>
    <cellStyle name="Good" xfId="9" builtinId="26" customBuiltin="1"/>
    <cellStyle name="Good 2" xfId="102" xr:uid="{3C25367B-D8A8-41EA-8479-F4837F46D36A}"/>
    <cellStyle name="Grey" xfId="54" xr:uid="{F060A782-6829-437D-818B-56EA5E1860D6}"/>
    <cellStyle name="Heading 1" xfId="5" builtinId="16" customBuiltin="1"/>
    <cellStyle name="Heading 1 2" xfId="103" xr:uid="{5D2426CC-3D1E-4776-BCCF-805B4CFEF42B}"/>
    <cellStyle name="Heading 2" xfId="6" builtinId="17" customBuiltin="1"/>
    <cellStyle name="Heading 2 2" xfId="104" xr:uid="{891CFA64-0CB0-4CF0-8A51-5827AEE3DA6F}"/>
    <cellStyle name="Heading 3" xfId="7" builtinId="18" customBuiltin="1"/>
    <cellStyle name="Heading 3 2" xfId="105" xr:uid="{967ACD47-392E-46F8-A653-4E6ED767EA5F}"/>
    <cellStyle name="Heading 4" xfId="8" builtinId="19" customBuiltin="1"/>
    <cellStyle name="Heading 4 2" xfId="106" xr:uid="{EB9DA99A-9819-4D19-BA99-81050D9A1588}"/>
    <cellStyle name="Hyperlink 2" xfId="154" xr:uid="{40BDE88C-4E52-4634-955B-5A6B2047F0FD}"/>
    <cellStyle name="Input" xfId="11" builtinId="20" customBuiltin="1"/>
    <cellStyle name="Input [yellow]" xfId="55" xr:uid="{F5B768AE-B2D3-4F43-BE59-19EF997186AE}"/>
    <cellStyle name="Input 2" xfId="107" xr:uid="{AC3C18F3-32F5-4E49-9994-E320363AC4FF}"/>
    <cellStyle name="Linked Cell" xfId="14" builtinId="24" customBuiltin="1"/>
    <cellStyle name="Linked Cell 2" xfId="108" xr:uid="{EC3ED6EC-330A-475D-AA71-6E612ACA45D9}"/>
    <cellStyle name="M" xfId="56" xr:uid="{A1687134-0E78-4A94-ACB4-11231E7FD348}"/>
    <cellStyle name="M.00" xfId="57" xr:uid="{B4A38162-B258-4D91-AF1F-88ED245E1BD0}"/>
    <cellStyle name="M_9. Rev2Cost_GDPIPI" xfId="67" xr:uid="{D7113D3A-11E3-42C6-AB03-BD1A1CF2BE2D}"/>
    <cellStyle name="M_9. Rev2Cost_GDPIPI 2" xfId="123" xr:uid="{34245E32-F39A-44B8-93B4-D28382119017}"/>
    <cellStyle name="M_9. Rev2Cost_GDPIPI_6.2 CBR B" xfId="248" xr:uid="{07814C54-56FD-4918-B6DD-EC4DC4C7DCA2}"/>
    <cellStyle name="M_9. Rev2Cost_GDPIPI_9. Shared Tax - Rate Rider" xfId="264" xr:uid="{1CD829E4-623C-4F67-BDDC-8A1F3A679DEA}"/>
    <cellStyle name="M_lists" xfId="61" xr:uid="{5A5CA1D2-8FEE-409C-BCC1-46BE14E21B65}"/>
    <cellStyle name="M_lists 2" xfId="121" xr:uid="{17BA7CC6-15EE-4122-B629-B4FCE654E054}"/>
    <cellStyle name="M_lists_4. Current Monthly Fixed Charge" xfId="63" xr:uid="{A7068D65-5BB6-45BE-B500-E0E71D97DA6F}"/>
    <cellStyle name="M_lists_6.2 CBR B" xfId="249" xr:uid="{CB9E16BB-4DBA-4D94-9837-FFF274BA0012}"/>
    <cellStyle name="M_lists_9. Shared Tax - Rate Rider" xfId="265" xr:uid="{10BDF358-90FB-4F9B-8CEF-A3EA105B1DFE}"/>
    <cellStyle name="M_Sheet4" xfId="69" xr:uid="{75F62AA6-7F32-415D-9996-1DD79B8BD87B}"/>
    <cellStyle name="M_Sheet4 2" xfId="125" xr:uid="{E1594DAC-D389-47B3-855E-F378BE636572}"/>
    <cellStyle name="M_Sheet4_6.2 CBR B" xfId="250" xr:uid="{32067982-EB4C-42AA-9707-6A440AEDA5F3}"/>
    <cellStyle name="M_Sheet4_9. Shared Tax - Rate Rider" xfId="266" xr:uid="{194278D0-D1B3-4CB9-873D-DD4AA32CAABF}"/>
    <cellStyle name="Neutral 2" xfId="109" xr:uid="{219B0F0F-DBCB-484B-A1A3-7B38EF3D4CDE}"/>
    <cellStyle name="Neutral 3" xfId="147" xr:uid="{704FBC75-D78C-4CF3-81B4-67828CCC80F2}"/>
    <cellStyle name="Normal" xfId="0" builtinId="0"/>
    <cellStyle name="Normal - Style1" xfId="58" xr:uid="{039FADCC-F9C9-415B-B071-A0B0EDA42AC7}"/>
    <cellStyle name="Normal 10 12" xfId="157" xr:uid="{79CCBF11-CB43-4AC7-9831-329DEAB25882}"/>
    <cellStyle name="Normal 11" xfId="39" xr:uid="{317A653E-8A71-499B-96BA-BA9842BA9088}"/>
    <cellStyle name="Normal 12" xfId="40" xr:uid="{412D0612-F48B-4377-8A2E-C530F65877B1}"/>
    <cellStyle name="Normal 13 6" xfId="269" xr:uid="{C175B369-2586-405A-AE32-D6DE163CB9F9}"/>
    <cellStyle name="Normal 15" xfId="270" xr:uid="{8911FC1D-1063-4869-9AE9-4223AC18E1C2}"/>
    <cellStyle name="Normal 167" xfId="132" xr:uid="{05CABAF0-21AF-48F4-99E6-A7F2E33BEC54}"/>
    <cellStyle name="Normal 167 2" xfId="201" xr:uid="{62A7BB71-869F-4E7F-88EF-E112F628FA20}"/>
    <cellStyle name="Normal 167_6.2 CBR B" xfId="251" xr:uid="{7406F90E-4939-4069-8FD3-A6A33CD31F9E}"/>
    <cellStyle name="Normal 168" xfId="133" xr:uid="{6F34047C-886F-4D54-9E7F-695913A85659}"/>
    <cellStyle name="Normal 168 2" xfId="202" xr:uid="{64E6BE2D-0120-4BDA-A18F-BECF3D45A799}"/>
    <cellStyle name="Normal 168_6.2 CBR B" xfId="252" xr:uid="{B4B2E08F-24DB-41A3-95ED-5486D051B3E1}"/>
    <cellStyle name="Normal 169" xfId="134" xr:uid="{287A442C-D493-4AB2-99F2-FA7F0AE57C02}"/>
    <cellStyle name="Normal 169 2" xfId="203" xr:uid="{08DCC272-326D-4FA2-B930-43B78B2CE82F}"/>
    <cellStyle name="Normal 169_6.2 CBR B" xfId="253" xr:uid="{7978E83F-8FF3-499B-ABAB-ABF2E6DC9355}"/>
    <cellStyle name="Normal 170" xfId="135" xr:uid="{8ABC36F7-847C-4A9F-9897-85AD9DD07E39}"/>
    <cellStyle name="Normal 170 2" xfId="204" xr:uid="{AEC692D3-F48B-4A01-AD6A-C01B6BDF898D}"/>
    <cellStyle name="Normal 170_6.2 CBR B" xfId="254" xr:uid="{F434BE77-313D-42B2-B344-82DC7313B58C}"/>
    <cellStyle name="Normal 171" xfId="136" xr:uid="{45DEAD83-D33E-4C26-9E3B-CBA3C3B68F69}"/>
    <cellStyle name="Normal 171 2" xfId="205" xr:uid="{6D7BBBFE-2B94-4A0C-BDA8-7DA77BF41BAE}"/>
    <cellStyle name="Normal 171_6.2 CBR B" xfId="255" xr:uid="{928FCFC1-B714-485A-AC86-4CC4D3545558}"/>
    <cellStyle name="Normal 19" xfId="137" xr:uid="{CC3B804F-8A4A-4BBE-9EA9-3EDC7A6501EE}"/>
    <cellStyle name="Normal 2" xfId="1" xr:uid="{BD7AD35E-FC60-4AFC-BDA5-36571BD73810}"/>
    <cellStyle name="Normal 25" xfId="138" xr:uid="{44505F88-8F7C-4D7D-8885-500740BB0AE3}"/>
    <cellStyle name="Normal 3" xfId="110" xr:uid="{134BE2CE-832E-4F06-BB1D-9D59DFAD82C0}"/>
    <cellStyle name="Normal 3 2" xfId="191" xr:uid="{14C4CC95-037A-4E46-AA30-9CC4992F7E7F}"/>
    <cellStyle name="Normal 3_6.2 CBR B" xfId="256" xr:uid="{6E4ADF8A-FC55-43A0-86DD-F43F81EB8A1B}"/>
    <cellStyle name="Normal 30" xfId="139" xr:uid="{E6D62871-F954-4DF0-86BE-7041FE8BEF56}"/>
    <cellStyle name="Normal 31" xfId="144" xr:uid="{4A542E44-F090-4050-B26F-B77F746523D4}"/>
    <cellStyle name="Normal 4" xfId="111" xr:uid="{CF19D354-B0CF-4BAF-AB30-52C8AD146798}"/>
    <cellStyle name="Normal 4 2" xfId="192" xr:uid="{7AD20C6C-FF7E-4B90-AD59-39CA6BAAC979}"/>
    <cellStyle name="Normal 4_6.2 CBR B" xfId="257" xr:uid="{2EE60CD0-46F7-4A37-AF3C-8F7A535D6704}"/>
    <cellStyle name="Normal 41" xfId="140" xr:uid="{C6A0DDCA-312D-4A24-89A7-FE2DB06C76BA}"/>
    <cellStyle name="Normal 42" xfId="145" xr:uid="{A4E9333F-1C66-413D-B275-B90B08E7BCB8}"/>
    <cellStyle name="Normal 5" xfId="112" xr:uid="{3C087ECD-C41E-42E0-8F09-291D6A257783}"/>
    <cellStyle name="Normal 5 2" xfId="129" xr:uid="{8AAB296A-2975-4E4D-B660-B6F408AADD40}"/>
    <cellStyle name="Normal 5 2 2" xfId="198" xr:uid="{409179BF-2F2A-46FB-83A2-DB7A0D90CF6A}"/>
    <cellStyle name="Normal 5 2_6.2 CBR B" xfId="259" xr:uid="{AB9C8914-8E4B-424E-9621-AC2B15511295}"/>
    <cellStyle name="Normal 5 3" xfId="193" xr:uid="{C0459C44-7EFF-48B4-9EC8-AAFAB8B95B2B}"/>
    <cellStyle name="Normal 5_6.2 CBR B" xfId="258" xr:uid="{7917B904-8FE4-49DC-9E95-413BFF04DC4C}"/>
    <cellStyle name="Normal 50" xfId="141" xr:uid="{8BB8332C-5E5B-40A6-A067-48D6DB5FA191}"/>
    <cellStyle name="Normal 51" xfId="143" xr:uid="{D25FF103-8E40-4EB9-971F-2C0EEED68573}"/>
    <cellStyle name="Normal 52" xfId="2" xr:uid="{E9670F0B-C1EE-4F11-924E-BDCBE7B1F45A}"/>
    <cellStyle name="Normal 6" xfId="126" xr:uid="{95C72684-BDB9-4179-9BD9-14B002915392}"/>
    <cellStyle name="Normal 6 2" xfId="196" xr:uid="{C0EBCFC9-C52B-468E-8D02-32275F70D432}"/>
    <cellStyle name="Normal 6 3" xfId="290" xr:uid="{2B17A11F-2FA4-45DF-95EE-AB779F037E46}"/>
    <cellStyle name="Normal 6 4" xfId="268" xr:uid="{CF763E37-DFCF-4422-866B-18A0AD2E8EC7}"/>
    <cellStyle name="Normal 6_6.2 CBR B" xfId="260" xr:uid="{74E95212-09CD-414F-8B06-38EDE15E21AE}"/>
    <cellStyle name="Normal 60" xfId="142" xr:uid="{598CC8D1-E089-4896-81FD-AE299CA32BA2}"/>
    <cellStyle name="Normal 61" xfId="3" xr:uid="{80381DB6-A2EA-40BE-A00B-295BF0DFC783}"/>
    <cellStyle name="Normal_Sheet7" xfId="64" xr:uid="{0762088E-D72E-405E-8112-21E8A5A93198}"/>
    <cellStyle name="Note" xfId="17" builtinId="10" customBuiltin="1"/>
    <cellStyle name="Note 2" xfId="113" xr:uid="{63F26C35-4CD0-4B05-A370-292B60BDD98C}"/>
    <cellStyle name="Note 2 2" xfId="194" xr:uid="{320D0087-E545-46FE-9376-C9DC4DBD5447}"/>
    <cellStyle name="Note 3" xfId="206" xr:uid="{9D916494-4A71-4D51-895A-838EAF996D01}"/>
    <cellStyle name="Output" xfId="12" builtinId="21" customBuiltin="1"/>
    <cellStyle name="Output 2" xfId="114" xr:uid="{9F35FD34-A73F-4587-8287-DBF0775D0E81}"/>
    <cellStyle name="Percent" xfId="4" builtinId="5"/>
    <cellStyle name="Percent [2]" xfId="59" xr:uid="{46A9DB6D-3570-47DF-A5C6-ED0934E43965}"/>
    <cellStyle name="Percent 10" xfId="44" xr:uid="{B9BD0177-9988-493F-B4FE-9CCF415B1C01}"/>
    <cellStyle name="Percent 11" xfId="170" xr:uid="{78A63C06-2024-480D-9EA5-0C6B42972E02}"/>
    <cellStyle name="Percent 12" xfId="171" xr:uid="{C4A3C49B-1F81-41AC-BA51-FF0053CEB715}"/>
    <cellStyle name="Percent 13" xfId="172" xr:uid="{C5C67F0F-1785-44A4-B392-DD7CE0864EDD}"/>
    <cellStyle name="Percent 13 6" xfId="272" xr:uid="{2BD6025E-0077-4DBB-922E-BA9C071031F0}"/>
    <cellStyle name="Percent 14" xfId="173" xr:uid="{67300D42-6718-4240-AAF2-AC7A06AA2428}"/>
    <cellStyle name="Percent 15" xfId="174" xr:uid="{3A5B7F7F-FD3B-4C7D-B70B-2F051AAF3185}"/>
    <cellStyle name="Percent 16" xfId="175" xr:uid="{F627489C-87CD-4FEC-A144-A45A3B2F7BCA}"/>
    <cellStyle name="Percent 17" xfId="177" xr:uid="{E2235646-06AB-4B6A-A71F-515DBBEE4D93}"/>
    <cellStyle name="Percent 18" xfId="176" xr:uid="{DDA1EA10-AF8C-4520-9394-B0706F76FB9A}"/>
    <cellStyle name="Percent 19" xfId="219" xr:uid="{E29DFC05-0637-4FDE-8AD3-10FF8CEB59B3}"/>
    <cellStyle name="Percent 2" xfId="71" xr:uid="{68634084-BEA9-44D0-A530-0E0A575FA21F}"/>
    <cellStyle name="Percent 20" xfId="221" xr:uid="{27B58D54-2B2C-442A-9C1E-BC01E2BC9DC4}"/>
    <cellStyle name="Percent 21" xfId="224" xr:uid="{29ADAE77-ACB9-4475-9E1C-B094E9A42C14}"/>
    <cellStyle name="Percent 22" xfId="225" xr:uid="{76125536-70B2-4F14-9117-0ABC14DB5D3E}"/>
    <cellStyle name="Percent 23" xfId="226" xr:uid="{31F35697-CA0B-413C-AEE8-05FBA9C6B14A}"/>
    <cellStyle name="Percent 24" xfId="227" xr:uid="{0C3F9A6D-7CF5-49F6-8AE5-7ED21D4E2E01}"/>
    <cellStyle name="Percent 25" xfId="228" xr:uid="{0C86EB09-FE28-413C-9356-8A05B3B62448}"/>
    <cellStyle name="Percent 26" xfId="229" xr:uid="{E56A9A54-A0ED-4B75-81BE-EAF6F9DC5DD9}"/>
    <cellStyle name="Percent 27" xfId="230" xr:uid="{2D5B6927-F9D0-4520-9E41-FCFEE897C801}"/>
    <cellStyle name="Percent 28" xfId="231" xr:uid="{027E5974-F7AC-4D2A-90E9-4DF4DEC739EA}"/>
    <cellStyle name="Percent 29" xfId="232" xr:uid="{0CC7A335-A8BC-461B-93F7-DDB3F97FC28E}"/>
    <cellStyle name="Percent 3" xfId="115" xr:uid="{62745B00-9C70-4A85-AED7-84CD412F9BFA}"/>
    <cellStyle name="Percent 3 2" xfId="130" xr:uid="{AD2837A8-4A5C-4AEB-97EF-5571221EC516}"/>
    <cellStyle name="Percent 3 2 2" xfId="199" xr:uid="{4A3D786F-BEC2-4962-ACA1-E2EDC3947B8E}"/>
    <cellStyle name="Percent 3 3" xfId="195" xr:uid="{783097B1-F907-4882-9158-2F5E762B4314}"/>
    <cellStyle name="Percent 30" xfId="267" xr:uid="{075DCE5F-BDE1-4779-A46C-2ECBE73B1EB6}"/>
    <cellStyle name="Percent 4" xfId="131" xr:uid="{23D4B667-53FD-4C38-A0F9-1175E19E7CA5}"/>
    <cellStyle name="Percent 4 2" xfId="200" xr:uid="{3A37092C-E546-4401-8A20-A05FA8EDAB19}"/>
    <cellStyle name="Percent 5" xfId="159" xr:uid="{9AD0B07F-F934-4E57-BC1E-E298958B416E}"/>
    <cellStyle name="Percent 54" xfId="43" xr:uid="{3476F2F2-62A5-4A90-AC69-82966286C241}"/>
    <cellStyle name="Percent 6" xfId="164" xr:uid="{C278BE9B-2F3B-45ED-B679-033C500D3B82}"/>
    <cellStyle name="Percent 7" xfId="165" xr:uid="{02FB4D2F-421B-424C-B7FB-D45C7C7A4F14}"/>
    <cellStyle name="Percent 8" xfId="162" xr:uid="{349A6113-C799-478F-805F-7B9677814C5B}"/>
    <cellStyle name="Percent 9" xfId="168" xr:uid="{09F2AD3C-1A9A-4729-ACD7-BC661ADA4605}"/>
    <cellStyle name="Title 2" xfId="116" xr:uid="{328915FA-B433-47E9-A384-DA9ACDACC0A2}"/>
    <cellStyle name="Title 3" xfId="146" xr:uid="{619A2A4C-02DB-4DF7-909E-76E237ADD66F}"/>
    <cellStyle name="Total" xfId="19" builtinId="25" customBuiltin="1"/>
    <cellStyle name="Total 2" xfId="117" xr:uid="{657F6606-36F0-4EF4-BB30-E168B0732678}"/>
    <cellStyle name="Warning Text" xfId="16" builtinId="11" customBuiltin="1"/>
    <cellStyle name="Warning Text 2" xfId="118" xr:uid="{8E9D8556-4A2E-4FBE-AA99-A8CCD8E9DC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alcChain" Target="calcChai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126996</xdr:colOff>
      <xdr:row>0</xdr:row>
      <xdr:rowOff>0</xdr:rowOff>
    </xdr:from>
    <xdr:to>
      <xdr:col>3</xdr:col>
      <xdr:colOff>1057276</xdr:colOff>
      <xdr:row>10</xdr:row>
      <xdr:rowOff>164059</xdr:rowOff>
    </xdr:to>
    <xdr:pic>
      <xdr:nvPicPr>
        <xdr:cNvPr id="2" name="Picture 1">
          <a:extLst>
            <a:ext uri="{FF2B5EF4-FFF2-40B4-BE49-F238E27FC236}">
              <a16:creationId xmlns:a16="http://schemas.microsoft.com/office/drawing/2014/main" id="{A235DB3F-4C8A-4C12-98F0-D666F6620B6E}"/>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26996" y="0"/>
          <a:ext cx="7150105" cy="1897609"/>
        </a:xfrm>
        <a:prstGeom prst="rect">
          <a:avLst/>
        </a:prstGeom>
        <a:ln>
          <a:noFill/>
        </a:ln>
        <a:effectLst>
          <a:softEdge rad="112500"/>
        </a:effectLst>
      </xdr:spPr>
    </xdr:pic>
    <xdr:clientData/>
  </xdr:twoCellAnchor>
  <xdr:twoCellAnchor>
    <xdr:from>
      <xdr:col>1</xdr:col>
      <xdr:colOff>71158</xdr:colOff>
      <xdr:row>4</xdr:row>
      <xdr:rowOff>14078</xdr:rowOff>
    </xdr:from>
    <xdr:to>
      <xdr:col>3</xdr:col>
      <xdr:colOff>400050</xdr:colOff>
      <xdr:row>7</xdr:row>
      <xdr:rowOff>12327</xdr:rowOff>
    </xdr:to>
    <xdr:sp macro="" textlink="">
      <xdr:nvSpPr>
        <xdr:cNvPr id="3" name="Rectangle 2">
          <a:extLst>
            <a:ext uri="{FF2B5EF4-FFF2-40B4-BE49-F238E27FC236}">
              <a16:creationId xmlns:a16="http://schemas.microsoft.com/office/drawing/2014/main" id="{25D36711-41E6-499D-815B-D092FB77584C}"/>
            </a:ext>
          </a:extLst>
        </xdr:cNvPr>
        <xdr:cNvSpPr/>
      </xdr:nvSpPr>
      <xdr:spPr>
        <a:xfrm>
          <a:off x="71158" y="661778"/>
          <a:ext cx="6548717" cy="512599"/>
        </a:xfrm>
        <a:prstGeom prst="rect">
          <a:avLst/>
        </a:prstGeom>
        <a:noFill/>
      </xdr:spPr>
      <xdr:txBody>
        <a:bodyPr wrap="none" lIns="91440" tIns="45720" rIns="91440" bIns="45720" anchor="ctr">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baseline="0">
              <a:effectLst>
                <a:outerShdw blurRad="50800" dist="38100" algn="tr" rotWithShape="0">
                  <a:prstClr val="black">
                    <a:alpha val="40000"/>
                  </a:prstClr>
                </a:outerShdw>
              </a:effectLst>
              <a:latin typeface="+mn-lt"/>
              <a:ea typeface="+mn-ea"/>
              <a:cs typeface="+mn-cs"/>
            </a:rPr>
            <a:t>Incentive Rate-setting Mechanism Rate </a:t>
          </a:r>
        </a:p>
        <a:p>
          <a:pPr algn="ctr" rtl="0"/>
          <a:r>
            <a:rPr lang="en-CA" sz="2800" b="1" i="0" baseline="0">
              <a:effectLst>
                <a:outerShdw blurRad="50800" dist="38100" algn="tr" rotWithShape="0">
                  <a:prstClr val="black">
                    <a:alpha val="40000"/>
                  </a:prstClr>
                </a:outerShdw>
              </a:effectLst>
              <a:latin typeface="+mn-lt"/>
              <a:ea typeface="+mn-ea"/>
              <a:cs typeface="+mn-cs"/>
            </a:rPr>
            <a:t>Generator for 2025 Filers</a:t>
          </a:r>
          <a:endParaRPr lang="en-CA" sz="2800" b="1">
            <a:effectLst>
              <a:outerShdw blurRad="50800" dist="38100" algn="tr" rotWithShape="0">
                <a:prstClr val="black">
                  <a:alpha val="40000"/>
                </a:prstClr>
              </a:outerShdw>
            </a:effectLst>
            <a:latin typeface="+mn-lt"/>
            <a:ea typeface="+mn-ea"/>
            <a:cs typeface="+mn-cs"/>
          </a:endParaRPr>
        </a:p>
      </xdr:txBody>
    </xdr:sp>
    <xdr:clientData/>
  </xdr:twoCellAnchor>
  <xdr:twoCellAnchor>
    <xdr:from>
      <xdr:col>1</xdr:col>
      <xdr:colOff>129624</xdr:colOff>
      <xdr:row>0</xdr:row>
      <xdr:rowOff>153177</xdr:rowOff>
    </xdr:from>
    <xdr:to>
      <xdr:col>2</xdr:col>
      <xdr:colOff>328406</xdr:colOff>
      <xdr:row>3</xdr:row>
      <xdr:rowOff>45547</xdr:rowOff>
    </xdr:to>
    <xdr:pic>
      <xdr:nvPicPr>
        <xdr:cNvPr id="4" name="Picture 3">
          <a:extLst>
            <a:ext uri="{FF2B5EF4-FFF2-40B4-BE49-F238E27FC236}">
              <a16:creationId xmlns:a16="http://schemas.microsoft.com/office/drawing/2014/main" id="{F5AB6EF0-D4EC-431D-8DBF-7AD95A9E3C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29624" y="153177"/>
          <a:ext cx="379757"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279671</xdr:colOff>
      <xdr:row>0</xdr:row>
      <xdr:rowOff>122923</xdr:rowOff>
    </xdr:from>
    <xdr:to>
      <xdr:col>2</xdr:col>
      <xdr:colOff>2862885</xdr:colOff>
      <xdr:row>2</xdr:row>
      <xdr:rowOff>144848</xdr:rowOff>
    </xdr:to>
    <xdr:sp macro="" textlink="">
      <xdr:nvSpPr>
        <xdr:cNvPr id="5" name="Rectangle 4">
          <a:extLst>
            <a:ext uri="{FF2B5EF4-FFF2-40B4-BE49-F238E27FC236}">
              <a16:creationId xmlns:a16="http://schemas.microsoft.com/office/drawing/2014/main" id="{8CA50F24-DBB1-4127-A858-D3E16F4C59E0}"/>
            </a:ext>
          </a:extLst>
        </xdr:cNvPr>
        <xdr:cNvSpPr/>
      </xdr:nvSpPr>
      <xdr:spPr>
        <a:xfrm>
          <a:off x="460646" y="122923"/>
          <a:ext cx="2583214" cy="3457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9E9A048F-9E93-4773-892C-95894BC88223}"/>
            </a:ext>
          </a:extLst>
        </xdr:cNvPr>
        <xdr:cNvGrpSpPr/>
      </xdr:nvGrpSpPr>
      <xdr:grpSpPr>
        <a:xfrm>
          <a:off x="1" y="0"/>
          <a:ext cx="11769089" cy="2059304"/>
          <a:chOff x="200024" y="4499942"/>
          <a:chExt cx="8891405" cy="1915766"/>
        </a:xfrm>
      </xdr:grpSpPr>
      <xdr:pic>
        <xdr:nvPicPr>
          <xdr:cNvPr id="3" name="Picture 2">
            <a:extLst>
              <a:ext uri="{FF2B5EF4-FFF2-40B4-BE49-F238E27FC236}">
                <a16:creationId xmlns:a16="http://schemas.microsoft.com/office/drawing/2014/main" id="{C0401460-1E5C-9D39-8284-343FDB08D003}"/>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169740AF-1324-66DC-0EFB-DB9205F8D4DA}"/>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50C95588-602B-A621-D160-FD3BD28E4AE8}"/>
              </a:ext>
            </a:extLst>
          </xdr:cNvPr>
          <xdr:cNvSpPr/>
        </xdr:nvSpPr>
        <xdr:spPr>
          <a:xfrm>
            <a:off x="337235" y="49716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2025 Filers</a:t>
            </a:r>
          </a:p>
        </xdr:txBody>
      </xdr:sp>
      <xdr:pic>
        <xdr:nvPicPr>
          <xdr:cNvPr id="6" name="Picture 5">
            <a:extLst>
              <a:ext uri="{FF2B5EF4-FFF2-40B4-BE49-F238E27FC236}">
                <a16:creationId xmlns:a16="http://schemas.microsoft.com/office/drawing/2014/main" id="{703C5ED8-7D45-8075-EDD6-E9B28F393A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A3ED7C06-8104-0FBC-9F14-C2FE73744704}"/>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502920</xdr:colOff>
          <xdr:row>24</xdr:row>
          <xdr:rowOff>30480</xdr:rowOff>
        </xdr:from>
        <xdr:to>
          <xdr:col>3</xdr:col>
          <xdr:colOff>2217420</xdr:colOff>
          <xdr:row>25</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100" b="0" i="0" u="none" strike="noStrike" baseline="0">
                  <a:solidFill>
                    <a:srgbClr val="000000"/>
                  </a:solidFill>
                  <a:latin typeface="Aptos Narrow"/>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480060</xdr:colOff>
          <xdr:row>486</xdr:row>
          <xdr:rowOff>182880</xdr:rowOff>
        </xdr:from>
        <xdr:to>
          <xdr:col>3</xdr:col>
          <xdr:colOff>2194560</xdr:colOff>
          <xdr:row>486</xdr:row>
          <xdr:rowOff>533400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100" b="0" i="0" u="none" strike="noStrike" baseline="0">
                  <a:solidFill>
                    <a:srgbClr val="000000"/>
                  </a:solidFill>
                  <a:latin typeface="Aptos Narrow"/>
                </a:rPr>
                <a:t>Clear All</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4DF8F41B-09BF-42B3-AAF6-B9A544053D62}"/>
            </a:ext>
          </a:extLst>
        </xdr:cNvPr>
        <xdr:cNvGrpSpPr/>
      </xdr:nvGrpSpPr>
      <xdr:grpSpPr>
        <a:xfrm>
          <a:off x="1" y="0"/>
          <a:ext cx="16344899" cy="1962150"/>
          <a:chOff x="200024" y="4499942"/>
          <a:chExt cx="8857420" cy="1915766"/>
        </a:xfrm>
      </xdr:grpSpPr>
      <xdr:pic>
        <xdr:nvPicPr>
          <xdr:cNvPr id="3" name="Picture 2">
            <a:extLst>
              <a:ext uri="{FF2B5EF4-FFF2-40B4-BE49-F238E27FC236}">
                <a16:creationId xmlns:a16="http://schemas.microsoft.com/office/drawing/2014/main" id="{2462B437-313A-FB08-628E-BB0776F348F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F32D43BF-14A6-A20E-20B0-BD3CD37FA59C}"/>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2E733405-1F8E-0BFE-42C7-4FB999CE38F5}"/>
              </a:ext>
            </a:extLst>
          </xdr:cNvPr>
          <xdr:cNvSpPr/>
        </xdr:nvSpPr>
        <xdr:spPr>
          <a:xfrm>
            <a:off x="294956" y="49956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2025 Filers</a:t>
            </a:r>
          </a:p>
        </xdr:txBody>
      </xdr:sp>
      <xdr:pic>
        <xdr:nvPicPr>
          <xdr:cNvPr id="6" name="Picture 5">
            <a:extLst>
              <a:ext uri="{FF2B5EF4-FFF2-40B4-BE49-F238E27FC236}">
                <a16:creationId xmlns:a16="http://schemas.microsoft.com/office/drawing/2014/main" id="{DF2218EC-C95F-965A-1412-8F5A22847D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36FBEEDC-6A93-5768-0149-38E3941BE9F6}"/>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104774</xdr:colOff>
      <xdr:row>10</xdr:row>
      <xdr:rowOff>619126</xdr:rowOff>
    </xdr:to>
    <xdr:grpSp>
      <xdr:nvGrpSpPr>
        <xdr:cNvPr id="2" name="Group 1">
          <a:extLst>
            <a:ext uri="{FF2B5EF4-FFF2-40B4-BE49-F238E27FC236}">
              <a16:creationId xmlns:a16="http://schemas.microsoft.com/office/drawing/2014/main" id="{083E521F-797F-4991-B78E-2E7954F8F981}"/>
            </a:ext>
          </a:extLst>
        </xdr:cNvPr>
        <xdr:cNvGrpSpPr/>
      </xdr:nvGrpSpPr>
      <xdr:grpSpPr>
        <a:xfrm>
          <a:off x="0" y="1"/>
          <a:ext cx="11146154" cy="2044065"/>
          <a:chOff x="200024" y="4499942"/>
          <a:chExt cx="8857420" cy="1915766"/>
        </a:xfrm>
      </xdr:grpSpPr>
      <xdr:pic>
        <xdr:nvPicPr>
          <xdr:cNvPr id="3" name="Picture 2">
            <a:extLst>
              <a:ext uri="{FF2B5EF4-FFF2-40B4-BE49-F238E27FC236}">
                <a16:creationId xmlns:a16="http://schemas.microsoft.com/office/drawing/2014/main" id="{15794A80-852C-6574-BD17-0D5F3B4FB9BD}"/>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CF933D28-AF1A-3E21-87E2-5DF25BE4C02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B69E984-C479-5AFC-85B0-0E63B77FCDAF}"/>
              </a:ext>
            </a:extLst>
          </xdr:cNvPr>
          <xdr:cNvSpPr/>
        </xdr:nvSpPr>
        <xdr:spPr>
          <a:xfrm>
            <a:off x="352802" y="4973017"/>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2025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7BB23214-813F-2AE9-AF67-77BF1FD831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93A680D7-86A4-344D-F948-990B9F42F8EE}"/>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16,%202016%20-%20Master_KW.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ELK_DVA_Continuity_Schedule_Settlement_20220610.XLSB" TargetMode="External"/><Relationship Id="rId1" Type="http://schemas.openxmlformats.org/officeDocument/2006/relationships/externalLinkPath" Target="https://netorg7048657-my.sharepoint.com/personal/marc_abramovitz_utilisconsulting_ca/Documents/ELK%202024%20IRM/ELK_DVA_Continuity_Schedule_Settlement_20220610.XLSB"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ELK_DVA_Continuity_Schedule_Settlement_20220610.XLSB" TargetMode="External"/><Relationship Id="rId1" Type="http://schemas.openxmlformats.org/officeDocument/2006/relationships/externalLinkPath" Target="/personal/marc_abramovitz_utilisconsulting_ca/Documents/ELK%202024%20IRM/ELK_DVA_Continuity_Schedule_Settlement_20220610.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_OEB_Module\2016_IRM_RateGen_Model_blankmodel%20-%20Serguei%20-%20Copy.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FPS02\Groups\Wangka\%7bprofile%7d\Desktop\Test%20Models\Test_Orillia_2016_IRM_Rate%20Generator_February%204%20CONFIDENTIAL.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2025%20IRM/2025-IRM-Rate-Generator-Model_Final.xlsb" TargetMode="External"/><Relationship Id="rId1" Type="http://schemas.openxmlformats.org/officeDocument/2006/relationships/externalLinkPath" Target="https://netorg7048657-my.sharepoint.com/personal/marc_abramovitz_utilisconsulting_ca/Documents/ELK%202024%20IRM/2025%20IRM/2025-IRM-Rate-Generator-Model_Final.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tarioenergyboard-my.sharepoint.com/Users/janmohsi/AppData/Local/Microsoft/Windows/Temporary%20Internet%20Files/Content.Outlook/O0R69CL9/2018_IRM_RateGen_Model_V2.6_RRR.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AbramoMa\Downloads\2016_Filing_Requirements_Chapter2_Appendices_DRAFT%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PS02\Groups\Users\AbramoMa\Downloads\2016_Filing_Requirements_Chapter2_Appendices_DRAFT%20(1).xlsm"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ontarioenergyboard-my.sharepoint.com/Users/janmohsi/AppData/Local/Microsoft/Windows/Temporary%20Internet%20Files/Content.Outlook/O0R69CL9/Users/AbramoMa/Downloads/2016_Filing_Requirements_Chapter2_Appendices_DRAFT%20(1).xlsm?57624A5B" TargetMode="External"/><Relationship Id="rId1" Type="http://schemas.openxmlformats.org/officeDocument/2006/relationships/externalLinkPath" Target="file:///\\57624A5B\2016_Filing_Requirements_Chapter2_Appendices_DRAFT%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cell r="J3" t="str">
            <v>$</v>
          </cell>
        </row>
        <row r="4">
          <cell r="D4" t="str">
            <v>Deferral / Variance Account Rate Rider (GA) – if applicable</v>
          </cell>
          <cell r="J4" t="str">
            <v>$/kWh</v>
          </cell>
        </row>
        <row r="5">
          <cell r="D5" t="str">
            <v>Distribution Volumetric Rate</v>
          </cell>
          <cell r="J5" t="str">
            <v>$/kW</v>
          </cell>
        </row>
        <row r="6">
          <cell r="D6" t="str">
            <v>Distribution Wheeling Service Rate</v>
          </cell>
          <cell r="J6" t="str">
            <v>$/kVA</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 val="2016_IRM_RateGen_Model_blankmo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2016 List"/>
      <sheetName val="1.1 Instruction Sheet"/>
      <sheetName val="1. Information Sheet"/>
      <sheetName val="2a. Continuity Schedule"/>
      <sheetName val="2b. Continuity Schedule"/>
      <sheetName val="3. Appendix A"/>
      <sheetName val="4. Billing Determinants"/>
      <sheetName val="5. Allocation of Balances"/>
      <sheetName val="6. Class A Consumption Data"/>
      <sheetName val="6.1a GA Allocation"/>
      <sheetName val="6.2a CBR B_Allocation"/>
      <sheetName val="6.2 CBR B"/>
      <sheetName val="7. Rate Rider Calculations"/>
      <sheetName val="2.1.7 Filing"/>
      <sheetName val="Summary Sheet"/>
    </sheetNames>
    <sheetDataSet>
      <sheetData sheetId="0"/>
      <sheetData sheetId="1"/>
      <sheetData sheetId="2"/>
      <sheetData sheetId="3"/>
      <sheetData sheetId="4">
        <row r="24">
          <cell r="BL24">
            <v>14535</v>
          </cell>
        </row>
        <row r="33">
          <cell r="BL33">
            <v>0</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2016 List"/>
      <sheetName val="1.1 Instruction Sheet"/>
      <sheetName val="1. Information Sheet"/>
      <sheetName val="2a. Continuity Schedule"/>
      <sheetName val="2b. Continuity Schedule"/>
      <sheetName val="3. Appendix A"/>
      <sheetName val="4. Billing Determinants"/>
      <sheetName val="5. Allocation of Balances"/>
      <sheetName val="6. Class A Consumption Data"/>
      <sheetName val="6.1a GA Allocation"/>
      <sheetName val="6.2a CBR B_Allocation"/>
      <sheetName val="6.2 CBR B"/>
      <sheetName val="7. Rate Rider Calculations"/>
      <sheetName val="2.1.7 Filing"/>
      <sheetName val="Summary Sheet"/>
    </sheetNames>
    <sheetDataSet>
      <sheetData sheetId="0" refreshError="1"/>
      <sheetData sheetId="1" refreshError="1"/>
      <sheetData sheetId="2" refreshError="1"/>
      <sheetData sheetId="3" refreshError="1"/>
      <sheetData sheetId="4" refreshError="1">
        <row r="24">
          <cell r="BL24">
            <v>14535</v>
          </cell>
        </row>
        <row r="34">
          <cell r="BQ34">
            <v>4689</v>
          </cell>
          <cell r="BR34">
            <v>1563</v>
          </cell>
        </row>
        <row r="35">
          <cell r="BO35">
            <v>-144741</v>
          </cell>
          <cell r="BQ35">
            <v>-825</v>
          </cell>
          <cell r="BR35">
            <v>-275</v>
          </cell>
          <cell r="BS35">
            <v>1512</v>
          </cell>
        </row>
        <row r="36">
          <cell r="BO36">
            <v>-345272</v>
          </cell>
          <cell r="BQ36">
            <v>-1968</v>
          </cell>
          <cell r="BR36">
            <v>-656</v>
          </cell>
          <cell r="BS36">
            <v>6110</v>
          </cell>
        </row>
        <row r="37">
          <cell r="BQ37">
            <v>553</v>
          </cell>
          <cell r="BR37">
            <v>184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sheetData sheetId="5"/>
      <sheetData sheetId="6"/>
      <sheetData sheetId="7"/>
      <sheetData sheetId="8"/>
      <sheetData sheetId="9"/>
      <sheetData sheetId="10"/>
      <sheetData sheetId="11"/>
      <sheetData sheetId="12">
        <row r="19">
          <cell r="N19">
            <v>0</v>
          </cell>
        </row>
      </sheetData>
      <sheetData sheetId="13"/>
      <sheetData sheetId="14"/>
      <sheetData sheetId="15"/>
      <sheetData sheetId="16"/>
      <sheetData sheetId="17">
        <row r="109">
          <cell r="F109">
            <v>0</v>
          </cell>
        </row>
        <row r="113">
          <cell r="P113">
            <v>0</v>
          </cell>
        </row>
      </sheetData>
      <sheetData sheetId="18">
        <row r="109">
          <cell r="F109">
            <v>0</v>
          </cell>
        </row>
        <row r="113">
          <cell r="P113">
            <v>0</v>
          </cell>
        </row>
      </sheetData>
      <sheetData sheetId="19"/>
      <sheetData sheetId="20">
        <row r="12">
          <cell r="F12">
            <v>0</v>
          </cell>
        </row>
        <row r="13">
          <cell r="F13">
            <v>0</v>
          </cell>
        </row>
        <row r="14">
          <cell r="F14">
            <v>4</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GA allocation_Class A"/>
      <sheetName val="Mock-up GA calculation"/>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row r="29">
          <cell r="AY29">
            <v>276051.38000000012</v>
          </cell>
        </row>
      </sheetData>
      <sheetData sheetId="5"/>
      <sheetData sheetId="6"/>
      <sheetData sheetId="7"/>
      <sheetData sheetId="8"/>
      <sheetData sheetId="9"/>
      <sheetData sheetId="10"/>
      <sheetData sheetId="11"/>
      <sheetData sheetId="12"/>
      <sheetData sheetId="13">
        <row r="20">
          <cell r="C20">
            <v>147660365</v>
          </cell>
        </row>
      </sheetData>
      <sheetData sheetId="14">
        <row r="19">
          <cell r="N19">
            <v>20805750</v>
          </cell>
        </row>
      </sheetData>
      <sheetData sheetId="15"/>
      <sheetData sheetId="16"/>
      <sheetData sheetId="17"/>
      <sheetData sheetId="18"/>
      <sheetData sheetId="19">
        <row r="109">
          <cell r="F109">
            <v>1686108.5692180004</v>
          </cell>
        </row>
        <row r="113">
          <cell r="P113">
            <v>1266247.3363220003</v>
          </cell>
        </row>
      </sheetData>
      <sheetData sheetId="20">
        <row r="109">
          <cell r="F109">
            <v>1656231.0048239999</v>
          </cell>
        </row>
        <row r="113">
          <cell r="P113">
            <v>1290749.9418240001</v>
          </cell>
        </row>
      </sheetData>
      <sheetData sheetId="21"/>
      <sheetData sheetId="22">
        <row r="12">
          <cell r="F12">
            <v>11409</v>
          </cell>
        </row>
        <row r="13">
          <cell r="F13">
            <v>109779129</v>
          </cell>
        </row>
        <row r="14">
          <cell r="F14">
            <v>4</v>
          </cell>
        </row>
      </sheetData>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Database"/>
      <sheetName val="lists"/>
      <sheetName val="Sheet2"/>
      <sheetName val="Sheet3"/>
      <sheetName val="2025-IRM-Rate-Generator-Model_F"/>
    </sheetNames>
    <definedNames>
      <definedName name="ClrAll3a_Click"/>
      <definedName name="ClrAll3b_Click"/>
    </definedNames>
    <sheetDataSet>
      <sheetData sheetId="0"/>
      <sheetData sheetId="1">
        <row r="14">
          <cell r="F14" t="str">
            <v>E.L.K. Energy Inc.</v>
          </cell>
        </row>
        <row r="42">
          <cell r="F42">
            <v>2020</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row r="911">
          <cell r="A911"/>
        </row>
        <row r="912">
          <cell r="A912"/>
        </row>
        <row r="913">
          <cell r="A913"/>
        </row>
        <row r="914">
          <cell r="A914"/>
        </row>
        <row r="915">
          <cell r="A915"/>
        </row>
        <row r="916">
          <cell r="A916"/>
        </row>
        <row r="917">
          <cell r="A917"/>
        </row>
        <row r="918">
          <cell r="A918"/>
        </row>
        <row r="919">
          <cell r="A919"/>
        </row>
        <row r="920">
          <cell r="A920"/>
        </row>
        <row r="921">
          <cell r="A921"/>
        </row>
        <row r="922">
          <cell r="A922"/>
        </row>
        <row r="923">
          <cell r="A923"/>
        </row>
        <row r="924">
          <cell r="A924"/>
        </row>
        <row r="925">
          <cell r="A925"/>
        </row>
        <row r="926">
          <cell r="A926"/>
        </row>
        <row r="927">
          <cell r="A927"/>
        </row>
        <row r="928">
          <cell r="A928"/>
        </row>
        <row r="929">
          <cell r="A929"/>
        </row>
        <row r="930">
          <cell r="A930"/>
        </row>
        <row r="931">
          <cell r="A931"/>
        </row>
        <row r="932">
          <cell r="A932"/>
        </row>
        <row r="933">
          <cell r="A933"/>
        </row>
        <row r="934">
          <cell r="A934"/>
        </row>
        <row r="935">
          <cell r="A935"/>
        </row>
        <row r="936">
          <cell r="A936"/>
        </row>
        <row r="937">
          <cell r="A937"/>
        </row>
        <row r="938">
          <cell r="A938"/>
        </row>
        <row r="939">
          <cell r="A939"/>
        </row>
        <row r="940">
          <cell r="A940"/>
        </row>
        <row r="941">
          <cell r="A941"/>
        </row>
        <row r="942">
          <cell r="A942"/>
        </row>
        <row r="943">
          <cell r="A943"/>
        </row>
        <row r="944">
          <cell r="A944"/>
        </row>
        <row r="945">
          <cell r="A945"/>
        </row>
        <row r="946">
          <cell r="A946"/>
        </row>
        <row r="947">
          <cell r="A947"/>
        </row>
        <row r="948">
          <cell r="A948"/>
        </row>
        <row r="949">
          <cell r="A949"/>
        </row>
        <row r="950">
          <cell r="A950"/>
        </row>
        <row r="951">
          <cell r="A951"/>
        </row>
        <row r="952">
          <cell r="A952"/>
        </row>
        <row r="953">
          <cell r="A953"/>
        </row>
        <row r="954">
          <cell r="A954"/>
        </row>
        <row r="955">
          <cell r="A955"/>
        </row>
        <row r="956">
          <cell r="A956"/>
        </row>
        <row r="957">
          <cell r="A957"/>
        </row>
        <row r="958">
          <cell r="A958"/>
        </row>
        <row r="959">
          <cell r="A959"/>
        </row>
        <row r="960">
          <cell r="A960"/>
        </row>
        <row r="961">
          <cell r="A961"/>
        </row>
        <row r="962">
          <cell r="A962"/>
        </row>
        <row r="963">
          <cell r="A963"/>
        </row>
        <row r="964">
          <cell r="A964"/>
        </row>
        <row r="965">
          <cell r="A965"/>
        </row>
        <row r="966">
          <cell r="A966"/>
        </row>
        <row r="967">
          <cell r="A967"/>
        </row>
        <row r="968">
          <cell r="A968"/>
        </row>
        <row r="969">
          <cell r="A969"/>
        </row>
        <row r="970">
          <cell r="A970"/>
        </row>
        <row r="971">
          <cell r="A971"/>
        </row>
        <row r="972">
          <cell r="A972"/>
        </row>
        <row r="973">
          <cell r="A973"/>
        </row>
        <row r="974">
          <cell r="A974"/>
        </row>
        <row r="975">
          <cell r="A975"/>
        </row>
        <row r="976">
          <cell r="A976"/>
        </row>
        <row r="977">
          <cell r="A977"/>
        </row>
        <row r="978">
          <cell r="A978"/>
        </row>
        <row r="979">
          <cell r="A979"/>
        </row>
        <row r="980">
          <cell r="A980"/>
        </row>
        <row r="981">
          <cell r="A981"/>
        </row>
        <row r="982">
          <cell r="A982"/>
        </row>
        <row r="983">
          <cell r="A983"/>
        </row>
        <row r="984">
          <cell r="A984"/>
        </row>
        <row r="985">
          <cell r="A985"/>
        </row>
        <row r="986">
          <cell r="A986"/>
        </row>
        <row r="987">
          <cell r="A987"/>
        </row>
        <row r="988">
          <cell r="A988"/>
        </row>
        <row r="989">
          <cell r="A989"/>
        </row>
        <row r="990">
          <cell r="A990"/>
        </row>
        <row r="991">
          <cell r="A991"/>
        </row>
        <row r="992">
          <cell r="A992"/>
        </row>
        <row r="993">
          <cell r="A993"/>
        </row>
        <row r="994">
          <cell r="A994"/>
        </row>
        <row r="995">
          <cell r="A995"/>
        </row>
        <row r="996">
          <cell r="A996"/>
        </row>
        <row r="997">
          <cell r="A997"/>
        </row>
        <row r="998">
          <cell r="A998"/>
        </row>
        <row r="999">
          <cell r="A999"/>
        </row>
        <row r="1000">
          <cell r="A1000"/>
        </row>
        <row r="1001">
          <cell r="A1001"/>
        </row>
        <row r="1002">
          <cell r="A1002"/>
        </row>
        <row r="1003">
          <cell r="A1003"/>
        </row>
        <row r="1004">
          <cell r="A1004"/>
        </row>
        <row r="1005">
          <cell r="A1005"/>
        </row>
        <row r="1006">
          <cell r="A1006"/>
        </row>
        <row r="1007">
          <cell r="A1007"/>
        </row>
        <row r="1008">
          <cell r="A1008"/>
        </row>
        <row r="1009">
          <cell r="A1009"/>
        </row>
        <row r="1010">
          <cell r="A1010"/>
        </row>
        <row r="1011">
          <cell r="A1011"/>
        </row>
        <row r="1012">
          <cell r="A1012"/>
        </row>
        <row r="1013">
          <cell r="A1013"/>
        </row>
        <row r="1014">
          <cell r="A1014"/>
        </row>
        <row r="1015">
          <cell r="A1015"/>
        </row>
        <row r="1016">
          <cell r="A1016"/>
        </row>
        <row r="1017">
          <cell r="A1017"/>
        </row>
        <row r="1018">
          <cell r="A1018"/>
        </row>
        <row r="1019">
          <cell r="A1019"/>
        </row>
        <row r="1020">
          <cell r="A1020"/>
        </row>
        <row r="1021">
          <cell r="A1021"/>
        </row>
        <row r="1022">
          <cell r="A1022"/>
        </row>
        <row r="1023">
          <cell r="A1023"/>
        </row>
        <row r="1024">
          <cell r="A1024"/>
        </row>
        <row r="1025">
          <cell r="A1025"/>
        </row>
        <row r="1026">
          <cell r="A1026"/>
        </row>
        <row r="1027">
          <cell r="A1027"/>
        </row>
        <row r="1028">
          <cell r="A1028"/>
        </row>
        <row r="1029">
          <cell r="A1029"/>
        </row>
        <row r="1030">
          <cell r="A1030"/>
        </row>
        <row r="1031">
          <cell r="A1031"/>
        </row>
        <row r="1032">
          <cell r="A1032"/>
        </row>
        <row r="1033">
          <cell r="A1033"/>
        </row>
        <row r="1034">
          <cell r="A1034"/>
        </row>
        <row r="1035">
          <cell r="A1035"/>
        </row>
        <row r="1036">
          <cell r="A1036"/>
        </row>
        <row r="1037">
          <cell r="A1037"/>
        </row>
        <row r="1038">
          <cell r="A1038"/>
        </row>
        <row r="1039">
          <cell r="A1039"/>
        </row>
        <row r="1040">
          <cell r="A1040"/>
        </row>
        <row r="1041">
          <cell r="A1041"/>
        </row>
        <row r="1042">
          <cell r="A1042"/>
        </row>
        <row r="1043">
          <cell r="A1043"/>
        </row>
        <row r="1044">
          <cell r="A1044"/>
        </row>
        <row r="1045">
          <cell r="A1045"/>
        </row>
        <row r="1046">
          <cell r="A1046"/>
        </row>
        <row r="1047">
          <cell r="A1047"/>
        </row>
        <row r="1048">
          <cell r="A1048"/>
        </row>
        <row r="1049">
          <cell r="A1049"/>
        </row>
        <row r="1050">
          <cell r="A1050"/>
        </row>
        <row r="1051">
          <cell r="A1051"/>
        </row>
        <row r="1052">
          <cell r="A1052"/>
        </row>
        <row r="1053">
          <cell r="A1053"/>
        </row>
        <row r="1054">
          <cell r="A1054"/>
        </row>
        <row r="1055">
          <cell r="A1055"/>
        </row>
        <row r="1056">
          <cell r="A1056"/>
        </row>
        <row r="1057">
          <cell r="A1057"/>
        </row>
        <row r="1058">
          <cell r="A1058"/>
        </row>
        <row r="1059">
          <cell r="A1059"/>
        </row>
        <row r="1060">
          <cell r="A1060"/>
        </row>
        <row r="1061">
          <cell r="A1061"/>
        </row>
        <row r="1062">
          <cell r="A1062"/>
        </row>
        <row r="1063">
          <cell r="A1063"/>
        </row>
        <row r="1064">
          <cell r="A1064"/>
        </row>
        <row r="1065">
          <cell r="A1065"/>
        </row>
        <row r="1066">
          <cell r="A1066"/>
        </row>
        <row r="1067">
          <cell r="A1067"/>
        </row>
        <row r="1068">
          <cell r="A1068"/>
        </row>
        <row r="1069">
          <cell r="A1069"/>
        </row>
        <row r="1070">
          <cell r="A1070"/>
        </row>
        <row r="1071">
          <cell r="A1071"/>
        </row>
        <row r="1072">
          <cell r="A1072"/>
        </row>
        <row r="1073">
          <cell r="A1073"/>
        </row>
        <row r="1074">
          <cell r="A1074"/>
        </row>
        <row r="1075">
          <cell r="A1075"/>
        </row>
        <row r="1076">
          <cell r="A1076"/>
        </row>
        <row r="1077">
          <cell r="A1077"/>
        </row>
        <row r="1078">
          <cell r="A1078"/>
        </row>
        <row r="1079">
          <cell r="A1079"/>
        </row>
        <row r="1080">
          <cell r="A1080"/>
        </row>
        <row r="1081">
          <cell r="A1081"/>
        </row>
        <row r="1082">
          <cell r="A1082"/>
        </row>
        <row r="1083">
          <cell r="A1083"/>
        </row>
        <row r="1084">
          <cell r="A1084"/>
        </row>
        <row r="1085">
          <cell r="A1085"/>
        </row>
        <row r="1086">
          <cell r="A1086"/>
        </row>
        <row r="1087">
          <cell r="A1087"/>
        </row>
        <row r="1088">
          <cell r="A1088"/>
        </row>
        <row r="1089">
          <cell r="A1089"/>
        </row>
        <row r="1090">
          <cell r="A1090"/>
        </row>
        <row r="1091">
          <cell r="A1091"/>
        </row>
        <row r="1092">
          <cell r="A1092"/>
        </row>
        <row r="1093">
          <cell r="A1093"/>
        </row>
        <row r="1094">
          <cell r="A1094"/>
        </row>
        <row r="1095">
          <cell r="A1095"/>
        </row>
        <row r="1096">
          <cell r="A1096"/>
        </row>
        <row r="1097">
          <cell r="A1097"/>
        </row>
        <row r="1098">
          <cell r="A1098"/>
        </row>
        <row r="1099">
          <cell r="A1099"/>
        </row>
        <row r="1100">
          <cell r="A1100"/>
        </row>
        <row r="1101">
          <cell r="A1101"/>
        </row>
        <row r="1102">
          <cell r="A1102"/>
        </row>
        <row r="1103">
          <cell r="A1103"/>
        </row>
        <row r="1104">
          <cell r="A1104"/>
        </row>
        <row r="1105">
          <cell r="A1105"/>
        </row>
        <row r="1106">
          <cell r="A1106"/>
        </row>
        <row r="1107">
          <cell r="A1107"/>
        </row>
        <row r="1108">
          <cell r="A1108"/>
        </row>
        <row r="1109">
          <cell r="A1109"/>
        </row>
        <row r="1110">
          <cell r="A1110"/>
        </row>
        <row r="1111">
          <cell r="A1111"/>
        </row>
        <row r="1112">
          <cell r="A1112"/>
        </row>
        <row r="1113">
          <cell r="A1113"/>
        </row>
        <row r="1114">
          <cell r="A1114"/>
        </row>
        <row r="1115">
          <cell r="A1115"/>
        </row>
        <row r="1116">
          <cell r="A1116"/>
        </row>
        <row r="1117">
          <cell r="A1117"/>
        </row>
        <row r="1118">
          <cell r="A1118"/>
        </row>
        <row r="1119">
          <cell r="A1119"/>
        </row>
        <row r="1120">
          <cell r="A1120"/>
        </row>
        <row r="1121">
          <cell r="A1121"/>
        </row>
        <row r="1122">
          <cell r="A1122"/>
        </row>
        <row r="1123">
          <cell r="A1123"/>
        </row>
        <row r="1124">
          <cell r="A1124"/>
        </row>
        <row r="1125">
          <cell r="A1125"/>
        </row>
        <row r="1126">
          <cell r="A1126"/>
        </row>
        <row r="1127">
          <cell r="A1127"/>
        </row>
        <row r="1128">
          <cell r="A1128"/>
        </row>
        <row r="1129">
          <cell r="A1129"/>
        </row>
        <row r="1130">
          <cell r="A1130"/>
        </row>
        <row r="1131">
          <cell r="A1131"/>
        </row>
        <row r="1132">
          <cell r="A1132"/>
        </row>
        <row r="1133">
          <cell r="A1133"/>
        </row>
        <row r="1134">
          <cell r="A1134"/>
        </row>
        <row r="1135">
          <cell r="A1135"/>
        </row>
        <row r="1136">
          <cell r="A1136"/>
        </row>
        <row r="1137">
          <cell r="A1137"/>
        </row>
        <row r="1138">
          <cell r="A1138"/>
        </row>
        <row r="1139">
          <cell r="A1139"/>
        </row>
        <row r="1140">
          <cell r="A1140"/>
        </row>
        <row r="1141">
          <cell r="A1141"/>
        </row>
        <row r="1142">
          <cell r="A1142"/>
        </row>
        <row r="1143">
          <cell r="A1143"/>
        </row>
        <row r="1144">
          <cell r="A1144"/>
        </row>
        <row r="1145">
          <cell r="A1145"/>
        </row>
        <row r="1146">
          <cell r="A1146"/>
        </row>
        <row r="1147">
          <cell r="A1147"/>
        </row>
        <row r="1148">
          <cell r="A1148"/>
        </row>
        <row r="1149">
          <cell r="A1149"/>
        </row>
        <row r="1150">
          <cell r="A1150"/>
        </row>
        <row r="1151">
          <cell r="A1151"/>
        </row>
        <row r="1152">
          <cell r="A1152"/>
        </row>
        <row r="1153">
          <cell r="A1153"/>
        </row>
        <row r="1154">
          <cell r="A1154"/>
        </row>
        <row r="1155">
          <cell r="A1155"/>
        </row>
        <row r="1156">
          <cell r="A1156"/>
        </row>
        <row r="1157">
          <cell r="A1157"/>
        </row>
        <row r="1158">
          <cell r="A1158"/>
        </row>
        <row r="1159">
          <cell r="A1159"/>
        </row>
        <row r="1160">
          <cell r="A1160"/>
        </row>
        <row r="1161">
          <cell r="A1161"/>
        </row>
        <row r="1162">
          <cell r="A1162"/>
        </row>
        <row r="1163">
          <cell r="A1163"/>
        </row>
        <row r="1164">
          <cell r="A1164"/>
        </row>
        <row r="1165">
          <cell r="A1165"/>
        </row>
        <row r="1166">
          <cell r="A1166"/>
        </row>
        <row r="1167">
          <cell r="A1167"/>
        </row>
        <row r="1168">
          <cell r="A1168"/>
        </row>
        <row r="1169">
          <cell r="A1169"/>
        </row>
        <row r="1170">
          <cell r="A1170"/>
        </row>
        <row r="1171">
          <cell r="A1171"/>
        </row>
        <row r="1172">
          <cell r="A1172"/>
        </row>
        <row r="1173">
          <cell r="A1173"/>
        </row>
        <row r="1174">
          <cell r="A1174"/>
        </row>
        <row r="1175">
          <cell r="A1175"/>
        </row>
        <row r="1176">
          <cell r="A1176"/>
        </row>
        <row r="1177">
          <cell r="A1177"/>
        </row>
        <row r="1178">
          <cell r="A1178"/>
        </row>
        <row r="1179">
          <cell r="A1179"/>
        </row>
        <row r="1180">
          <cell r="A1180"/>
        </row>
        <row r="1181">
          <cell r="A1181"/>
        </row>
        <row r="1182">
          <cell r="A1182"/>
        </row>
        <row r="1183">
          <cell r="A1183"/>
        </row>
        <row r="1184">
          <cell r="A1184"/>
        </row>
        <row r="1185">
          <cell r="A1185"/>
        </row>
        <row r="1186">
          <cell r="A1186"/>
        </row>
        <row r="1187">
          <cell r="A1187"/>
        </row>
        <row r="1188">
          <cell r="A1188"/>
        </row>
        <row r="1189">
          <cell r="A1189"/>
        </row>
        <row r="1190">
          <cell r="A1190"/>
        </row>
        <row r="1191">
          <cell r="A1191"/>
        </row>
        <row r="1192">
          <cell r="A1192"/>
        </row>
        <row r="1193">
          <cell r="A1193"/>
        </row>
        <row r="1194">
          <cell r="A1194"/>
        </row>
        <row r="1195">
          <cell r="A1195"/>
        </row>
        <row r="1196">
          <cell r="A1196"/>
        </row>
        <row r="1197">
          <cell r="A1197"/>
        </row>
        <row r="1198">
          <cell r="A1198"/>
        </row>
        <row r="1199">
          <cell r="A1199"/>
        </row>
        <row r="1200">
          <cell r="A1200"/>
        </row>
        <row r="1201">
          <cell r="A1201"/>
        </row>
        <row r="1202">
          <cell r="A1202"/>
        </row>
        <row r="1203">
          <cell r="A1203"/>
        </row>
        <row r="1204">
          <cell r="A1204"/>
        </row>
        <row r="1205">
          <cell r="A1205"/>
        </row>
        <row r="1206">
          <cell r="A1206"/>
        </row>
        <row r="1207">
          <cell r="A1207"/>
        </row>
        <row r="1208">
          <cell r="A1208"/>
        </row>
        <row r="1209">
          <cell r="A1209"/>
        </row>
        <row r="1210">
          <cell r="A1210"/>
        </row>
        <row r="1211">
          <cell r="A1211"/>
        </row>
        <row r="1212">
          <cell r="A1212"/>
        </row>
        <row r="1213">
          <cell r="A1213"/>
        </row>
        <row r="1214">
          <cell r="A1214"/>
        </row>
        <row r="1215">
          <cell r="A1215"/>
        </row>
        <row r="1216">
          <cell r="A1216"/>
        </row>
        <row r="1217">
          <cell r="A1217"/>
        </row>
        <row r="1218">
          <cell r="A1218"/>
        </row>
        <row r="1219">
          <cell r="A1219"/>
        </row>
        <row r="1220">
          <cell r="A1220"/>
        </row>
        <row r="1221">
          <cell r="A1221"/>
        </row>
        <row r="1222">
          <cell r="A1222"/>
        </row>
        <row r="1223">
          <cell r="A1223"/>
        </row>
        <row r="1224">
          <cell r="A1224"/>
        </row>
        <row r="1225">
          <cell r="A1225"/>
        </row>
        <row r="1226">
          <cell r="A1226"/>
        </row>
        <row r="1227">
          <cell r="A1227"/>
        </row>
        <row r="1228">
          <cell r="A1228"/>
        </row>
        <row r="1229">
          <cell r="A1229"/>
        </row>
        <row r="1230">
          <cell r="A1230"/>
        </row>
        <row r="1231">
          <cell r="A1231"/>
        </row>
        <row r="1232">
          <cell r="A1232"/>
        </row>
        <row r="1233">
          <cell r="A1233"/>
        </row>
        <row r="1234">
          <cell r="A1234"/>
        </row>
        <row r="1235">
          <cell r="A1235"/>
        </row>
        <row r="1236">
          <cell r="A1236"/>
        </row>
        <row r="1237">
          <cell r="A1237"/>
        </row>
        <row r="1238">
          <cell r="A1238"/>
        </row>
        <row r="1239">
          <cell r="A1239"/>
        </row>
        <row r="1240">
          <cell r="A1240"/>
        </row>
        <row r="1241">
          <cell r="A1241"/>
        </row>
        <row r="1242">
          <cell r="A1242"/>
        </row>
        <row r="1243">
          <cell r="A1243"/>
        </row>
        <row r="1244">
          <cell r="A1244"/>
        </row>
        <row r="1245">
          <cell r="A1245"/>
        </row>
        <row r="1246">
          <cell r="A1246"/>
        </row>
        <row r="1247">
          <cell r="A1247"/>
        </row>
        <row r="1248">
          <cell r="A1248"/>
        </row>
        <row r="1249">
          <cell r="A1249"/>
        </row>
        <row r="1250">
          <cell r="A1250"/>
        </row>
        <row r="1251">
          <cell r="A1251"/>
        </row>
        <row r="1252">
          <cell r="A1252"/>
        </row>
        <row r="1253">
          <cell r="A1253"/>
        </row>
        <row r="1254">
          <cell r="A1254"/>
        </row>
        <row r="1255">
          <cell r="A1255"/>
        </row>
        <row r="1256">
          <cell r="A1256"/>
        </row>
        <row r="1257">
          <cell r="A1257"/>
        </row>
        <row r="1258">
          <cell r="A1258"/>
        </row>
        <row r="1259">
          <cell r="A1259"/>
        </row>
        <row r="1260">
          <cell r="A1260"/>
        </row>
        <row r="1261">
          <cell r="A1261"/>
        </row>
        <row r="1262">
          <cell r="A1262"/>
        </row>
        <row r="1263">
          <cell r="A1263"/>
        </row>
        <row r="1264">
          <cell r="A1264"/>
        </row>
        <row r="1265">
          <cell r="A1265"/>
        </row>
        <row r="1266">
          <cell r="A1266"/>
        </row>
        <row r="1267">
          <cell r="A1267"/>
        </row>
        <row r="1268">
          <cell r="A1268"/>
        </row>
        <row r="1269">
          <cell r="A1269"/>
        </row>
        <row r="1270">
          <cell r="A1270"/>
        </row>
        <row r="1271">
          <cell r="A1271"/>
        </row>
        <row r="1272">
          <cell r="A1272"/>
        </row>
        <row r="1273">
          <cell r="A1273"/>
        </row>
        <row r="1274">
          <cell r="A1274"/>
        </row>
        <row r="1275">
          <cell r="A1275"/>
        </row>
        <row r="1276">
          <cell r="A1276"/>
        </row>
        <row r="1277">
          <cell r="A1277"/>
        </row>
        <row r="1278">
          <cell r="A1278"/>
        </row>
        <row r="1279">
          <cell r="A1279"/>
        </row>
        <row r="1280">
          <cell r="A1280"/>
        </row>
        <row r="1281">
          <cell r="A1281"/>
        </row>
        <row r="1282">
          <cell r="A1282"/>
        </row>
        <row r="1283">
          <cell r="A1283"/>
        </row>
        <row r="1284">
          <cell r="A1284"/>
        </row>
        <row r="1285">
          <cell r="A1285"/>
        </row>
        <row r="1286">
          <cell r="A1286"/>
        </row>
        <row r="1287">
          <cell r="A1287"/>
        </row>
        <row r="1288">
          <cell r="A1288"/>
        </row>
        <row r="1289">
          <cell r="A1289"/>
        </row>
        <row r="1290">
          <cell r="A1290"/>
        </row>
        <row r="1291">
          <cell r="A1291"/>
        </row>
        <row r="1292">
          <cell r="A1292"/>
        </row>
        <row r="1293">
          <cell r="A1293"/>
        </row>
        <row r="1294">
          <cell r="A1294"/>
        </row>
        <row r="1295">
          <cell r="A1295"/>
        </row>
        <row r="1296">
          <cell r="A1296"/>
        </row>
        <row r="1297">
          <cell r="A1297"/>
        </row>
        <row r="1298">
          <cell r="A1298"/>
        </row>
        <row r="1299">
          <cell r="A1299"/>
        </row>
        <row r="1300">
          <cell r="A1300"/>
        </row>
        <row r="1301">
          <cell r="A1301"/>
        </row>
        <row r="1302">
          <cell r="A1302"/>
        </row>
        <row r="1303">
          <cell r="A1303"/>
        </row>
        <row r="1304">
          <cell r="A1304"/>
        </row>
        <row r="1305">
          <cell r="A1305"/>
        </row>
        <row r="1306">
          <cell r="A1306"/>
        </row>
        <row r="1307">
          <cell r="A1307"/>
        </row>
        <row r="1308">
          <cell r="A1308"/>
        </row>
        <row r="1309">
          <cell r="A1309"/>
        </row>
        <row r="1310">
          <cell r="A1310"/>
        </row>
        <row r="1311">
          <cell r="A1311"/>
        </row>
        <row r="1312">
          <cell r="A1312"/>
        </row>
        <row r="1313">
          <cell r="A1313"/>
        </row>
        <row r="1314">
          <cell r="A1314"/>
        </row>
        <row r="1315">
          <cell r="A1315"/>
        </row>
        <row r="1316">
          <cell r="A1316"/>
        </row>
        <row r="1317">
          <cell r="A1317"/>
        </row>
        <row r="1318">
          <cell r="A1318"/>
        </row>
        <row r="1319">
          <cell r="A1319"/>
        </row>
        <row r="1320">
          <cell r="A1320"/>
        </row>
        <row r="1321">
          <cell r="A1321"/>
        </row>
        <row r="1322">
          <cell r="A1322"/>
        </row>
        <row r="1323">
          <cell r="A1323"/>
        </row>
        <row r="1324">
          <cell r="A1324"/>
        </row>
        <row r="1325">
          <cell r="A1325"/>
        </row>
        <row r="1326">
          <cell r="A1326"/>
        </row>
        <row r="1327">
          <cell r="A1327"/>
        </row>
        <row r="1328">
          <cell r="A1328"/>
        </row>
        <row r="1329">
          <cell r="A1329"/>
        </row>
        <row r="1330">
          <cell r="A1330"/>
        </row>
        <row r="1331">
          <cell r="A1331"/>
        </row>
        <row r="1332">
          <cell r="A1332"/>
        </row>
        <row r="1333">
          <cell r="A1333"/>
        </row>
        <row r="1334">
          <cell r="A1334"/>
        </row>
        <row r="1335">
          <cell r="A1335"/>
        </row>
        <row r="1336">
          <cell r="A1336"/>
        </row>
        <row r="1337">
          <cell r="A1337"/>
        </row>
        <row r="1338">
          <cell r="A1338"/>
        </row>
        <row r="1339">
          <cell r="A1339"/>
        </row>
        <row r="1340">
          <cell r="A1340"/>
        </row>
        <row r="1341">
          <cell r="A1341"/>
        </row>
        <row r="1342">
          <cell r="A1342"/>
        </row>
        <row r="1343">
          <cell r="A1343"/>
        </row>
        <row r="1344">
          <cell r="A1344"/>
        </row>
        <row r="1345">
          <cell r="A1345"/>
        </row>
        <row r="1346">
          <cell r="A1346"/>
        </row>
        <row r="1347">
          <cell r="A1347"/>
        </row>
        <row r="1348">
          <cell r="A1348"/>
        </row>
        <row r="1349">
          <cell r="A1349"/>
        </row>
        <row r="1350">
          <cell r="A1350"/>
        </row>
        <row r="1351">
          <cell r="A1351"/>
        </row>
        <row r="1352">
          <cell r="A1352"/>
        </row>
        <row r="1353">
          <cell r="A1353"/>
        </row>
        <row r="1354">
          <cell r="A1354"/>
        </row>
        <row r="1355">
          <cell r="A1355"/>
        </row>
        <row r="1356">
          <cell r="A1356"/>
        </row>
        <row r="1357">
          <cell r="A1357"/>
        </row>
        <row r="1358">
          <cell r="A1358"/>
        </row>
        <row r="1359">
          <cell r="A1359"/>
        </row>
        <row r="1360">
          <cell r="A1360"/>
        </row>
        <row r="1361">
          <cell r="A1361"/>
        </row>
        <row r="1362">
          <cell r="A1362"/>
        </row>
        <row r="1363">
          <cell r="A1363"/>
        </row>
        <row r="1364">
          <cell r="A1364"/>
        </row>
        <row r="1365">
          <cell r="A1365"/>
        </row>
        <row r="1366">
          <cell r="A1366"/>
        </row>
        <row r="1367">
          <cell r="A1367"/>
        </row>
        <row r="1368">
          <cell r="A1368"/>
        </row>
        <row r="1369">
          <cell r="A1369"/>
        </row>
        <row r="1370">
          <cell r="A1370"/>
        </row>
        <row r="1371">
          <cell r="A1371"/>
        </row>
        <row r="1372">
          <cell r="A1372"/>
        </row>
        <row r="1373">
          <cell r="A1373"/>
        </row>
        <row r="1374">
          <cell r="A1374"/>
        </row>
        <row r="1375">
          <cell r="A1375"/>
        </row>
        <row r="1376">
          <cell r="A1376"/>
        </row>
        <row r="1377">
          <cell r="A1377"/>
        </row>
        <row r="1378">
          <cell r="A1378"/>
        </row>
        <row r="1379">
          <cell r="A1379"/>
        </row>
        <row r="1380">
          <cell r="A1380"/>
        </row>
        <row r="1381">
          <cell r="A1381"/>
        </row>
        <row r="1382">
          <cell r="A1382"/>
        </row>
        <row r="1383">
          <cell r="A1383"/>
        </row>
        <row r="1384">
          <cell r="A1384"/>
        </row>
        <row r="1385">
          <cell r="A1385"/>
        </row>
        <row r="1386">
          <cell r="A1386"/>
        </row>
        <row r="1387">
          <cell r="A1387"/>
        </row>
        <row r="1388">
          <cell r="A1388"/>
        </row>
        <row r="1389">
          <cell r="A1389"/>
        </row>
        <row r="1390">
          <cell r="A1390"/>
        </row>
        <row r="1391">
          <cell r="A1391"/>
        </row>
        <row r="1392">
          <cell r="A1392"/>
        </row>
        <row r="1393">
          <cell r="A1393"/>
        </row>
        <row r="1394">
          <cell r="A1394"/>
        </row>
        <row r="1395">
          <cell r="A1395"/>
        </row>
        <row r="1396">
          <cell r="A1396"/>
        </row>
        <row r="1397">
          <cell r="A1397"/>
        </row>
        <row r="1398">
          <cell r="A1398"/>
        </row>
        <row r="1399">
          <cell r="A1399"/>
        </row>
        <row r="1400">
          <cell r="A1400"/>
        </row>
        <row r="1401">
          <cell r="A1401"/>
        </row>
        <row r="1402">
          <cell r="A1402"/>
        </row>
        <row r="1403">
          <cell r="A1403"/>
        </row>
        <row r="1404">
          <cell r="A1404"/>
        </row>
        <row r="1405">
          <cell r="A1405"/>
        </row>
        <row r="1406">
          <cell r="A1406"/>
        </row>
        <row r="1407">
          <cell r="A1407"/>
        </row>
        <row r="1408">
          <cell r="A1408"/>
        </row>
        <row r="1409">
          <cell r="A1409"/>
        </row>
        <row r="1410">
          <cell r="A1410"/>
        </row>
        <row r="1411">
          <cell r="A1411"/>
        </row>
        <row r="1412">
          <cell r="A1412"/>
        </row>
        <row r="1413">
          <cell r="A1413"/>
        </row>
        <row r="1414">
          <cell r="A1414"/>
        </row>
        <row r="1415">
          <cell r="A1415"/>
        </row>
        <row r="1416">
          <cell r="A1416"/>
        </row>
        <row r="1417">
          <cell r="A1417"/>
        </row>
        <row r="1418">
          <cell r="A1418"/>
        </row>
        <row r="1419">
          <cell r="A1419"/>
        </row>
        <row r="1420">
          <cell r="A1420"/>
        </row>
        <row r="1421">
          <cell r="A1421"/>
        </row>
        <row r="1422">
          <cell r="A1422"/>
        </row>
        <row r="1423">
          <cell r="A1423"/>
        </row>
        <row r="1424">
          <cell r="A1424"/>
        </row>
        <row r="1425">
          <cell r="A1425"/>
        </row>
        <row r="1426">
          <cell r="A1426"/>
        </row>
        <row r="1427">
          <cell r="A1427"/>
        </row>
        <row r="1428">
          <cell r="A1428"/>
        </row>
        <row r="1429">
          <cell r="A1429"/>
        </row>
        <row r="1430">
          <cell r="A1430"/>
        </row>
        <row r="1431">
          <cell r="A1431"/>
        </row>
        <row r="1432">
          <cell r="A1432"/>
        </row>
        <row r="1433">
          <cell r="A1433"/>
        </row>
        <row r="1434">
          <cell r="A1434"/>
        </row>
        <row r="1435">
          <cell r="A1435"/>
        </row>
        <row r="1436">
          <cell r="A1436"/>
        </row>
        <row r="1437">
          <cell r="A1437"/>
        </row>
        <row r="1438">
          <cell r="A1438"/>
        </row>
        <row r="1439">
          <cell r="A1439"/>
        </row>
        <row r="1440">
          <cell r="A1440"/>
        </row>
        <row r="1441">
          <cell r="A1441"/>
        </row>
        <row r="1442">
          <cell r="A1442"/>
        </row>
        <row r="1443">
          <cell r="A1443"/>
        </row>
        <row r="1444">
          <cell r="A1444"/>
        </row>
        <row r="1445">
          <cell r="A1445"/>
        </row>
        <row r="1446">
          <cell r="A1446"/>
        </row>
        <row r="1447">
          <cell r="A1447"/>
        </row>
        <row r="1448">
          <cell r="A1448"/>
        </row>
        <row r="1449">
          <cell r="A1449"/>
        </row>
        <row r="1450">
          <cell r="A1450"/>
        </row>
        <row r="1451">
          <cell r="A1451"/>
        </row>
        <row r="1452">
          <cell r="A1452"/>
        </row>
        <row r="1453">
          <cell r="A1453"/>
        </row>
        <row r="1454">
          <cell r="A1454"/>
        </row>
        <row r="1455">
          <cell r="A1455"/>
        </row>
        <row r="1456">
          <cell r="A1456"/>
        </row>
        <row r="1457">
          <cell r="A1457"/>
        </row>
        <row r="1458">
          <cell r="A1458"/>
        </row>
        <row r="1459">
          <cell r="A1459"/>
        </row>
        <row r="1460">
          <cell r="A1460"/>
        </row>
        <row r="1461">
          <cell r="A1461"/>
        </row>
        <row r="1462">
          <cell r="A1462"/>
        </row>
        <row r="1463">
          <cell r="A1463"/>
        </row>
        <row r="1464">
          <cell r="A1464"/>
        </row>
        <row r="1465">
          <cell r="A1465"/>
        </row>
        <row r="1466">
          <cell r="A1466"/>
        </row>
        <row r="1467">
          <cell r="A1467"/>
        </row>
        <row r="1468">
          <cell r="A1468"/>
        </row>
        <row r="1469">
          <cell r="A1469"/>
        </row>
        <row r="1470">
          <cell r="A1470"/>
        </row>
        <row r="1471">
          <cell r="A1471"/>
        </row>
        <row r="1472">
          <cell r="A1472"/>
        </row>
        <row r="1473">
          <cell r="A1473"/>
        </row>
        <row r="1474">
          <cell r="A1474"/>
        </row>
        <row r="1475">
          <cell r="A1475"/>
        </row>
        <row r="1476">
          <cell r="A1476"/>
        </row>
        <row r="1477">
          <cell r="A1477"/>
        </row>
        <row r="1478">
          <cell r="A1478"/>
        </row>
        <row r="1479">
          <cell r="A1479"/>
        </row>
        <row r="1480">
          <cell r="A1480"/>
        </row>
        <row r="1481">
          <cell r="A1481"/>
        </row>
        <row r="1482">
          <cell r="A1482"/>
        </row>
        <row r="1483">
          <cell r="A1483"/>
        </row>
        <row r="1484">
          <cell r="A1484"/>
        </row>
        <row r="1485">
          <cell r="A1485"/>
        </row>
        <row r="1486">
          <cell r="A1486"/>
        </row>
        <row r="1487">
          <cell r="A1487"/>
        </row>
        <row r="1488">
          <cell r="A1488"/>
        </row>
        <row r="1489">
          <cell r="A1489"/>
        </row>
        <row r="1490">
          <cell r="A1490"/>
        </row>
        <row r="1491">
          <cell r="A1491"/>
        </row>
        <row r="1492">
          <cell r="A1492"/>
        </row>
        <row r="1493">
          <cell r="A1493"/>
        </row>
        <row r="1494">
          <cell r="A1494"/>
        </row>
        <row r="1495">
          <cell r="A1495"/>
        </row>
        <row r="1496">
          <cell r="A1496"/>
        </row>
        <row r="1497">
          <cell r="A1497"/>
        </row>
        <row r="1498">
          <cell r="A1498"/>
        </row>
        <row r="1499">
          <cell r="A1499"/>
        </row>
        <row r="1500">
          <cell r="A1500"/>
        </row>
        <row r="1501">
          <cell r="A1501"/>
        </row>
        <row r="1502">
          <cell r="A1502"/>
        </row>
        <row r="1503">
          <cell r="A1503"/>
        </row>
        <row r="1504">
          <cell r="A1504"/>
        </row>
        <row r="1505">
          <cell r="A1505"/>
        </row>
        <row r="1506">
          <cell r="A1506"/>
        </row>
        <row r="1507">
          <cell r="A1507"/>
        </row>
        <row r="1508">
          <cell r="A1508"/>
        </row>
        <row r="1509">
          <cell r="A1509"/>
        </row>
        <row r="1510">
          <cell r="A1510"/>
        </row>
        <row r="1511">
          <cell r="A1511"/>
        </row>
        <row r="1512">
          <cell r="A1512"/>
        </row>
        <row r="1513">
          <cell r="A1513"/>
        </row>
        <row r="1514">
          <cell r="A1514"/>
        </row>
        <row r="1515">
          <cell r="A1515"/>
        </row>
        <row r="1516">
          <cell r="A1516"/>
        </row>
        <row r="1517">
          <cell r="A1517"/>
        </row>
        <row r="1518">
          <cell r="A1518"/>
        </row>
        <row r="1519">
          <cell r="A1519"/>
        </row>
        <row r="1520">
          <cell r="A1520"/>
        </row>
        <row r="1521">
          <cell r="A1521"/>
        </row>
        <row r="1522">
          <cell r="A1522"/>
        </row>
        <row r="1523">
          <cell r="A1523"/>
        </row>
        <row r="1524">
          <cell r="A1524"/>
        </row>
        <row r="1525">
          <cell r="A1525"/>
        </row>
        <row r="1526">
          <cell r="A1526"/>
        </row>
        <row r="1527">
          <cell r="A1527"/>
        </row>
        <row r="1528">
          <cell r="A1528"/>
        </row>
        <row r="1529">
          <cell r="A1529"/>
        </row>
        <row r="1530">
          <cell r="A1530"/>
        </row>
        <row r="1531">
          <cell r="A1531"/>
        </row>
        <row r="1532">
          <cell r="A1532"/>
        </row>
        <row r="1533">
          <cell r="A1533"/>
        </row>
        <row r="1534">
          <cell r="A1534"/>
        </row>
        <row r="1535">
          <cell r="A1535"/>
        </row>
        <row r="1536">
          <cell r="A1536"/>
        </row>
        <row r="1537">
          <cell r="A1537"/>
        </row>
        <row r="1538">
          <cell r="A1538"/>
        </row>
        <row r="1539">
          <cell r="A1539"/>
        </row>
        <row r="1540">
          <cell r="A1540"/>
        </row>
        <row r="1541">
          <cell r="A1541"/>
        </row>
        <row r="1542">
          <cell r="A1542"/>
        </row>
        <row r="1543">
          <cell r="A1543"/>
        </row>
        <row r="1544">
          <cell r="A1544"/>
        </row>
        <row r="1545">
          <cell r="A1545"/>
        </row>
        <row r="1546">
          <cell r="A1546"/>
        </row>
        <row r="1547">
          <cell r="A1547"/>
        </row>
        <row r="1548">
          <cell r="A1548"/>
        </row>
        <row r="1549">
          <cell r="A1549"/>
        </row>
        <row r="1550">
          <cell r="A1550"/>
        </row>
        <row r="1551">
          <cell r="A1551"/>
        </row>
        <row r="1552">
          <cell r="A1552"/>
        </row>
        <row r="1553">
          <cell r="A1553"/>
        </row>
        <row r="1554">
          <cell r="A1554"/>
        </row>
        <row r="1555">
          <cell r="A1555"/>
        </row>
        <row r="1556">
          <cell r="A1556"/>
        </row>
        <row r="1557">
          <cell r="A1557"/>
        </row>
        <row r="1558">
          <cell r="A1558"/>
        </row>
        <row r="1559">
          <cell r="A1559"/>
        </row>
        <row r="1560">
          <cell r="A1560"/>
        </row>
        <row r="1561">
          <cell r="A1561"/>
        </row>
        <row r="1562">
          <cell r="A1562"/>
        </row>
        <row r="1563">
          <cell r="A1563"/>
        </row>
        <row r="1564">
          <cell r="A1564"/>
        </row>
        <row r="1565">
          <cell r="A1565"/>
        </row>
        <row r="1566">
          <cell r="A1566"/>
        </row>
        <row r="1567">
          <cell r="A1567"/>
        </row>
        <row r="1568">
          <cell r="A1568"/>
        </row>
        <row r="1569">
          <cell r="A1569"/>
        </row>
        <row r="1570">
          <cell r="A1570"/>
        </row>
        <row r="1571">
          <cell r="A1571"/>
        </row>
        <row r="1572">
          <cell r="A1572"/>
        </row>
        <row r="1573">
          <cell r="A1573"/>
        </row>
        <row r="1574">
          <cell r="A1574"/>
        </row>
        <row r="1575">
          <cell r="A1575"/>
        </row>
        <row r="1576">
          <cell r="A1576"/>
        </row>
        <row r="1577">
          <cell r="A1577"/>
        </row>
        <row r="1578">
          <cell r="A1578"/>
        </row>
        <row r="1579">
          <cell r="A1579"/>
        </row>
        <row r="1580">
          <cell r="A1580"/>
        </row>
        <row r="1581">
          <cell r="A1581"/>
        </row>
        <row r="1582">
          <cell r="A1582"/>
        </row>
        <row r="1583">
          <cell r="A1583"/>
        </row>
        <row r="1584">
          <cell r="A1584"/>
        </row>
        <row r="1585">
          <cell r="A1585"/>
        </row>
        <row r="1586">
          <cell r="A1586"/>
        </row>
        <row r="1587">
          <cell r="A1587"/>
        </row>
        <row r="1588">
          <cell r="A1588"/>
        </row>
        <row r="1589">
          <cell r="A1589"/>
        </row>
        <row r="1590">
          <cell r="A1590"/>
        </row>
        <row r="1591">
          <cell r="A1591"/>
        </row>
        <row r="1592">
          <cell r="A1592"/>
        </row>
        <row r="1593">
          <cell r="A1593"/>
        </row>
        <row r="1594">
          <cell r="A1594"/>
        </row>
        <row r="1595">
          <cell r="A1595"/>
        </row>
        <row r="1596">
          <cell r="A1596"/>
        </row>
        <row r="1597">
          <cell r="A1597"/>
        </row>
        <row r="1598">
          <cell r="A1598"/>
        </row>
        <row r="1599">
          <cell r="A1599"/>
        </row>
        <row r="1600">
          <cell r="A1600"/>
        </row>
        <row r="1601">
          <cell r="A1601"/>
        </row>
        <row r="1602">
          <cell r="A1602"/>
        </row>
        <row r="1603">
          <cell r="A1603"/>
        </row>
        <row r="1604">
          <cell r="A1604"/>
        </row>
        <row r="1605">
          <cell r="A1605"/>
        </row>
        <row r="1606">
          <cell r="A1606"/>
        </row>
        <row r="1607">
          <cell r="A1607"/>
        </row>
        <row r="1608">
          <cell r="A1608"/>
        </row>
        <row r="1609">
          <cell r="A1609"/>
        </row>
        <row r="1610">
          <cell r="A1610"/>
        </row>
        <row r="1611">
          <cell r="A1611"/>
        </row>
        <row r="1612">
          <cell r="A1612"/>
        </row>
        <row r="1613">
          <cell r="A1613"/>
        </row>
        <row r="1614">
          <cell r="A1614"/>
        </row>
        <row r="1615">
          <cell r="A1615"/>
        </row>
        <row r="1616">
          <cell r="A1616"/>
        </row>
        <row r="1617">
          <cell r="A1617"/>
        </row>
        <row r="1618">
          <cell r="A1618"/>
        </row>
        <row r="1619">
          <cell r="A1619"/>
        </row>
        <row r="1620">
          <cell r="A1620"/>
        </row>
        <row r="1621">
          <cell r="A1621"/>
        </row>
        <row r="1622">
          <cell r="A1622"/>
        </row>
        <row r="1623">
          <cell r="A1623"/>
        </row>
        <row r="1624">
          <cell r="A1624"/>
        </row>
        <row r="1625">
          <cell r="A1625"/>
        </row>
        <row r="1626">
          <cell r="A1626"/>
        </row>
        <row r="1627">
          <cell r="A1627"/>
        </row>
        <row r="1628">
          <cell r="A1628"/>
        </row>
        <row r="1629">
          <cell r="A1629"/>
        </row>
        <row r="1630">
          <cell r="A1630"/>
        </row>
        <row r="1631">
          <cell r="A1631"/>
        </row>
        <row r="1632">
          <cell r="A1632"/>
        </row>
        <row r="1633">
          <cell r="A1633"/>
        </row>
        <row r="1634">
          <cell r="A1634"/>
        </row>
        <row r="1635">
          <cell r="A1635"/>
        </row>
        <row r="1636">
          <cell r="A1636"/>
        </row>
        <row r="1637">
          <cell r="A1637"/>
        </row>
        <row r="1638">
          <cell r="A1638"/>
        </row>
        <row r="1639">
          <cell r="A1639"/>
        </row>
        <row r="1640">
          <cell r="A1640"/>
        </row>
        <row r="1641">
          <cell r="A1641"/>
        </row>
        <row r="1642">
          <cell r="A1642"/>
        </row>
        <row r="1643">
          <cell r="A1643"/>
        </row>
        <row r="1644">
          <cell r="A1644"/>
        </row>
        <row r="1645">
          <cell r="A1645"/>
        </row>
        <row r="1646">
          <cell r="A1646"/>
        </row>
        <row r="1647">
          <cell r="A1647"/>
        </row>
        <row r="1648">
          <cell r="A1648"/>
        </row>
        <row r="1649">
          <cell r="A1649"/>
        </row>
        <row r="1650">
          <cell r="A1650"/>
        </row>
        <row r="1651">
          <cell r="A1651"/>
        </row>
        <row r="1652">
          <cell r="A1652"/>
        </row>
        <row r="1653">
          <cell r="A1653"/>
        </row>
        <row r="1654">
          <cell r="A1654"/>
        </row>
        <row r="1655">
          <cell r="A1655"/>
        </row>
        <row r="1656">
          <cell r="A1656"/>
        </row>
        <row r="1657">
          <cell r="A1657"/>
        </row>
        <row r="1658">
          <cell r="A1658"/>
        </row>
        <row r="1659">
          <cell r="A1659"/>
        </row>
        <row r="1660">
          <cell r="A1660"/>
        </row>
        <row r="1661">
          <cell r="A1661"/>
        </row>
        <row r="1662">
          <cell r="A1662"/>
        </row>
        <row r="1663">
          <cell r="A1663"/>
        </row>
        <row r="1664">
          <cell r="A1664"/>
        </row>
        <row r="1665">
          <cell r="A1665"/>
        </row>
        <row r="1666">
          <cell r="A1666"/>
        </row>
        <row r="1667">
          <cell r="A1667"/>
        </row>
        <row r="1668">
          <cell r="A1668"/>
        </row>
        <row r="1669">
          <cell r="A1669"/>
        </row>
        <row r="1670">
          <cell r="A1670"/>
        </row>
        <row r="1671">
          <cell r="A1671"/>
        </row>
        <row r="1672">
          <cell r="A1672"/>
        </row>
        <row r="1673">
          <cell r="A1673"/>
        </row>
        <row r="1674">
          <cell r="A1674"/>
        </row>
        <row r="1675">
          <cell r="A1675"/>
        </row>
        <row r="1676">
          <cell r="A1676"/>
        </row>
        <row r="1677">
          <cell r="A1677"/>
        </row>
        <row r="1678">
          <cell r="A1678"/>
        </row>
        <row r="1679">
          <cell r="A1679"/>
        </row>
        <row r="1680">
          <cell r="A1680"/>
        </row>
        <row r="1681">
          <cell r="A1681"/>
        </row>
        <row r="1682">
          <cell r="A1682"/>
        </row>
        <row r="1683">
          <cell r="A1683"/>
        </row>
        <row r="1684">
          <cell r="A1684"/>
        </row>
        <row r="1685">
          <cell r="A1685"/>
        </row>
        <row r="1686">
          <cell r="A1686"/>
        </row>
        <row r="1687">
          <cell r="A1687"/>
        </row>
        <row r="1688">
          <cell r="A1688"/>
        </row>
        <row r="1689">
          <cell r="A1689"/>
        </row>
        <row r="1690">
          <cell r="A1690"/>
        </row>
        <row r="1691">
          <cell r="A1691"/>
        </row>
        <row r="1692">
          <cell r="A1692"/>
        </row>
        <row r="1693">
          <cell r="A1693"/>
        </row>
        <row r="1694">
          <cell r="A1694"/>
        </row>
        <row r="1695">
          <cell r="A1695"/>
        </row>
        <row r="1696">
          <cell r="A1696"/>
        </row>
        <row r="1697">
          <cell r="A1697"/>
        </row>
        <row r="1698">
          <cell r="A1698"/>
        </row>
        <row r="1699">
          <cell r="A1699"/>
        </row>
        <row r="1700">
          <cell r="A1700"/>
        </row>
        <row r="1701">
          <cell r="A1701"/>
        </row>
        <row r="1702">
          <cell r="A1702"/>
        </row>
        <row r="1703">
          <cell r="A1703"/>
        </row>
        <row r="1704">
          <cell r="A1704"/>
        </row>
        <row r="1705">
          <cell r="A1705"/>
        </row>
        <row r="1706">
          <cell r="A1706"/>
        </row>
        <row r="1707">
          <cell r="A1707"/>
        </row>
        <row r="1708">
          <cell r="A1708"/>
        </row>
        <row r="1709">
          <cell r="A1709"/>
        </row>
        <row r="1710">
          <cell r="A1710"/>
        </row>
        <row r="1711">
          <cell r="A1711"/>
        </row>
        <row r="1712">
          <cell r="A1712"/>
        </row>
        <row r="1713">
          <cell r="A1713"/>
        </row>
        <row r="1714">
          <cell r="A1714"/>
        </row>
        <row r="1715">
          <cell r="A1715"/>
        </row>
        <row r="1716">
          <cell r="A1716"/>
        </row>
        <row r="1717">
          <cell r="A1717"/>
        </row>
        <row r="1718">
          <cell r="A1718"/>
        </row>
        <row r="1719">
          <cell r="A1719"/>
        </row>
        <row r="1720">
          <cell r="A1720"/>
        </row>
        <row r="1721">
          <cell r="A1721"/>
        </row>
        <row r="1722">
          <cell r="A1722"/>
        </row>
        <row r="1723">
          <cell r="A1723"/>
        </row>
        <row r="1724">
          <cell r="A1724"/>
        </row>
        <row r="1725">
          <cell r="A1725"/>
        </row>
        <row r="1726">
          <cell r="A1726"/>
        </row>
        <row r="1727">
          <cell r="A1727"/>
        </row>
        <row r="1728">
          <cell r="A1728"/>
        </row>
        <row r="1729">
          <cell r="A1729"/>
        </row>
        <row r="1730">
          <cell r="A1730"/>
        </row>
        <row r="1731">
          <cell r="A1731"/>
        </row>
        <row r="1732">
          <cell r="A1732"/>
        </row>
        <row r="1733">
          <cell r="A1733"/>
        </row>
        <row r="1734">
          <cell r="A1734"/>
        </row>
        <row r="1735">
          <cell r="A1735"/>
        </row>
        <row r="1736">
          <cell r="A1736"/>
        </row>
        <row r="1737">
          <cell r="A1737"/>
        </row>
        <row r="1738">
          <cell r="A1738"/>
        </row>
        <row r="1739">
          <cell r="A1739"/>
        </row>
        <row r="1740">
          <cell r="A1740"/>
        </row>
        <row r="1741">
          <cell r="A1741"/>
        </row>
        <row r="1742">
          <cell r="A1742"/>
        </row>
        <row r="1743">
          <cell r="A1743"/>
        </row>
        <row r="1744">
          <cell r="A1744"/>
        </row>
        <row r="1745">
          <cell r="A1745"/>
        </row>
        <row r="1746">
          <cell r="A1746"/>
        </row>
        <row r="1747">
          <cell r="A1747"/>
        </row>
        <row r="1748">
          <cell r="A1748"/>
        </row>
        <row r="1749">
          <cell r="A1749"/>
        </row>
        <row r="1750">
          <cell r="A1750"/>
        </row>
        <row r="1751">
          <cell r="A1751"/>
        </row>
        <row r="1752">
          <cell r="A1752"/>
        </row>
        <row r="1753">
          <cell r="A1753"/>
        </row>
        <row r="1754">
          <cell r="A1754"/>
        </row>
        <row r="1755">
          <cell r="A1755"/>
        </row>
        <row r="1756">
          <cell r="A1756"/>
        </row>
        <row r="1757">
          <cell r="A1757"/>
        </row>
        <row r="1758">
          <cell r="A1758"/>
        </row>
        <row r="1759">
          <cell r="A1759"/>
        </row>
        <row r="1760">
          <cell r="A1760"/>
        </row>
        <row r="1761">
          <cell r="A1761"/>
        </row>
        <row r="1762">
          <cell r="A1762"/>
        </row>
        <row r="1763">
          <cell r="A1763"/>
        </row>
        <row r="1764">
          <cell r="A1764"/>
        </row>
        <row r="1765">
          <cell r="A1765"/>
        </row>
        <row r="1766">
          <cell r="A1766"/>
        </row>
        <row r="1767">
          <cell r="A1767"/>
        </row>
        <row r="1768">
          <cell r="A1768"/>
        </row>
        <row r="1769">
          <cell r="A1769"/>
        </row>
        <row r="1770">
          <cell r="A1770"/>
        </row>
        <row r="1771">
          <cell r="A1771"/>
        </row>
        <row r="1772">
          <cell r="A1772"/>
        </row>
        <row r="1773">
          <cell r="A1773"/>
        </row>
        <row r="1774">
          <cell r="A1774"/>
        </row>
        <row r="1775">
          <cell r="A1775"/>
        </row>
        <row r="1776">
          <cell r="A1776"/>
        </row>
        <row r="1777">
          <cell r="A1777"/>
        </row>
        <row r="1778">
          <cell r="A1778"/>
        </row>
        <row r="1779">
          <cell r="A1779"/>
        </row>
        <row r="1780">
          <cell r="A1780"/>
        </row>
        <row r="1781">
          <cell r="A1781"/>
        </row>
        <row r="1782">
          <cell r="A1782"/>
        </row>
        <row r="1783">
          <cell r="A1783"/>
        </row>
        <row r="1784">
          <cell r="A1784"/>
        </row>
        <row r="1785">
          <cell r="A1785"/>
        </row>
        <row r="1786">
          <cell r="A1786"/>
        </row>
        <row r="1787">
          <cell r="A1787"/>
        </row>
        <row r="1788">
          <cell r="A1788"/>
        </row>
        <row r="1789">
          <cell r="A1789"/>
        </row>
        <row r="1790">
          <cell r="A1790"/>
        </row>
        <row r="1791">
          <cell r="A1791"/>
        </row>
        <row r="1792">
          <cell r="A1792"/>
        </row>
        <row r="1793">
          <cell r="A1793"/>
        </row>
        <row r="1794">
          <cell r="A1794"/>
        </row>
        <row r="1795">
          <cell r="A1795"/>
        </row>
        <row r="1796">
          <cell r="A1796"/>
        </row>
        <row r="1797">
          <cell r="A1797"/>
        </row>
        <row r="1798">
          <cell r="A1798"/>
        </row>
        <row r="1799">
          <cell r="A1799"/>
        </row>
        <row r="1800">
          <cell r="A1800"/>
        </row>
        <row r="1801">
          <cell r="A1801"/>
        </row>
        <row r="1802">
          <cell r="A1802"/>
        </row>
        <row r="1803">
          <cell r="A1803"/>
        </row>
        <row r="1804">
          <cell r="A1804"/>
        </row>
        <row r="1805">
          <cell r="A1805"/>
        </row>
        <row r="1806">
          <cell r="A1806"/>
        </row>
        <row r="1807">
          <cell r="A1807"/>
        </row>
        <row r="1808">
          <cell r="A1808"/>
        </row>
        <row r="1809">
          <cell r="A1809"/>
        </row>
        <row r="1810">
          <cell r="A1810"/>
        </row>
        <row r="1811">
          <cell r="A1811"/>
        </row>
        <row r="1812">
          <cell r="A1812"/>
        </row>
        <row r="1813">
          <cell r="A1813"/>
        </row>
        <row r="1814">
          <cell r="A1814"/>
        </row>
        <row r="1815">
          <cell r="A1815"/>
        </row>
        <row r="1816">
          <cell r="A1816"/>
        </row>
        <row r="1817">
          <cell r="A1817"/>
        </row>
        <row r="1818">
          <cell r="A1818"/>
        </row>
        <row r="1819">
          <cell r="A1819"/>
        </row>
        <row r="1820">
          <cell r="A1820"/>
        </row>
        <row r="1821">
          <cell r="A1821"/>
        </row>
        <row r="1822">
          <cell r="A1822"/>
        </row>
        <row r="1823">
          <cell r="A1823"/>
        </row>
        <row r="1824">
          <cell r="A1824"/>
        </row>
        <row r="1825">
          <cell r="A1825"/>
        </row>
        <row r="1826">
          <cell r="A1826"/>
        </row>
        <row r="1827">
          <cell r="A1827"/>
        </row>
        <row r="1828">
          <cell r="A1828"/>
        </row>
        <row r="1829">
          <cell r="A1829"/>
        </row>
        <row r="1830">
          <cell r="A1830"/>
        </row>
        <row r="1831">
          <cell r="A1831"/>
        </row>
        <row r="1832">
          <cell r="A1832"/>
        </row>
        <row r="1833">
          <cell r="A1833"/>
        </row>
        <row r="1834">
          <cell r="A1834"/>
        </row>
        <row r="1835">
          <cell r="A1835"/>
        </row>
        <row r="1836">
          <cell r="A1836"/>
        </row>
        <row r="1837">
          <cell r="A1837"/>
        </row>
        <row r="1838">
          <cell r="A1838"/>
        </row>
        <row r="1839">
          <cell r="A1839"/>
        </row>
        <row r="1840">
          <cell r="A1840"/>
        </row>
        <row r="1841">
          <cell r="A1841"/>
        </row>
        <row r="1842">
          <cell r="A1842"/>
        </row>
        <row r="1843">
          <cell r="A1843"/>
        </row>
        <row r="1844">
          <cell r="A1844"/>
        </row>
        <row r="1845">
          <cell r="A1845"/>
        </row>
        <row r="1846">
          <cell r="A1846"/>
        </row>
        <row r="1847">
          <cell r="A1847"/>
        </row>
        <row r="1848">
          <cell r="A1848"/>
        </row>
        <row r="1849">
          <cell r="A1849"/>
        </row>
        <row r="1850">
          <cell r="A1850"/>
        </row>
        <row r="1851">
          <cell r="A1851"/>
        </row>
        <row r="1852">
          <cell r="A1852"/>
        </row>
        <row r="1853">
          <cell r="A1853"/>
        </row>
        <row r="1854">
          <cell r="A1854"/>
        </row>
        <row r="1855">
          <cell r="A1855"/>
        </row>
        <row r="1856">
          <cell r="A1856"/>
        </row>
        <row r="1857">
          <cell r="A1857"/>
        </row>
        <row r="1858">
          <cell r="A1858"/>
        </row>
        <row r="1859">
          <cell r="A1859"/>
        </row>
        <row r="1860">
          <cell r="A1860"/>
        </row>
        <row r="1861">
          <cell r="A1861"/>
        </row>
        <row r="1862">
          <cell r="A1862"/>
        </row>
        <row r="1863">
          <cell r="A1863"/>
        </row>
        <row r="1864">
          <cell r="A1864"/>
        </row>
        <row r="1865">
          <cell r="A1865"/>
        </row>
        <row r="1866">
          <cell r="A1866"/>
        </row>
        <row r="1867">
          <cell r="A1867"/>
        </row>
        <row r="1868">
          <cell r="A1868"/>
        </row>
        <row r="1869">
          <cell r="A1869"/>
        </row>
        <row r="1870">
          <cell r="A1870"/>
        </row>
        <row r="1871">
          <cell r="A1871"/>
        </row>
        <row r="1872">
          <cell r="A1872"/>
        </row>
        <row r="1873">
          <cell r="A1873"/>
        </row>
        <row r="1874">
          <cell r="A1874"/>
        </row>
        <row r="1875">
          <cell r="A1875"/>
        </row>
        <row r="1876">
          <cell r="A1876"/>
        </row>
        <row r="1877">
          <cell r="A1877"/>
        </row>
        <row r="1878">
          <cell r="A1878"/>
        </row>
        <row r="1879">
          <cell r="A1879"/>
        </row>
        <row r="1880">
          <cell r="A1880"/>
        </row>
        <row r="1881">
          <cell r="A1881"/>
        </row>
        <row r="1882">
          <cell r="A1882"/>
        </row>
        <row r="1883">
          <cell r="A1883"/>
        </row>
        <row r="1884">
          <cell r="A1884"/>
        </row>
        <row r="1885">
          <cell r="A1885"/>
        </row>
        <row r="1886">
          <cell r="A1886"/>
        </row>
        <row r="1887">
          <cell r="A1887"/>
        </row>
        <row r="1888">
          <cell r="A1888"/>
        </row>
        <row r="1889">
          <cell r="A1889"/>
        </row>
        <row r="1890">
          <cell r="A1890"/>
        </row>
        <row r="1891">
          <cell r="A1891"/>
        </row>
        <row r="1892">
          <cell r="A1892"/>
        </row>
        <row r="1893">
          <cell r="A1893"/>
        </row>
        <row r="1894">
          <cell r="A1894"/>
        </row>
        <row r="1895">
          <cell r="A1895"/>
        </row>
        <row r="1896">
          <cell r="A1896"/>
        </row>
        <row r="1897">
          <cell r="A1897"/>
        </row>
        <row r="1898">
          <cell r="A1898"/>
        </row>
        <row r="1899">
          <cell r="A1899"/>
        </row>
        <row r="1900">
          <cell r="A1900"/>
        </row>
        <row r="1901">
          <cell r="A1901"/>
        </row>
        <row r="1902">
          <cell r="A1902"/>
        </row>
        <row r="1903">
          <cell r="A1903"/>
        </row>
        <row r="1904">
          <cell r="A1904"/>
        </row>
        <row r="1905">
          <cell r="A1905"/>
        </row>
        <row r="1906">
          <cell r="A1906"/>
        </row>
        <row r="1907">
          <cell r="A1907"/>
        </row>
        <row r="1908">
          <cell r="A1908"/>
        </row>
        <row r="1909">
          <cell r="A1909"/>
        </row>
        <row r="1910">
          <cell r="A1910"/>
        </row>
        <row r="1911">
          <cell r="A1911"/>
        </row>
        <row r="1912">
          <cell r="A1912"/>
        </row>
        <row r="1913">
          <cell r="A1913"/>
        </row>
        <row r="1914">
          <cell r="A1914"/>
        </row>
        <row r="1915">
          <cell r="A1915"/>
        </row>
        <row r="1916">
          <cell r="A1916"/>
        </row>
        <row r="1917">
          <cell r="A1917"/>
        </row>
        <row r="1918">
          <cell r="A1918"/>
        </row>
        <row r="1919">
          <cell r="A1919"/>
        </row>
        <row r="1920">
          <cell r="A1920"/>
        </row>
        <row r="1921">
          <cell r="A1921"/>
        </row>
        <row r="1922">
          <cell r="A1922"/>
        </row>
        <row r="1923">
          <cell r="A1923"/>
        </row>
        <row r="1924">
          <cell r="A1924"/>
        </row>
        <row r="1925">
          <cell r="A1925"/>
        </row>
        <row r="1926">
          <cell r="A1926"/>
        </row>
        <row r="1927">
          <cell r="A1927"/>
        </row>
        <row r="1928">
          <cell r="A1928"/>
        </row>
        <row r="1929">
          <cell r="A1929"/>
        </row>
        <row r="1930">
          <cell r="A1930"/>
        </row>
        <row r="1931">
          <cell r="A1931"/>
        </row>
        <row r="1932">
          <cell r="A1932"/>
        </row>
        <row r="1933">
          <cell r="A1933"/>
        </row>
        <row r="1934">
          <cell r="A1934"/>
        </row>
        <row r="1935">
          <cell r="A1935"/>
        </row>
        <row r="1936">
          <cell r="A1936"/>
        </row>
        <row r="1937">
          <cell r="A1937"/>
        </row>
        <row r="1938">
          <cell r="A1938"/>
        </row>
        <row r="1939">
          <cell r="A1939"/>
        </row>
        <row r="1940">
          <cell r="A1940"/>
        </row>
        <row r="1941">
          <cell r="A1941"/>
        </row>
        <row r="1942">
          <cell r="A1942"/>
        </row>
        <row r="1943">
          <cell r="A1943"/>
        </row>
        <row r="1944">
          <cell r="A1944"/>
        </row>
        <row r="1945">
          <cell r="A1945"/>
        </row>
        <row r="1946">
          <cell r="A1946"/>
        </row>
        <row r="1947">
          <cell r="A1947"/>
        </row>
        <row r="1948">
          <cell r="A1948"/>
        </row>
        <row r="1949">
          <cell r="A1949"/>
        </row>
        <row r="1950">
          <cell r="A1950"/>
        </row>
        <row r="1951">
          <cell r="A1951"/>
        </row>
        <row r="1952">
          <cell r="A1952"/>
        </row>
        <row r="1953">
          <cell r="A1953"/>
        </row>
        <row r="1954">
          <cell r="A1954"/>
        </row>
        <row r="1955">
          <cell r="A1955"/>
        </row>
        <row r="1956">
          <cell r="A1956"/>
        </row>
        <row r="1957">
          <cell r="A1957"/>
        </row>
        <row r="1958">
          <cell r="A1958"/>
        </row>
        <row r="1959">
          <cell r="A1959"/>
        </row>
        <row r="1960">
          <cell r="A1960"/>
        </row>
        <row r="1961">
          <cell r="A1961"/>
        </row>
        <row r="1962">
          <cell r="A1962"/>
        </row>
        <row r="1963">
          <cell r="A1963"/>
        </row>
        <row r="1964">
          <cell r="A1964"/>
        </row>
        <row r="1965">
          <cell r="A1965"/>
        </row>
        <row r="1966">
          <cell r="A1966"/>
        </row>
        <row r="1967">
          <cell r="A1967"/>
        </row>
        <row r="1968">
          <cell r="A1968"/>
        </row>
        <row r="1969">
          <cell r="A1969"/>
        </row>
        <row r="1970">
          <cell r="A1970"/>
        </row>
        <row r="1971">
          <cell r="A1971"/>
        </row>
        <row r="1972">
          <cell r="A1972"/>
        </row>
        <row r="1973">
          <cell r="A1973"/>
        </row>
        <row r="1974">
          <cell r="A1974"/>
        </row>
        <row r="1975">
          <cell r="A1975"/>
        </row>
        <row r="1976">
          <cell r="A1976"/>
        </row>
        <row r="1977">
          <cell r="A1977"/>
        </row>
        <row r="1978">
          <cell r="A1978"/>
        </row>
        <row r="1979">
          <cell r="A1979"/>
        </row>
        <row r="1980">
          <cell r="A1980"/>
        </row>
        <row r="1981">
          <cell r="A1981"/>
        </row>
        <row r="1982">
          <cell r="A1982"/>
        </row>
        <row r="1983">
          <cell r="A1983"/>
        </row>
        <row r="1984">
          <cell r="A1984"/>
        </row>
        <row r="1985">
          <cell r="A1985"/>
        </row>
        <row r="1986">
          <cell r="A1986"/>
        </row>
        <row r="1987">
          <cell r="A1987"/>
        </row>
        <row r="1988">
          <cell r="A1988"/>
        </row>
        <row r="1989">
          <cell r="A1989"/>
        </row>
        <row r="1990">
          <cell r="A1990"/>
        </row>
        <row r="1991">
          <cell r="A1991"/>
        </row>
        <row r="1992">
          <cell r="A1992"/>
        </row>
        <row r="1993">
          <cell r="A1993"/>
        </row>
        <row r="1994">
          <cell r="A1994"/>
        </row>
        <row r="1995">
          <cell r="A1995"/>
        </row>
        <row r="1996">
          <cell r="A1996"/>
        </row>
        <row r="1997">
          <cell r="A1997"/>
        </row>
        <row r="1998">
          <cell r="A1998"/>
        </row>
        <row r="1999">
          <cell r="A1999"/>
        </row>
        <row r="2000">
          <cell r="A2000"/>
        </row>
        <row r="2001">
          <cell r="A2001"/>
        </row>
        <row r="2002">
          <cell r="A2002"/>
        </row>
        <row r="2003">
          <cell r="A2003"/>
        </row>
        <row r="2004">
          <cell r="A2004"/>
        </row>
        <row r="2005">
          <cell r="A2005"/>
        </row>
        <row r="2006">
          <cell r="A2006"/>
        </row>
        <row r="2007">
          <cell r="A2007"/>
        </row>
        <row r="2008">
          <cell r="A2008"/>
        </row>
        <row r="2009">
          <cell r="A2009"/>
        </row>
        <row r="2010">
          <cell r="A2010"/>
        </row>
        <row r="2011">
          <cell r="A2011"/>
        </row>
        <row r="2012">
          <cell r="A2012"/>
        </row>
        <row r="2013">
          <cell r="A2013"/>
        </row>
        <row r="2014">
          <cell r="A2014"/>
        </row>
        <row r="2015">
          <cell r="A2015"/>
        </row>
        <row r="2016">
          <cell r="A2016"/>
        </row>
        <row r="2017">
          <cell r="A2017"/>
        </row>
        <row r="2018">
          <cell r="A2018"/>
        </row>
        <row r="2019">
          <cell r="A2019"/>
        </row>
        <row r="2020">
          <cell r="A2020"/>
        </row>
        <row r="2021">
          <cell r="A2021"/>
        </row>
        <row r="2022">
          <cell r="A2022"/>
        </row>
        <row r="2023">
          <cell r="A2023"/>
        </row>
        <row r="2024">
          <cell r="A2024"/>
        </row>
        <row r="2025">
          <cell r="A2025"/>
        </row>
        <row r="2026">
          <cell r="A2026"/>
        </row>
        <row r="2027">
          <cell r="A2027"/>
        </row>
        <row r="2028">
          <cell r="A2028"/>
        </row>
        <row r="2029">
          <cell r="A2029"/>
        </row>
        <row r="2030">
          <cell r="A2030"/>
        </row>
        <row r="2031">
          <cell r="A2031"/>
        </row>
        <row r="2032">
          <cell r="A2032"/>
        </row>
        <row r="2033">
          <cell r="A2033"/>
        </row>
        <row r="2034">
          <cell r="A2034"/>
        </row>
        <row r="2035">
          <cell r="A2035"/>
        </row>
        <row r="2036">
          <cell r="A2036"/>
        </row>
        <row r="2037">
          <cell r="A2037"/>
        </row>
        <row r="2038">
          <cell r="A2038"/>
        </row>
        <row r="2039">
          <cell r="A2039"/>
        </row>
        <row r="2040">
          <cell r="A2040"/>
        </row>
        <row r="2041">
          <cell r="A2041"/>
        </row>
        <row r="2042">
          <cell r="A2042"/>
        </row>
        <row r="2043">
          <cell r="A2043"/>
        </row>
        <row r="2044">
          <cell r="A2044"/>
        </row>
        <row r="2045">
          <cell r="A2045"/>
        </row>
        <row r="2046">
          <cell r="A2046"/>
        </row>
        <row r="2047">
          <cell r="A2047"/>
        </row>
        <row r="2048">
          <cell r="A2048"/>
        </row>
        <row r="2049">
          <cell r="A2049"/>
        </row>
        <row r="2050">
          <cell r="A2050"/>
        </row>
        <row r="2051">
          <cell r="A2051"/>
        </row>
        <row r="2052">
          <cell r="A2052"/>
        </row>
        <row r="2053">
          <cell r="A2053"/>
        </row>
        <row r="2054">
          <cell r="A2054"/>
        </row>
        <row r="2055">
          <cell r="A2055"/>
        </row>
        <row r="2056">
          <cell r="A2056"/>
        </row>
        <row r="2057">
          <cell r="A2057"/>
        </row>
        <row r="2058">
          <cell r="A2058"/>
        </row>
        <row r="2059">
          <cell r="A2059"/>
        </row>
        <row r="2060">
          <cell r="A2060"/>
        </row>
        <row r="2061">
          <cell r="A2061"/>
        </row>
        <row r="2062">
          <cell r="A2062"/>
        </row>
        <row r="2063">
          <cell r="A2063"/>
        </row>
        <row r="2064">
          <cell r="A2064"/>
        </row>
        <row r="2065">
          <cell r="A2065"/>
        </row>
        <row r="2066">
          <cell r="A2066"/>
        </row>
        <row r="2067">
          <cell r="A2067"/>
        </row>
        <row r="2068">
          <cell r="A2068"/>
        </row>
        <row r="2069">
          <cell r="A2069"/>
        </row>
        <row r="2070">
          <cell r="A2070"/>
        </row>
        <row r="2071">
          <cell r="A2071"/>
        </row>
        <row r="2072">
          <cell r="A2072"/>
        </row>
        <row r="2073">
          <cell r="A2073"/>
        </row>
        <row r="2074">
          <cell r="A2074"/>
        </row>
        <row r="2075">
          <cell r="A2075"/>
        </row>
        <row r="2076">
          <cell r="A2076"/>
        </row>
        <row r="2077">
          <cell r="A2077"/>
        </row>
        <row r="2078">
          <cell r="A2078"/>
        </row>
        <row r="2079">
          <cell r="A2079"/>
        </row>
        <row r="2080">
          <cell r="A2080"/>
        </row>
        <row r="2081">
          <cell r="A2081"/>
        </row>
        <row r="2082">
          <cell r="A2082"/>
        </row>
        <row r="2083">
          <cell r="A2083"/>
        </row>
        <row r="2084">
          <cell r="A2084"/>
        </row>
        <row r="2085">
          <cell r="A2085"/>
        </row>
        <row r="2086">
          <cell r="A2086"/>
        </row>
        <row r="2087">
          <cell r="A2087"/>
        </row>
        <row r="2088">
          <cell r="A2088"/>
        </row>
        <row r="2089">
          <cell r="A2089"/>
        </row>
        <row r="2090">
          <cell r="A2090"/>
        </row>
        <row r="2091">
          <cell r="A2091"/>
        </row>
        <row r="2092">
          <cell r="A2092"/>
        </row>
        <row r="2093">
          <cell r="A2093"/>
        </row>
        <row r="2094">
          <cell r="A2094"/>
        </row>
        <row r="2095">
          <cell r="A2095"/>
        </row>
        <row r="2096">
          <cell r="A2096"/>
        </row>
        <row r="2097">
          <cell r="A2097"/>
        </row>
        <row r="2098">
          <cell r="A2098"/>
        </row>
        <row r="2099">
          <cell r="A2099"/>
        </row>
        <row r="2100">
          <cell r="A2100"/>
        </row>
        <row r="2101">
          <cell r="A2101"/>
        </row>
        <row r="2102">
          <cell r="A2102"/>
        </row>
        <row r="2103">
          <cell r="A2103"/>
        </row>
        <row r="2104">
          <cell r="A2104"/>
        </row>
        <row r="2105">
          <cell r="A2105"/>
        </row>
        <row r="2106">
          <cell r="A2106"/>
        </row>
        <row r="2107">
          <cell r="A2107"/>
        </row>
        <row r="2108">
          <cell r="A2108"/>
        </row>
        <row r="2109">
          <cell r="A2109"/>
        </row>
        <row r="2110">
          <cell r="A2110"/>
        </row>
        <row r="2111">
          <cell r="A2111"/>
        </row>
        <row r="2112">
          <cell r="A2112"/>
        </row>
        <row r="2113">
          <cell r="A2113"/>
        </row>
        <row r="2114">
          <cell r="A2114"/>
        </row>
        <row r="2115">
          <cell r="A2115"/>
        </row>
        <row r="2116">
          <cell r="A2116"/>
        </row>
        <row r="2117">
          <cell r="A2117"/>
        </row>
        <row r="2118">
          <cell r="A2118"/>
        </row>
        <row r="2119">
          <cell r="A2119"/>
        </row>
        <row r="2120">
          <cell r="A2120"/>
        </row>
        <row r="2121">
          <cell r="A2121"/>
        </row>
        <row r="2122">
          <cell r="A2122"/>
        </row>
        <row r="2123">
          <cell r="A2123"/>
        </row>
        <row r="2124">
          <cell r="A2124"/>
        </row>
        <row r="2125">
          <cell r="A2125"/>
        </row>
        <row r="2126">
          <cell r="A2126"/>
        </row>
        <row r="2127">
          <cell r="A2127"/>
        </row>
        <row r="2128">
          <cell r="A2128"/>
        </row>
        <row r="2129">
          <cell r="A2129"/>
        </row>
        <row r="2130">
          <cell r="A2130"/>
        </row>
        <row r="2131">
          <cell r="A2131"/>
        </row>
        <row r="2132">
          <cell r="A2132"/>
        </row>
        <row r="2133">
          <cell r="A2133"/>
        </row>
        <row r="2134">
          <cell r="A2134"/>
        </row>
        <row r="2135">
          <cell r="A2135"/>
        </row>
        <row r="2136">
          <cell r="A2136"/>
        </row>
        <row r="2137">
          <cell r="A2137"/>
        </row>
        <row r="2138">
          <cell r="A2138"/>
        </row>
        <row r="2139">
          <cell r="A2139"/>
        </row>
        <row r="2140">
          <cell r="A2140"/>
        </row>
        <row r="2141">
          <cell r="A2141"/>
        </row>
        <row r="2142">
          <cell r="A2142"/>
        </row>
        <row r="2143">
          <cell r="A2143"/>
        </row>
        <row r="2144">
          <cell r="A2144"/>
        </row>
        <row r="2145">
          <cell r="A2145"/>
        </row>
        <row r="2146">
          <cell r="A2146"/>
        </row>
        <row r="2147">
          <cell r="A2147"/>
        </row>
        <row r="2148">
          <cell r="A2148"/>
        </row>
        <row r="2149">
          <cell r="A2149"/>
        </row>
        <row r="2150">
          <cell r="A2150"/>
        </row>
        <row r="2151">
          <cell r="A2151"/>
        </row>
        <row r="2152">
          <cell r="A2152"/>
        </row>
        <row r="2153">
          <cell r="A2153"/>
        </row>
        <row r="2154">
          <cell r="A2154"/>
        </row>
        <row r="2155">
          <cell r="A2155"/>
        </row>
        <row r="2156">
          <cell r="A2156"/>
        </row>
        <row r="2157">
          <cell r="A2157"/>
        </row>
        <row r="2158">
          <cell r="A2158"/>
        </row>
        <row r="2159">
          <cell r="A2159"/>
        </row>
        <row r="2160">
          <cell r="A2160"/>
        </row>
        <row r="2161">
          <cell r="A2161"/>
        </row>
        <row r="2162">
          <cell r="A2162"/>
        </row>
        <row r="2163">
          <cell r="A2163"/>
        </row>
        <row r="2164">
          <cell r="A2164"/>
        </row>
        <row r="2165">
          <cell r="A2165"/>
        </row>
        <row r="2166">
          <cell r="A2166"/>
        </row>
        <row r="2167">
          <cell r="A2167"/>
        </row>
        <row r="2168">
          <cell r="A2168"/>
        </row>
        <row r="2169">
          <cell r="A2169"/>
        </row>
        <row r="2170">
          <cell r="A2170"/>
        </row>
        <row r="2171">
          <cell r="A2171"/>
        </row>
        <row r="2172">
          <cell r="A2172"/>
        </row>
        <row r="2173">
          <cell r="A2173"/>
        </row>
        <row r="2174">
          <cell r="A2174"/>
        </row>
        <row r="2175">
          <cell r="A2175"/>
        </row>
        <row r="2176">
          <cell r="A2176"/>
        </row>
        <row r="2177">
          <cell r="A2177"/>
        </row>
        <row r="2178">
          <cell r="A2178"/>
        </row>
        <row r="2179">
          <cell r="A2179"/>
        </row>
        <row r="2180">
          <cell r="A2180"/>
        </row>
        <row r="2181">
          <cell r="A2181"/>
        </row>
        <row r="2182">
          <cell r="A2182"/>
        </row>
        <row r="2183">
          <cell r="A2183"/>
        </row>
        <row r="2184">
          <cell r="A2184"/>
        </row>
        <row r="2185">
          <cell r="A2185"/>
        </row>
        <row r="2186">
          <cell r="A2186"/>
        </row>
        <row r="2187">
          <cell r="A2187"/>
        </row>
        <row r="2188">
          <cell r="A2188"/>
        </row>
        <row r="2189">
          <cell r="A2189"/>
        </row>
        <row r="2190">
          <cell r="A2190"/>
        </row>
        <row r="2191">
          <cell r="A2191"/>
        </row>
        <row r="2192">
          <cell r="A2192"/>
        </row>
        <row r="2193">
          <cell r="A2193"/>
        </row>
        <row r="2194">
          <cell r="A2194"/>
        </row>
        <row r="2195">
          <cell r="A2195"/>
        </row>
        <row r="2196">
          <cell r="A2196"/>
        </row>
        <row r="2197">
          <cell r="A2197"/>
        </row>
        <row r="2198">
          <cell r="A2198"/>
        </row>
        <row r="2199">
          <cell r="A2199"/>
        </row>
        <row r="2200">
          <cell r="A2200"/>
        </row>
        <row r="2201">
          <cell r="A2201"/>
        </row>
        <row r="2202">
          <cell r="A2202"/>
        </row>
        <row r="2203">
          <cell r="A2203"/>
        </row>
        <row r="2204">
          <cell r="A2204"/>
        </row>
        <row r="2205">
          <cell r="A2205"/>
        </row>
        <row r="2206">
          <cell r="A2206"/>
        </row>
        <row r="2207">
          <cell r="A2207"/>
        </row>
        <row r="2208">
          <cell r="A2208"/>
        </row>
        <row r="2209">
          <cell r="A2209"/>
        </row>
        <row r="2210">
          <cell r="A2210"/>
        </row>
        <row r="2211">
          <cell r="A2211"/>
        </row>
        <row r="2212">
          <cell r="A2212"/>
        </row>
        <row r="2213">
          <cell r="A2213"/>
        </row>
        <row r="2214">
          <cell r="A2214"/>
        </row>
        <row r="2215">
          <cell r="A2215"/>
        </row>
        <row r="2216">
          <cell r="A2216"/>
        </row>
        <row r="2217">
          <cell r="A2217"/>
        </row>
        <row r="2218">
          <cell r="A2218"/>
        </row>
        <row r="2219">
          <cell r="A2219"/>
        </row>
        <row r="2220">
          <cell r="A2220"/>
        </row>
        <row r="2221">
          <cell r="A2221"/>
        </row>
        <row r="2222">
          <cell r="A2222"/>
        </row>
        <row r="2223">
          <cell r="A2223"/>
        </row>
        <row r="2224">
          <cell r="A2224"/>
        </row>
        <row r="2225">
          <cell r="A2225"/>
        </row>
        <row r="2226">
          <cell r="A2226"/>
        </row>
        <row r="2227">
          <cell r="A2227"/>
        </row>
        <row r="2228">
          <cell r="A2228"/>
        </row>
        <row r="2229">
          <cell r="A2229"/>
        </row>
        <row r="2230">
          <cell r="A2230"/>
        </row>
        <row r="2231">
          <cell r="A2231"/>
        </row>
        <row r="2232">
          <cell r="A2232"/>
        </row>
        <row r="2233">
          <cell r="A2233"/>
        </row>
        <row r="2234">
          <cell r="A2234"/>
        </row>
        <row r="2235">
          <cell r="A2235"/>
        </row>
        <row r="2236">
          <cell r="A2236"/>
        </row>
        <row r="2237">
          <cell r="A2237"/>
        </row>
        <row r="2238">
          <cell r="A2238"/>
        </row>
        <row r="2239">
          <cell r="A2239"/>
        </row>
        <row r="2240">
          <cell r="A2240"/>
        </row>
        <row r="2241">
          <cell r="A2241"/>
        </row>
        <row r="2242">
          <cell r="A2242"/>
        </row>
        <row r="2243">
          <cell r="A2243"/>
        </row>
        <row r="2244">
          <cell r="A2244"/>
        </row>
        <row r="2245">
          <cell r="A2245"/>
        </row>
        <row r="2246">
          <cell r="A2246"/>
        </row>
        <row r="2247">
          <cell r="A2247"/>
        </row>
        <row r="2248">
          <cell r="A2248"/>
        </row>
        <row r="2249">
          <cell r="A2249"/>
        </row>
        <row r="2250">
          <cell r="A2250"/>
        </row>
        <row r="2251">
          <cell r="A2251"/>
        </row>
        <row r="2252">
          <cell r="A2252"/>
        </row>
        <row r="2253">
          <cell r="A2253"/>
        </row>
        <row r="2254">
          <cell r="A2254"/>
        </row>
        <row r="2255">
          <cell r="A2255"/>
        </row>
        <row r="2256">
          <cell r="A2256"/>
        </row>
        <row r="2257">
          <cell r="A2257"/>
        </row>
        <row r="2258">
          <cell r="A2258"/>
        </row>
        <row r="2259">
          <cell r="A2259"/>
        </row>
        <row r="2260">
          <cell r="A2260"/>
        </row>
        <row r="2261">
          <cell r="A2261"/>
        </row>
        <row r="2262">
          <cell r="A2262"/>
        </row>
        <row r="2263">
          <cell r="A2263"/>
        </row>
        <row r="2264">
          <cell r="A2264"/>
        </row>
        <row r="2265">
          <cell r="A2265"/>
        </row>
        <row r="2266">
          <cell r="A2266"/>
        </row>
        <row r="2267">
          <cell r="A2267"/>
        </row>
        <row r="2268">
          <cell r="A2268"/>
        </row>
        <row r="2269">
          <cell r="A2269"/>
        </row>
        <row r="2270">
          <cell r="A2270"/>
        </row>
        <row r="2271">
          <cell r="A2271"/>
        </row>
        <row r="2272">
          <cell r="A2272"/>
        </row>
        <row r="2273">
          <cell r="A2273"/>
        </row>
        <row r="2274">
          <cell r="A2274"/>
        </row>
        <row r="2275">
          <cell r="A2275"/>
        </row>
        <row r="2276">
          <cell r="A2276"/>
        </row>
        <row r="2277">
          <cell r="A2277"/>
        </row>
        <row r="2278">
          <cell r="A2278"/>
        </row>
        <row r="2279">
          <cell r="A2279"/>
        </row>
        <row r="2280">
          <cell r="A2280"/>
        </row>
        <row r="2281">
          <cell r="A2281"/>
        </row>
        <row r="2282">
          <cell r="A2282"/>
        </row>
        <row r="2283">
          <cell r="A2283"/>
        </row>
        <row r="2284">
          <cell r="A2284"/>
        </row>
        <row r="2285">
          <cell r="A2285"/>
        </row>
        <row r="2286">
          <cell r="A2286"/>
        </row>
        <row r="2287">
          <cell r="A2287"/>
        </row>
        <row r="2288">
          <cell r="A2288"/>
        </row>
        <row r="2289">
          <cell r="A2289"/>
        </row>
        <row r="2290">
          <cell r="A2290"/>
        </row>
        <row r="2291">
          <cell r="A2291"/>
        </row>
        <row r="2292">
          <cell r="A2292"/>
        </row>
        <row r="2293">
          <cell r="A2293"/>
        </row>
        <row r="2294">
          <cell r="A2294"/>
        </row>
        <row r="2295">
          <cell r="A2295"/>
        </row>
        <row r="2296">
          <cell r="A2296"/>
        </row>
        <row r="2297">
          <cell r="A2297"/>
        </row>
        <row r="2298">
          <cell r="A2298"/>
        </row>
        <row r="2299">
          <cell r="A2299"/>
        </row>
        <row r="2300">
          <cell r="A2300"/>
        </row>
        <row r="2301">
          <cell r="A2301"/>
        </row>
        <row r="2302">
          <cell r="A2302"/>
        </row>
        <row r="2303">
          <cell r="A2303"/>
        </row>
        <row r="2304">
          <cell r="A2304"/>
        </row>
        <row r="2305">
          <cell r="A2305"/>
        </row>
        <row r="2306">
          <cell r="A2306"/>
        </row>
        <row r="2307">
          <cell r="A2307"/>
        </row>
        <row r="2308">
          <cell r="A2308"/>
        </row>
        <row r="2309">
          <cell r="A2309"/>
        </row>
        <row r="2310">
          <cell r="A2310"/>
        </row>
        <row r="2311">
          <cell r="A2311"/>
        </row>
        <row r="2312">
          <cell r="A2312"/>
        </row>
        <row r="2313">
          <cell r="A2313"/>
        </row>
        <row r="2314">
          <cell r="A2314"/>
        </row>
        <row r="2315">
          <cell r="A2315"/>
        </row>
        <row r="2316">
          <cell r="A2316"/>
        </row>
        <row r="2317">
          <cell r="A2317"/>
        </row>
        <row r="2318">
          <cell r="A2318"/>
        </row>
        <row r="2319">
          <cell r="A2319"/>
        </row>
        <row r="2320">
          <cell r="A2320"/>
        </row>
        <row r="2321">
          <cell r="A2321"/>
        </row>
        <row r="2322">
          <cell r="A2322"/>
        </row>
        <row r="2323">
          <cell r="A2323"/>
        </row>
        <row r="2324">
          <cell r="A2324"/>
        </row>
        <row r="2325">
          <cell r="A2325"/>
        </row>
        <row r="2326">
          <cell r="A2326"/>
        </row>
        <row r="2327">
          <cell r="A2327"/>
        </row>
        <row r="2328">
          <cell r="A2328"/>
        </row>
        <row r="2329">
          <cell r="A2329"/>
        </row>
        <row r="2330">
          <cell r="A2330"/>
        </row>
        <row r="2331">
          <cell r="A2331"/>
        </row>
        <row r="2332">
          <cell r="A2332"/>
        </row>
        <row r="2333">
          <cell r="A2333"/>
        </row>
        <row r="2334">
          <cell r="A2334"/>
        </row>
        <row r="2335">
          <cell r="A2335"/>
        </row>
        <row r="2336">
          <cell r="A2336"/>
        </row>
        <row r="2337">
          <cell r="A2337"/>
        </row>
        <row r="2338">
          <cell r="A2338"/>
        </row>
        <row r="2339">
          <cell r="A2339"/>
        </row>
        <row r="2340">
          <cell r="A2340"/>
        </row>
        <row r="2341">
          <cell r="A2341"/>
        </row>
        <row r="2342">
          <cell r="A2342"/>
        </row>
        <row r="2343">
          <cell r="A2343"/>
        </row>
        <row r="2344">
          <cell r="A2344"/>
        </row>
        <row r="2345">
          <cell r="A2345"/>
        </row>
        <row r="2346">
          <cell r="A2346"/>
        </row>
        <row r="2347">
          <cell r="A2347"/>
        </row>
        <row r="2348">
          <cell r="A2348"/>
        </row>
        <row r="2349">
          <cell r="A2349"/>
        </row>
        <row r="2350">
          <cell r="A2350"/>
        </row>
        <row r="2351">
          <cell r="A2351"/>
        </row>
        <row r="2352">
          <cell r="A2352"/>
        </row>
        <row r="2353">
          <cell r="A2353"/>
        </row>
        <row r="2354">
          <cell r="A2354"/>
        </row>
        <row r="2355">
          <cell r="A2355"/>
        </row>
        <row r="2356">
          <cell r="A2356"/>
        </row>
        <row r="2357">
          <cell r="A2357"/>
        </row>
        <row r="2358">
          <cell r="A2358"/>
        </row>
        <row r="2359">
          <cell r="A2359"/>
        </row>
        <row r="2360">
          <cell r="A2360"/>
        </row>
        <row r="2361">
          <cell r="A2361"/>
        </row>
        <row r="2362">
          <cell r="A2362"/>
        </row>
        <row r="2363">
          <cell r="A2363"/>
        </row>
        <row r="2364">
          <cell r="A2364"/>
        </row>
        <row r="2365">
          <cell r="A2365"/>
        </row>
        <row r="2366">
          <cell r="A2366"/>
        </row>
        <row r="2367">
          <cell r="A2367"/>
        </row>
        <row r="2368">
          <cell r="A2368"/>
        </row>
        <row r="2369">
          <cell r="A2369"/>
        </row>
        <row r="2370">
          <cell r="A2370"/>
        </row>
        <row r="2371">
          <cell r="A2371"/>
        </row>
        <row r="2372">
          <cell r="A2372"/>
        </row>
        <row r="2373">
          <cell r="A2373"/>
        </row>
        <row r="2374">
          <cell r="A2374"/>
        </row>
        <row r="2375">
          <cell r="A2375"/>
        </row>
        <row r="2376">
          <cell r="A2376"/>
        </row>
        <row r="2377">
          <cell r="A2377"/>
        </row>
        <row r="2378">
          <cell r="A2378"/>
        </row>
        <row r="2379">
          <cell r="A2379"/>
        </row>
        <row r="2380">
          <cell r="A2380"/>
        </row>
        <row r="2381">
          <cell r="A2381"/>
        </row>
        <row r="2382">
          <cell r="A2382"/>
        </row>
        <row r="2383">
          <cell r="A2383"/>
        </row>
        <row r="2384">
          <cell r="A2384"/>
        </row>
        <row r="2385">
          <cell r="A2385"/>
        </row>
        <row r="2386">
          <cell r="A2386"/>
        </row>
        <row r="2387">
          <cell r="A2387"/>
        </row>
        <row r="2388">
          <cell r="A2388"/>
        </row>
        <row r="2389">
          <cell r="A2389"/>
        </row>
        <row r="2390">
          <cell r="A2390"/>
        </row>
        <row r="2391">
          <cell r="A2391"/>
        </row>
        <row r="2392">
          <cell r="A2392"/>
        </row>
        <row r="2393">
          <cell r="A2393"/>
        </row>
        <row r="2394">
          <cell r="A2394"/>
        </row>
        <row r="2395">
          <cell r="A2395"/>
        </row>
        <row r="2396">
          <cell r="A2396"/>
        </row>
        <row r="2397">
          <cell r="A2397"/>
        </row>
        <row r="2398">
          <cell r="A2398"/>
        </row>
        <row r="2399">
          <cell r="A2399"/>
        </row>
        <row r="2400">
          <cell r="A2400"/>
        </row>
        <row r="2401">
          <cell r="A2401"/>
        </row>
        <row r="2402">
          <cell r="A2402"/>
        </row>
        <row r="2403">
          <cell r="A2403"/>
        </row>
        <row r="2404">
          <cell r="A2404"/>
        </row>
        <row r="2405">
          <cell r="A2405"/>
        </row>
        <row r="2406">
          <cell r="A2406"/>
        </row>
        <row r="2407">
          <cell r="A2407"/>
        </row>
        <row r="2408">
          <cell r="A2408"/>
        </row>
        <row r="2409">
          <cell r="A2409"/>
        </row>
        <row r="2410">
          <cell r="A2410"/>
        </row>
        <row r="2411">
          <cell r="A2411"/>
        </row>
        <row r="2412">
          <cell r="A2412"/>
        </row>
        <row r="2413">
          <cell r="A2413"/>
        </row>
        <row r="2414">
          <cell r="A2414"/>
        </row>
        <row r="2415">
          <cell r="A2415"/>
        </row>
        <row r="2416">
          <cell r="A2416"/>
        </row>
        <row r="2417">
          <cell r="A2417"/>
        </row>
        <row r="2418">
          <cell r="A2418"/>
        </row>
        <row r="2419">
          <cell r="A2419"/>
        </row>
        <row r="2420">
          <cell r="A2420"/>
        </row>
        <row r="2421">
          <cell r="A2421"/>
        </row>
        <row r="2422">
          <cell r="A2422"/>
        </row>
        <row r="2423">
          <cell r="A2423"/>
        </row>
        <row r="2424">
          <cell r="A2424"/>
        </row>
        <row r="2425">
          <cell r="A2425"/>
        </row>
        <row r="2426">
          <cell r="A2426"/>
        </row>
        <row r="2427">
          <cell r="A2427"/>
        </row>
        <row r="2428">
          <cell r="A2428"/>
        </row>
        <row r="2429">
          <cell r="A2429"/>
        </row>
        <row r="2430">
          <cell r="A2430"/>
        </row>
        <row r="2431">
          <cell r="A2431"/>
        </row>
        <row r="2432">
          <cell r="A2432"/>
        </row>
        <row r="2433">
          <cell r="A2433"/>
        </row>
        <row r="2434">
          <cell r="A2434"/>
        </row>
        <row r="2435">
          <cell r="A2435"/>
        </row>
        <row r="2436">
          <cell r="A2436"/>
        </row>
        <row r="2437">
          <cell r="A2437"/>
        </row>
        <row r="2438">
          <cell r="A2438"/>
        </row>
        <row r="2439">
          <cell r="A2439"/>
        </row>
        <row r="2440">
          <cell r="A2440"/>
        </row>
        <row r="2441">
          <cell r="A2441"/>
        </row>
        <row r="2442">
          <cell r="A2442"/>
        </row>
        <row r="2443">
          <cell r="A2443"/>
        </row>
        <row r="2444">
          <cell r="A2444"/>
        </row>
        <row r="2445">
          <cell r="A2445"/>
        </row>
        <row r="2446">
          <cell r="A2446"/>
        </row>
        <row r="2447">
          <cell r="A2447"/>
        </row>
        <row r="2448">
          <cell r="A2448"/>
        </row>
        <row r="2449">
          <cell r="A2449"/>
        </row>
        <row r="2450">
          <cell r="A2450"/>
        </row>
        <row r="2451">
          <cell r="A2451"/>
        </row>
        <row r="2452">
          <cell r="A2452"/>
        </row>
        <row r="2453">
          <cell r="A2453"/>
        </row>
        <row r="2454">
          <cell r="A2454"/>
        </row>
        <row r="2455">
          <cell r="A2455"/>
        </row>
        <row r="2456">
          <cell r="A2456"/>
        </row>
        <row r="2457">
          <cell r="A2457"/>
        </row>
        <row r="2458">
          <cell r="A2458"/>
        </row>
        <row r="2459">
          <cell r="A2459"/>
        </row>
        <row r="2460">
          <cell r="A2460"/>
        </row>
        <row r="2461">
          <cell r="A2461"/>
        </row>
        <row r="2462">
          <cell r="A2462"/>
        </row>
        <row r="2463">
          <cell r="A2463"/>
        </row>
        <row r="2464">
          <cell r="A2464"/>
        </row>
        <row r="2465">
          <cell r="A2465"/>
        </row>
        <row r="2466">
          <cell r="A2466"/>
        </row>
        <row r="2467">
          <cell r="A2467"/>
        </row>
        <row r="2468">
          <cell r="A2468"/>
        </row>
        <row r="2469">
          <cell r="A2469"/>
        </row>
        <row r="2470">
          <cell r="A2470"/>
        </row>
        <row r="2471">
          <cell r="A2471"/>
        </row>
        <row r="2472">
          <cell r="A2472"/>
        </row>
        <row r="2473">
          <cell r="A2473"/>
        </row>
        <row r="2474">
          <cell r="A2474"/>
        </row>
        <row r="2475">
          <cell r="A2475"/>
        </row>
        <row r="2476">
          <cell r="A2476"/>
        </row>
        <row r="2477">
          <cell r="A2477"/>
        </row>
        <row r="2478">
          <cell r="A2478"/>
        </row>
        <row r="2479">
          <cell r="A2479"/>
        </row>
        <row r="2480">
          <cell r="A2480"/>
        </row>
        <row r="2481">
          <cell r="A2481"/>
        </row>
        <row r="2482">
          <cell r="A2482"/>
        </row>
        <row r="2483">
          <cell r="A2483"/>
        </row>
        <row r="2484">
          <cell r="A2484"/>
        </row>
        <row r="2485">
          <cell r="A2485"/>
        </row>
        <row r="2486">
          <cell r="A2486"/>
        </row>
        <row r="2487">
          <cell r="A2487"/>
        </row>
        <row r="2488">
          <cell r="A2488"/>
        </row>
        <row r="2489">
          <cell r="A2489"/>
        </row>
        <row r="2490">
          <cell r="A2490"/>
        </row>
        <row r="2491">
          <cell r="A2491"/>
        </row>
        <row r="2492">
          <cell r="A2492"/>
        </row>
        <row r="2493">
          <cell r="A2493"/>
        </row>
        <row r="2494">
          <cell r="A2494"/>
        </row>
        <row r="2495">
          <cell r="A2495"/>
        </row>
        <row r="2496">
          <cell r="A2496"/>
        </row>
        <row r="2497">
          <cell r="A2497"/>
        </row>
        <row r="2498">
          <cell r="A2498"/>
        </row>
        <row r="2499">
          <cell r="A2499"/>
        </row>
        <row r="2500">
          <cell r="A2500"/>
        </row>
        <row r="2501">
          <cell r="A2501"/>
        </row>
        <row r="2502">
          <cell r="A2502"/>
        </row>
        <row r="2503">
          <cell r="A2503"/>
        </row>
        <row r="2504">
          <cell r="A2504"/>
        </row>
        <row r="2505">
          <cell r="A2505"/>
        </row>
        <row r="2506">
          <cell r="A2506"/>
        </row>
        <row r="2507">
          <cell r="A2507"/>
        </row>
        <row r="2508">
          <cell r="A2508"/>
        </row>
        <row r="2509">
          <cell r="A2509"/>
        </row>
        <row r="2510">
          <cell r="A2510"/>
        </row>
        <row r="2511">
          <cell r="A2511"/>
        </row>
        <row r="2512">
          <cell r="A2512"/>
        </row>
        <row r="2513">
          <cell r="A2513"/>
        </row>
        <row r="2514">
          <cell r="A2514"/>
        </row>
        <row r="2515">
          <cell r="A2515"/>
        </row>
        <row r="2516">
          <cell r="A2516"/>
        </row>
        <row r="2517">
          <cell r="A2517"/>
        </row>
        <row r="2518">
          <cell r="A2518"/>
        </row>
        <row r="2519">
          <cell r="A2519"/>
        </row>
        <row r="2520">
          <cell r="A2520"/>
        </row>
        <row r="2521">
          <cell r="A2521"/>
        </row>
        <row r="2522">
          <cell r="A2522"/>
        </row>
        <row r="2523">
          <cell r="A2523"/>
        </row>
        <row r="2524">
          <cell r="A2524"/>
        </row>
        <row r="2525">
          <cell r="A2525"/>
        </row>
        <row r="2526">
          <cell r="A2526"/>
        </row>
        <row r="2527">
          <cell r="A2527"/>
        </row>
        <row r="2528">
          <cell r="A2528"/>
        </row>
        <row r="2529">
          <cell r="A2529"/>
        </row>
        <row r="2530">
          <cell r="A2530"/>
        </row>
        <row r="2531">
          <cell r="A2531"/>
        </row>
        <row r="2532">
          <cell r="A2532"/>
        </row>
        <row r="2533">
          <cell r="A2533"/>
        </row>
        <row r="2534">
          <cell r="A2534"/>
        </row>
        <row r="2535">
          <cell r="A2535"/>
        </row>
        <row r="2536">
          <cell r="A2536"/>
        </row>
        <row r="2537">
          <cell r="A2537"/>
        </row>
        <row r="2538">
          <cell r="A2538"/>
        </row>
        <row r="2539">
          <cell r="A2539"/>
        </row>
        <row r="2540">
          <cell r="A2540"/>
        </row>
        <row r="2541">
          <cell r="A2541"/>
        </row>
        <row r="2542">
          <cell r="A2542"/>
        </row>
        <row r="2543">
          <cell r="A2543"/>
        </row>
        <row r="2544">
          <cell r="A2544"/>
        </row>
        <row r="2545">
          <cell r="A2545"/>
        </row>
        <row r="2546">
          <cell r="A2546"/>
        </row>
        <row r="2547">
          <cell r="A2547"/>
        </row>
        <row r="2548">
          <cell r="A2548"/>
        </row>
        <row r="2549">
          <cell r="A2549"/>
        </row>
        <row r="2550">
          <cell r="A2550"/>
        </row>
        <row r="2551">
          <cell r="A2551"/>
        </row>
        <row r="2552">
          <cell r="A2552"/>
        </row>
        <row r="2553">
          <cell r="A2553"/>
        </row>
        <row r="2554">
          <cell r="A2554"/>
        </row>
        <row r="2555">
          <cell r="A2555"/>
        </row>
        <row r="2556">
          <cell r="A2556"/>
        </row>
        <row r="2557">
          <cell r="A2557"/>
        </row>
        <row r="2558">
          <cell r="A2558"/>
        </row>
        <row r="2559">
          <cell r="A2559"/>
        </row>
        <row r="2560">
          <cell r="A2560"/>
        </row>
        <row r="2561">
          <cell r="A2561"/>
        </row>
        <row r="2562">
          <cell r="A2562"/>
        </row>
        <row r="2563">
          <cell r="A2563"/>
        </row>
        <row r="2564">
          <cell r="A2564"/>
        </row>
        <row r="2565">
          <cell r="A2565"/>
        </row>
        <row r="2566">
          <cell r="A2566"/>
        </row>
        <row r="2567">
          <cell r="A2567"/>
        </row>
        <row r="2568">
          <cell r="A2568"/>
        </row>
        <row r="2569">
          <cell r="A2569"/>
        </row>
        <row r="2570">
          <cell r="A2570"/>
        </row>
        <row r="2571">
          <cell r="A2571"/>
        </row>
        <row r="2572">
          <cell r="A2572"/>
        </row>
        <row r="2573">
          <cell r="A2573"/>
        </row>
        <row r="2574">
          <cell r="A2574"/>
        </row>
        <row r="2575">
          <cell r="A2575"/>
        </row>
        <row r="2576">
          <cell r="A2576"/>
        </row>
        <row r="2577">
          <cell r="A2577"/>
        </row>
        <row r="2578">
          <cell r="A2578"/>
        </row>
        <row r="2579">
          <cell r="A2579"/>
        </row>
        <row r="2580">
          <cell r="A2580"/>
        </row>
        <row r="2581">
          <cell r="A2581"/>
        </row>
        <row r="2582">
          <cell r="A2582"/>
        </row>
        <row r="2583">
          <cell r="A2583"/>
        </row>
        <row r="2584">
          <cell r="A2584"/>
        </row>
        <row r="2585">
          <cell r="A2585"/>
        </row>
        <row r="2586">
          <cell r="A2586"/>
        </row>
        <row r="2587">
          <cell r="A2587"/>
        </row>
        <row r="2588">
          <cell r="A2588"/>
        </row>
        <row r="2589">
          <cell r="A2589"/>
        </row>
        <row r="2590">
          <cell r="A2590"/>
        </row>
        <row r="2591">
          <cell r="A2591"/>
        </row>
        <row r="2592">
          <cell r="A2592"/>
        </row>
        <row r="2593">
          <cell r="A2593"/>
        </row>
        <row r="2594">
          <cell r="A2594"/>
        </row>
        <row r="2595">
          <cell r="A2595"/>
        </row>
        <row r="2596">
          <cell r="A2596"/>
        </row>
        <row r="2597">
          <cell r="A2597"/>
        </row>
        <row r="2598">
          <cell r="A2598"/>
        </row>
        <row r="2599">
          <cell r="A2599"/>
        </row>
        <row r="2600">
          <cell r="A2600"/>
        </row>
        <row r="2601">
          <cell r="A2601"/>
        </row>
        <row r="2602">
          <cell r="A2602"/>
        </row>
        <row r="2603">
          <cell r="A2603"/>
        </row>
        <row r="2604">
          <cell r="A2604"/>
        </row>
        <row r="2605">
          <cell r="A2605"/>
        </row>
        <row r="2606">
          <cell r="A2606"/>
        </row>
        <row r="2607">
          <cell r="A2607"/>
        </row>
        <row r="2608">
          <cell r="A2608"/>
        </row>
        <row r="2609">
          <cell r="A2609"/>
        </row>
        <row r="2610">
          <cell r="A2610"/>
        </row>
        <row r="2611">
          <cell r="A2611"/>
        </row>
        <row r="2612">
          <cell r="A2612"/>
        </row>
        <row r="2613">
          <cell r="A2613"/>
        </row>
        <row r="2614">
          <cell r="A2614"/>
        </row>
        <row r="2615">
          <cell r="A2615"/>
        </row>
        <row r="2616">
          <cell r="A2616"/>
        </row>
        <row r="2617">
          <cell r="A2617"/>
        </row>
        <row r="2618">
          <cell r="A2618"/>
        </row>
        <row r="2619">
          <cell r="A2619"/>
        </row>
        <row r="2620">
          <cell r="A2620"/>
        </row>
        <row r="2621">
          <cell r="A2621"/>
        </row>
        <row r="2622">
          <cell r="A2622"/>
        </row>
        <row r="2623">
          <cell r="A2623"/>
        </row>
        <row r="2624">
          <cell r="A2624"/>
        </row>
        <row r="2625">
          <cell r="A2625"/>
        </row>
        <row r="2626">
          <cell r="A2626"/>
        </row>
        <row r="2627">
          <cell r="A2627"/>
        </row>
        <row r="2628">
          <cell r="A2628"/>
        </row>
        <row r="2629">
          <cell r="A2629"/>
        </row>
        <row r="2630">
          <cell r="A2630"/>
        </row>
        <row r="2631">
          <cell r="A2631"/>
        </row>
        <row r="2632">
          <cell r="A2632"/>
        </row>
        <row r="2633">
          <cell r="A2633"/>
        </row>
        <row r="2634">
          <cell r="A2634"/>
        </row>
        <row r="2635">
          <cell r="A2635"/>
        </row>
        <row r="2636">
          <cell r="A2636"/>
        </row>
        <row r="2637">
          <cell r="A2637"/>
        </row>
        <row r="2638">
          <cell r="A2638"/>
        </row>
        <row r="2639">
          <cell r="A2639"/>
        </row>
        <row r="2640">
          <cell r="A2640"/>
        </row>
        <row r="2641">
          <cell r="A2641"/>
        </row>
        <row r="2642">
          <cell r="A2642"/>
        </row>
        <row r="2643">
          <cell r="A2643"/>
        </row>
        <row r="2644">
          <cell r="A2644"/>
        </row>
        <row r="2645">
          <cell r="A2645"/>
        </row>
        <row r="2646">
          <cell r="A2646"/>
        </row>
        <row r="2647">
          <cell r="A2647"/>
        </row>
        <row r="2648">
          <cell r="A2648"/>
        </row>
        <row r="2649">
          <cell r="A2649"/>
        </row>
        <row r="2650">
          <cell r="A2650"/>
        </row>
        <row r="2651">
          <cell r="A2651"/>
        </row>
        <row r="2652">
          <cell r="A2652"/>
        </row>
        <row r="2653">
          <cell r="A2653"/>
        </row>
        <row r="2654">
          <cell r="A2654"/>
        </row>
        <row r="2655">
          <cell r="A2655"/>
        </row>
        <row r="2656">
          <cell r="A2656"/>
        </row>
        <row r="2657">
          <cell r="A2657"/>
        </row>
        <row r="2658">
          <cell r="A2658"/>
        </row>
        <row r="2659">
          <cell r="A2659"/>
        </row>
        <row r="2660">
          <cell r="A2660"/>
        </row>
        <row r="2661">
          <cell r="A2661"/>
        </row>
        <row r="2662">
          <cell r="A2662"/>
        </row>
        <row r="2663">
          <cell r="A2663"/>
        </row>
        <row r="2664">
          <cell r="A2664"/>
        </row>
        <row r="2665">
          <cell r="A2665"/>
        </row>
        <row r="2666">
          <cell r="A2666"/>
        </row>
        <row r="2667">
          <cell r="A2667"/>
        </row>
        <row r="2668">
          <cell r="A2668"/>
        </row>
        <row r="2669">
          <cell r="A2669"/>
        </row>
        <row r="2670">
          <cell r="A2670"/>
        </row>
        <row r="2671">
          <cell r="A2671"/>
        </row>
        <row r="2672">
          <cell r="A2672"/>
        </row>
        <row r="2673">
          <cell r="A2673"/>
        </row>
        <row r="2674">
          <cell r="A2674"/>
        </row>
        <row r="2675">
          <cell r="A2675"/>
        </row>
        <row r="2676">
          <cell r="A2676"/>
        </row>
        <row r="2677">
          <cell r="A2677"/>
        </row>
        <row r="2678">
          <cell r="A2678"/>
        </row>
        <row r="2679">
          <cell r="A2679"/>
        </row>
        <row r="2680">
          <cell r="A2680"/>
        </row>
        <row r="2681">
          <cell r="A2681"/>
        </row>
        <row r="2682">
          <cell r="A2682"/>
        </row>
        <row r="2683">
          <cell r="A2683"/>
        </row>
        <row r="2684">
          <cell r="A2684"/>
        </row>
        <row r="2685">
          <cell r="A2685"/>
        </row>
        <row r="2686">
          <cell r="A2686"/>
        </row>
        <row r="2687">
          <cell r="A2687"/>
        </row>
        <row r="2688">
          <cell r="A2688"/>
        </row>
        <row r="2689">
          <cell r="A2689"/>
        </row>
        <row r="2690">
          <cell r="A2690"/>
        </row>
        <row r="2691">
          <cell r="A2691"/>
        </row>
        <row r="2692">
          <cell r="A2692"/>
        </row>
        <row r="2693">
          <cell r="A2693"/>
        </row>
        <row r="2694">
          <cell r="A2694"/>
        </row>
        <row r="2695">
          <cell r="A2695"/>
        </row>
        <row r="2696">
          <cell r="A2696"/>
        </row>
        <row r="2697">
          <cell r="A2697"/>
        </row>
        <row r="2698">
          <cell r="A2698"/>
        </row>
        <row r="2699">
          <cell r="A2699"/>
        </row>
        <row r="2700">
          <cell r="A2700"/>
        </row>
        <row r="2701">
          <cell r="A2701"/>
        </row>
        <row r="2702">
          <cell r="A2702"/>
        </row>
        <row r="2703">
          <cell r="A2703"/>
        </row>
        <row r="2704">
          <cell r="A2704"/>
        </row>
        <row r="2705">
          <cell r="A2705"/>
        </row>
        <row r="2706">
          <cell r="A2706"/>
        </row>
        <row r="2707">
          <cell r="A2707"/>
        </row>
        <row r="2708">
          <cell r="A2708"/>
        </row>
        <row r="2709">
          <cell r="A2709"/>
        </row>
        <row r="2710">
          <cell r="A2710"/>
        </row>
        <row r="2711">
          <cell r="A2711"/>
        </row>
        <row r="2712">
          <cell r="A2712"/>
        </row>
        <row r="2713">
          <cell r="A2713"/>
        </row>
        <row r="2714">
          <cell r="A2714"/>
        </row>
        <row r="2715">
          <cell r="A2715"/>
        </row>
        <row r="2716">
          <cell r="A2716"/>
        </row>
        <row r="2717">
          <cell r="A2717"/>
        </row>
        <row r="2718">
          <cell r="A2718"/>
        </row>
        <row r="2719">
          <cell r="A2719"/>
        </row>
        <row r="2720">
          <cell r="A2720"/>
        </row>
        <row r="2721">
          <cell r="A2721"/>
        </row>
        <row r="2722">
          <cell r="A2722"/>
        </row>
        <row r="2723">
          <cell r="A2723"/>
        </row>
        <row r="2724">
          <cell r="A2724"/>
        </row>
        <row r="2725">
          <cell r="A2725"/>
        </row>
        <row r="2726">
          <cell r="A2726"/>
        </row>
        <row r="2727">
          <cell r="A2727"/>
        </row>
        <row r="2728">
          <cell r="A2728"/>
        </row>
        <row r="2729">
          <cell r="A2729"/>
        </row>
        <row r="2730">
          <cell r="A2730"/>
        </row>
        <row r="2731">
          <cell r="A2731"/>
        </row>
        <row r="2732">
          <cell r="A2732"/>
        </row>
        <row r="2733">
          <cell r="A2733"/>
        </row>
        <row r="2734">
          <cell r="A2734"/>
        </row>
        <row r="2735">
          <cell r="A2735"/>
        </row>
        <row r="2736">
          <cell r="A2736"/>
        </row>
        <row r="2737">
          <cell r="A2737"/>
        </row>
        <row r="2738">
          <cell r="A2738"/>
        </row>
        <row r="2739">
          <cell r="A2739"/>
        </row>
        <row r="2740">
          <cell r="A2740"/>
        </row>
        <row r="2741">
          <cell r="A2741"/>
        </row>
        <row r="2742">
          <cell r="A2742"/>
        </row>
        <row r="2743">
          <cell r="A2743"/>
        </row>
        <row r="2744">
          <cell r="A2744"/>
        </row>
        <row r="2745">
          <cell r="A2745"/>
        </row>
        <row r="2746">
          <cell r="A2746"/>
        </row>
        <row r="2747">
          <cell r="A2747"/>
        </row>
        <row r="2748">
          <cell r="A2748"/>
        </row>
        <row r="2749">
          <cell r="A2749"/>
        </row>
        <row r="2750">
          <cell r="A2750"/>
        </row>
        <row r="2751">
          <cell r="A2751"/>
        </row>
        <row r="2752">
          <cell r="A2752"/>
        </row>
        <row r="2753">
          <cell r="A2753"/>
        </row>
        <row r="2754">
          <cell r="A2754"/>
        </row>
        <row r="2755">
          <cell r="A2755"/>
        </row>
        <row r="2756">
          <cell r="A2756"/>
        </row>
        <row r="2757">
          <cell r="A2757"/>
        </row>
        <row r="2758">
          <cell r="A2758"/>
        </row>
        <row r="2759">
          <cell r="A2759"/>
        </row>
        <row r="2760">
          <cell r="A2760"/>
        </row>
        <row r="2761">
          <cell r="A2761"/>
        </row>
        <row r="2762">
          <cell r="A2762"/>
        </row>
        <row r="2763">
          <cell r="A2763"/>
        </row>
        <row r="2764">
          <cell r="A2764"/>
        </row>
        <row r="2765">
          <cell r="A2765"/>
        </row>
        <row r="2766">
          <cell r="A2766"/>
        </row>
        <row r="2767">
          <cell r="A2767"/>
        </row>
        <row r="2768">
          <cell r="A2768"/>
        </row>
        <row r="2769">
          <cell r="A2769"/>
        </row>
        <row r="2770">
          <cell r="A2770"/>
        </row>
        <row r="2771">
          <cell r="A2771"/>
        </row>
        <row r="2772">
          <cell r="A2772"/>
        </row>
        <row r="2773">
          <cell r="A2773"/>
        </row>
        <row r="2774">
          <cell r="A2774"/>
        </row>
        <row r="2775">
          <cell r="A2775"/>
        </row>
        <row r="2776">
          <cell r="A2776"/>
        </row>
        <row r="2777">
          <cell r="A2777"/>
        </row>
        <row r="2778">
          <cell r="A2778"/>
        </row>
        <row r="2779">
          <cell r="A2779"/>
        </row>
        <row r="2780">
          <cell r="A2780"/>
        </row>
        <row r="2781">
          <cell r="A2781"/>
        </row>
        <row r="2782">
          <cell r="A2782"/>
        </row>
        <row r="2783">
          <cell r="A2783"/>
        </row>
        <row r="2784">
          <cell r="A2784"/>
        </row>
        <row r="2785">
          <cell r="A2785"/>
        </row>
        <row r="2786">
          <cell r="A2786"/>
        </row>
        <row r="2787">
          <cell r="A2787"/>
        </row>
        <row r="2788">
          <cell r="A2788"/>
        </row>
        <row r="2789">
          <cell r="A2789"/>
        </row>
        <row r="2790">
          <cell r="A2790"/>
        </row>
        <row r="2791">
          <cell r="A2791"/>
        </row>
        <row r="2792">
          <cell r="A2792"/>
        </row>
        <row r="2793">
          <cell r="A2793"/>
        </row>
        <row r="2794">
          <cell r="A2794"/>
        </row>
        <row r="2795">
          <cell r="A2795"/>
        </row>
        <row r="2796">
          <cell r="A2796"/>
        </row>
        <row r="2797">
          <cell r="A2797"/>
        </row>
        <row r="2798">
          <cell r="A2798"/>
        </row>
        <row r="2799">
          <cell r="A2799"/>
        </row>
        <row r="2800">
          <cell r="A2800"/>
        </row>
        <row r="2801">
          <cell r="A2801"/>
        </row>
        <row r="2802">
          <cell r="A2802"/>
        </row>
        <row r="2803">
          <cell r="A2803"/>
        </row>
        <row r="2804">
          <cell r="A2804"/>
        </row>
        <row r="2805">
          <cell r="A2805"/>
        </row>
        <row r="2806">
          <cell r="A2806"/>
        </row>
        <row r="2807">
          <cell r="A2807"/>
        </row>
        <row r="2808">
          <cell r="A2808"/>
        </row>
        <row r="2809">
          <cell r="A2809"/>
        </row>
        <row r="2810">
          <cell r="A2810"/>
        </row>
        <row r="2811">
          <cell r="A2811"/>
        </row>
        <row r="2812">
          <cell r="A2812"/>
        </row>
        <row r="2813">
          <cell r="A2813"/>
        </row>
        <row r="2814">
          <cell r="A2814"/>
        </row>
        <row r="2815">
          <cell r="A2815"/>
        </row>
        <row r="2816">
          <cell r="A2816"/>
        </row>
        <row r="2817">
          <cell r="A2817"/>
        </row>
        <row r="2818">
          <cell r="A2818"/>
        </row>
        <row r="2819">
          <cell r="A2819"/>
        </row>
        <row r="2820">
          <cell r="A2820"/>
        </row>
        <row r="2821">
          <cell r="A2821"/>
        </row>
        <row r="2822">
          <cell r="A2822"/>
        </row>
        <row r="2823">
          <cell r="A2823"/>
        </row>
        <row r="2824">
          <cell r="A2824"/>
        </row>
        <row r="2825">
          <cell r="A2825"/>
        </row>
        <row r="2826">
          <cell r="A2826"/>
        </row>
        <row r="2827">
          <cell r="A2827"/>
        </row>
        <row r="2828">
          <cell r="A2828"/>
        </row>
        <row r="2829">
          <cell r="A2829"/>
        </row>
        <row r="2830">
          <cell r="A2830"/>
        </row>
        <row r="2831">
          <cell r="A2831"/>
        </row>
        <row r="2832">
          <cell r="A2832"/>
        </row>
        <row r="2833">
          <cell r="A2833"/>
        </row>
        <row r="2834">
          <cell r="A2834"/>
        </row>
        <row r="2835">
          <cell r="A2835"/>
        </row>
        <row r="2836">
          <cell r="A2836"/>
        </row>
        <row r="2837">
          <cell r="A2837"/>
        </row>
        <row r="2838">
          <cell r="A2838"/>
        </row>
        <row r="2839">
          <cell r="A2839"/>
        </row>
        <row r="2840">
          <cell r="A2840"/>
        </row>
        <row r="2841">
          <cell r="A2841"/>
        </row>
        <row r="2842">
          <cell r="A2842"/>
        </row>
        <row r="2843">
          <cell r="A2843"/>
        </row>
        <row r="2844">
          <cell r="A2844"/>
        </row>
        <row r="2845">
          <cell r="A2845"/>
        </row>
        <row r="2846">
          <cell r="A2846"/>
        </row>
        <row r="2847">
          <cell r="A2847"/>
        </row>
        <row r="2848">
          <cell r="A2848"/>
        </row>
        <row r="2849">
          <cell r="A2849"/>
        </row>
        <row r="2850">
          <cell r="A2850"/>
        </row>
        <row r="2851">
          <cell r="A2851"/>
        </row>
        <row r="2852">
          <cell r="A2852"/>
        </row>
        <row r="2853">
          <cell r="A2853"/>
        </row>
        <row r="2854">
          <cell r="A2854"/>
        </row>
        <row r="2855">
          <cell r="A2855"/>
        </row>
        <row r="2856">
          <cell r="A2856"/>
        </row>
        <row r="2857">
          <cell r="A2857"/>
        </row>
        <row r="2858">
          <cell r="A2858"/>
        </row>
        <row r="2859">
          <cell r="A2859"/>
        </row>
        <row r="2860">
          <cell r="A2860"/>
        </row>
        <row r="2861">
          <cell r="A2861"/>
        </row>
        <row r="2862">
          <cell r="A2862"/>
        </row>
        <row r="2863">
          <cell r="A2863"/>
        </row>
        <row r="2864">
          <cell r="A2864"/>
        </row>
        <row r="2865">
          <cell r="A2865"/>
        </row>
        <row r="2866">
          <cell r="A2866"/>
        </row>
        <row r="2867">
          <cell r="A2867"/>
        </row>
        <row r="2868">
          <cell r="A2868"/>
        </row>
        <row r="2869">
          <cell r="A2869"/>
        </row>
        <row r="2870">
          <cell r="A2870"/>
        </row>
        <row r="2871">
          <cell r="A2871"/>
        </row>
        <row r="2872">
          <cell r="A2872"/>
        </row>
        <row r="2873">
          <cell r="A2873"/>
        </row>
        <row r="2874">
          <cell r="A2874"/>
        </row>
        <row r="2875">
          <cell r="A2875"/>
        </row>
        <row r="2876">
          <cell r="A2876"/>
        </row>
        <row r="2877">
          <cell r="A2877"/>
        </row>
        <row r="2878">
          <cell r="A2878"/>
        </row>
        <row r="2879">
          <cell r="A2879"/>
        </row>
        <row r="2880">
          <cell r="A2880"/>
        </row>
        <row r="2881">
          <cell r="A2881"/>
        </row>
        <row r="2882">
          <cell r="A2882"/>
        </row>
        <row r="2883">
          <cell r="A2883"/>
        </row>
        <row r="2884">
          <cell r="A2884"/>
        </row>
        <row r="2885">
          <cell r="A2885"/>
        </row>
        <row r="2886">
          <cell r="A2886"/>
        </row>
        <row r="2887">
          <cell r="A2887"/>
        </row>
        <row r="2888">
          <cell r="A2888"/>
        </row>
        <row r="2889">
          <cell r="A2889"/>
        </row>
        <row r="2890">
          <cell r="A2890"/>
        </row>
        <row r="2891">
          <cell r="A2891"/>
        </row>
        <row r="2892">
          <cell r="A2892"/>
        </row>
        <row r="2893">
          <cell r="A2893"/>
        </row>
        <row r="2894">
          <cell r="A2894"/>
        </row>
        <row r="2895">
          <cell r="A2895"/>
        </row>
        <row r="2896">
          <cell r="A2896"/>
        </row>
        <row r="2897">
          <cell r="A2897"/>
        </row>
        <row r="2898">
          <cell r="A2898"/>
        </row>
        <row r="2899">
          <cell r="A2899"/>
        </row>
        <row r="2900">
          <cell r="A2900"/>
        </row>
        <row r="2901">
          <cell r="A2901"/>
        </row>
        <row r="2902">
          <cell r="A2902"/>
        </row>
        <row r="2903">
          <cell r="A2903"/>
        </row>
        <row r="2904">
          <cell r="A2904"/>
        </row>
        <row r="2905">
          <cell r="A2905"/>
        </row>
        <row r="2906">
          <cell r="A2906"/>
        </row>
        <row r="2907">
          <cell r="A2907"/>
        </row>
        <row r="2908">
          <cell r="A2908"/>
        </row>
        <row r="2909">
          <cell r="A2909"/>
        </row>
        <row r="2910">
          <cell r="A2910"/>
        </row>
        <row r="2911">
          <cell r="A2911"/>
        </row>
        <row r="2912">
          <cell r="A2912"/>
        </row>
        <row r="2913">
          <cell r="A2913"/>
        </row>
        <row r="2914">
          <cell r="A2914"/>
        </row>
        <row r="2915">
          <cell r="A2915"/>
        </row>
        <row r="2916">
          <cell r="A2916"/>
        </row>
        <row r="2917">
          <cell r="A2917"/>
        </row>
        <row r="2918">
          <cell r="A2918"/>
        </row>
        <row r="2919">
          <cell r="A2919"/>
        </row>
        <row r="2920">
          <cell r="A2920"/>
        </row>
        <row r="2921">
          <cell r="A2921"/>
        </row>
        <row r="2922">
          <cell r="A2922"/>
        </row>
        <row r="2923">
          <cell r="A2923"/>
        </row>
        <row r="2924">
          <cell r="A2924"/>
        </row>
        <row r="2925">
          <cell r="A2925"/>
        </row>
        <row r="2926">
          <cell r="A2926"/>
        </row>
        <row r="2927">
          <cell r="A2927"/>
        </row>
        <row r="2928">
          <cell r="A2928"/>
        </row>
        <row r="2929">
          <cell r="A2929"/>
        </row>
        <row r="2930">
          <cell r="A2930"/>
        </row>
        <row r="2931">
          <cell r="A2931"/>
        </row>
        <row r="2932">
          <cell r="A2932"/>
        </row>
        <row r="2933">
          <cell r="A2933"/>
        </row>
        <row r="2934">
          <cell r="A2934"/>
        </row>
        <row r="2935">
          <cell r="A2935"/>
        </row>
        <row r="2936">
          <cell r="A2936"/>
        </row>
        <row r="2937">
          <cell r="A2937"/>
        </row>
        <row r="2938">
          <cell r="A2938"/>
        </row>
        <row r="2939">
          <cell r="A2939"/>
        </row>
        <row r="2940">
          <cell r="A2940"/>
        </row>
        <row r="2941">
          <cell r="A2941"/>
        </row>
        <row r="2942">
          <cell r="A2942"/>
        </row>
        <row r="2943">
          <cell r="A2943"/>
        </row>
        <row r="2944">
          <cell r="A2944"/>
        </row>
        <row r="2945">
          <cell r="A2945"/>
        </row>
        <row r="2946">
          <cell r="A2946"/>
        </row>
        <row r="2947">
          <cell r="A2947"/>
        </row>
        <row r="2948">
          <cell r="A2948"/>
        </row>
        <row r="2949">
          <cell r="A2949"/>
        </row>
        <row r="2950">
          <cell r="A2950"/>
        </row>
        <row r="2951">
          <cell r="A2951"/>
        </row>
        <row r="2952">
          <cell r="A2952"/>
        </row>
        <row r="2953">
          <cell r="A2953"/>
        </row>
        <row r="2954">
          <cell r="A2954"/>
        </row>
        <row r="2955">
          <cell r="A2955"/>
        </row>
        <row r="2956">
          <cell r="A2956"/>
        </row>
        <row r="2957">
          <cell r="A2957"/>
        </row>
        <row r="2958">
          <cell r="A2958"/>
        </row>
        <row r="2959">
          <cell r="A2959"/>
        </row>
        <row r="2960">
          <cell r="A2960"/>
        </row>
        <row r="2961">
          <cell r="A2961"/>
        </row>
        <row r="2962">
          <cell r="A2962"/>
        </row>
        <row r="2963">
          <cell r="A2963"/>
        </row>
        <row r="2964">
          <cell r="A2964"/>
        </row>
        <row r="2965">
          <cell r="A2965"/>
        </row>
        <row r="2966">
          <cell r="A2966"/>
        </row>
        <row r="2967">
          <cell r="A2967"/>
        </row>
        <row r="2968">
          <cell r="A2968"/>
        </row>
        <row r="2969">
          <cell r="A2969"/>
        </row>
        <row r="2970">
          <cell r="A2970"/>
        </row>
        <row r="2971">
          <cell r="A2971"/>
        </row>
        <row r="2972">
          <cell r="A2972"/>
        </row>
        <row r="2973">
          <cell r="A2973"/>
        </row>
        <row r="2974">
          <cell r="A2974"/>
        </row>
        <row r="2975">
          <cell r="A2975"/>
        </row>
        <row r="2976">
          <cell r="A2976"/>
        </row>
        <row r="2977">
          <cell r="A2977"/>
        </row>
        <row r="2978">
          <cell r="A2978"/>
        </row>
        <row r="2979">
          <cell r="A2979"/>
        </row>
        <row r="2980">
          <cell r="A2980"/>
        </row>
        <row r="2981">
          <cell r="A2981"/>
        </row>
        <row r="2982">
          <cell r="A2982"/>
        </row>
        <row r="2983">
          <cell r="A2983"/>
        </row>
        <row r="2984">
          <cell r="A2984"/>
        </row>
        <row r="2985">
          <cell r="A2985"/>
        </row>
        <row r="2986">
          <cell r="A2986"/>
        </row>
        <row r="2987">
          <cell r="A2987"/>
        </row>
        <row r="2988">
          <cell r="A2988"/>
        </row>
        <row r="2989">
          <cell r="A2989"/>
        </row>
        <row r="2990">
          <cell r="A2990"/>
        </row>
        <row r="2991">
          <cell r="A2991"/>
        </row>
        <row r="2992">
          <cell r="A2992"/>
        </row>
        <row r="2993">
          <cell r="A2993"/>
        </row>
        <row r="2994">
          <cell r="A2994"/>
        </row>
        <row r="2995">
          <cell r="A2995"/>
        </row>
        <row r="2996">
          <cell r="A2996"/>
        </row>
        <row r="2997">
          <cell r="A2997"/>
        </row>
        <row r="2998">
          <cell r="A2998"/>
        </row>
        <row r="2999">
          <cell r="A2999"/>
        </row>
        <row r="3000">
          <cell r="A3000"/>
        </row>
        <row r="3001">
          <cell r="A3001"/>
        </row>
        <row r="3002">
          <cell r="A3002"/>
        </row>
        <row r="3003">
          <cell r="A3003"/>
        </row>
        <row r="3004">
          <cell r="A3004"/>
        </row>
        <row r="3005">
          <cell r="A3005"/>
        </row>
        <row r="3006">
          <cell r="A3006"/>
        </row>
        <row r="3007">
          <cell r="A3007"/>
        </row>
        <row r="3008">
          <cell r="A3008"/>
        </row>
        <row r="3009">
          <cell r="A3009"/>
        </row>
        <row r="3010">
          <cell r="A3010"/>
        </row>
        <row r="3011">
          <cell r="A3011"/>
        </row>
        <row r="3012">
          <cell r="A3012"/>
        </row>
        <row r="3013">
          <cell r="A3013"/>
        </row>
        <row r="3014">
          <cell r="A3014"/>
        </row>
        <row r="3015">
          <cell r="A3015"/>
        </row>
        <row r="3016">
          <cell r="A3016"/>
        </row>
        <row r="3017">
          <cell r="A3017"/>
        </row>
        <row r="3018">
          <cell r="A3018"/>
        </row>
        <row r="3019">
          <cell r="A3019"/>
        </row>
        <row r="3020">
          <cell r="A3020"/>
        </row>
        <row r="3021">
          <cell r="A3021"/>
        </row>
        <row r="3022">
          <cell r="A3022"/>
        </row>
        <row r="3023">
          <cell r="A3023"/>
        </row>
        <row r="3024">
          <cell r="A3024"/>
        </row>
        <row r="3025">
          <cell r="A3025"/>
        </row>
        <row r="3026">
          <cell r="A3026"/>
        </row>
        <row r="3027">
          <cell r="A3027"/>
        </row>
        <row r="3028">
          <cell r="A3028"/>
        </row>
        <row r="3029">
          <cell r="A3029"/>
        </row>
        <row r="3030">
          <cell r="A3030"/>
        </row>
        <row r="3031">
          <cell r="A3031"/>
        </row>
        <row r="3032">
          <cell r="A3032"/>
        </row>
        <row r="3033">
          <cell r="A3033"/>
        </row>
        <row r="3034">
          <cell r="A3034"/>
        </row>
        <row r="3035">
          <cell r="A3035"/>
        </row>
        <row r="3036">
          <cell r="A3036"/>
        </row>
        <row r="3037">
          <cell r="A3037"/>
        </row>
        <row r="3038">
          <cell r="A3038"/>
        </row>
        <row r="3039">
          <cell r="A3039"/>
        </row>
        <row r="3040">
          <cell r="A3040"/>
        </row>
        <row r="3041">
          <cell r="A3041"/>
        </row>
        <row r="3042">
          <cell r="A3042"/>
        </row>
        <row r="3043">
          <cell r="A3043"/>
        </row>
        <row r="3044">
          <cell r="A3044"/>
        </row>
        <row r="3045">
          <cell r="A3045"/>
        </row>
        <row r="3046">
          <cell r="A3046"/>
        </row>
        <row r="3047">
          <cell r="A3047"/>
        </row>
        <row r="3048">
          <cell r="A3048"/>
        </row>
        <row r="3049">
          <cell r="A3049"/>
        </row>
        <row r="3050">
          <cell r="A3050"/>
        </row>
        <row r="3051">
          <cell r="A3051"/>
        </row>
        <row r="3052">
          <cell r="A3052"/>
        </row>
        <row r="3053">
          <cell r="A3053"/>
        </row>
        <row r="3054">
          <cell r="A3054"/>
        </row>
        <row r="3055">
          <cell r="A3055"/>
        </row>
        <row r="3056">
          <cell r="A3056"/>
        </row>
        <row r="3057">
          <cell r="A3057"/>
        </row>
        <row r="3058">
          <cell r="A3058"/>
        </row>
        <row r="3059">
          <cell r="A3059"/>
        </row>
        <row r="3060">
          <cell r="A3060"/>
        </row>
        <row r="3061">
          <cell r="A3061"/>
        </row>
        <row r="3062">
          <cell r="A3062"/>
        </row>
        <row r="3063">
          <cell r="A3063"/>
        </row>
        <row r="3064">
          <cell r="A3064"/>
        </row>
        <row r="3065">
          <cell r="A3065"/>
        </row>
        <row r="3066">
          <cell r="A3066"/>
        </row>
        <row r="3067">
          <cell r="A3067"/>
        </row>
        <row r="3068">
          <cell r="A3068"/>
        </row>
        <row r="3069">
          <cell r="A3069"/>
        </row>
        <row r="3070">
          <cell r="A3070"/>
        </row>
        <row r="3071">
          <cell r="A3071"/>
        </row>
        <row r="3072">
          <cell r="A3072"/>
        </row>
        <row r="3073">
          <cell r="A3073"/>
        </row>
        <row r="3074">
          <cell r="A3074"/>
        </row>
        <row r="3075">
          <cell r="A3075"/>
        </row>
        <row r="3076">
          <cell r="A3076"/>
        </row>
        <row r="3077">
          <cell r="A3077"/>
        </row>
        <row r="3078">
          <cell r="A3078"/>
        </row>
        <row r="3079">
          <cell r="A3079"/>
        </row>
        <row r="3080">
          <cell r="A3080"/>
        </row>
        <row r="3081">
          <cell r="A3081"/>
        </row>
        <row r="3082">
          <cell r="A3082"/>
        </row>
        <row r="3083">
          <cell r="A3083"/>
        </row>
        <row r="3084">
          <cell r="A3084"/>
        </row>
        <row r="3085">
          <cell r="A3085"/>
        </row>
        <row r="3086">
          <cell r="A3086"/>
        </row>
        <row r="3087">
          <cell r="A3087"/>
        </row>
        <row r="3088">
          <cell r="A3088"/>
        </row>
        <row r="3089">
          <cell r="A3089"/>
        </row>
        <row r="3090">
          <cell r="A3090"/>
        </row>
        <row r="3091">
          <cell r="A3091"/>
        </row>
        <row r="3092">
          <cell r="A3092"/>
        </row>
        <row r="3093">
          <cell r="A3093"/>
        </row>
        <row r="3094">
          <cell r="A3094"/>
        </row>
        <row r="3095">
          <cell r="A3095"/>
        </row>
        <row r="3096">
          <cell r="A3096"/>
        </row>
        <row r="3097">
          <cell r="A3097"/>
        </row>
        <row r="3098">
          <cell r="A3098"/>
        </row>
        <row r="3099">
          <cell r="A3099"/>
        </row>
        <row r="3100">
          <cell r="A3100"/>
        </row>
        <row r="3101">
          <cell r="A3101"/>
        </row>
        <row r="3102">
          <cell r="A3102"/>
        </row>
        <row r="3103">
          <cell r="A3103"/>
        </row>
        <row r="3104">
          <cell r="A3104"/>
        </row>
        <row r="3105">
          <cell r="A3105"/>
        </row>
        <row r="3106">
          <cell r="A3106"/>
        </row>
        <row r="3107">
          <cell r="A3107"/>
        </row>
        <row r="3108">
          <cell r="A3108"/>
        </row>
        <row r="3109">
          <cell r="A3109"/>
        </row>
        <row r="3110">
          <cell r="A3110"/>
        </row>
        <row r="3111">
          <cell r="A3111"/>
        </row>
        <row r="3112">
          <cell r="A3112"/>
        </row>
        <row r="3113">
          <cell r="A3113"/>
        </row>
        <row r="3114">
          <cell r="A3114"/>
        </row>
        <row r="3115">
          <cell r="A3115"/>
        </row>
        <row r="3116">
          <cell r="A3116"/>
        </row>
        <row r="3117">
          <cell r="A3117"/>
        </row>
        <row r="3118">
          <cell r="A3118"/>
        </row>
        <row r="3119">
          <cell r="A3119"/>
        </row>
        <row r="3120">
          <cell r="A3120"/>
        </row>
        <row r="3121">
          <cell r="A3121"/>
        </row>
        <row r="3122">
          <cell r="A3122"/>
        </row>
        <row r="3123">
          <cell r="A3123"/>
        </row>
        <row r="3124">
          <cell r="A3124"/>
        </row>
        <row r="3125">
          <cell r="A3125"/>
        </row>
        <row r="3126">
          <cell r="A3126"/>
        </row>
        <row r="3127">
          <cell r="A3127"/>
        </row>
        <row r="3128">
          <cell r="A3128"/>
        </row>
        <row r="3129">
          <cell r="A3129"/>
        </row>
        <row r="3130">
          <cell r="A3130"/>
        </row>
        <row r="3131">
          <cell r="A3131"/>
        </row>
        <row r="3132">
          <cell r="A3132"/>
        </row>
        <row r="3133">
          <cell r="A3133"/>
        </row>
        <row r="3134">
          <cell r="A3134"/>
        </row>
        <row r="3135">
          <cell r="A3135"/>
        </row>
        <row r="3136">
          <cell r="A3136"/>
        </row>
        <row r="3137">
          <cell r="A3137"/>
        </row>
        <row r="3138">
          <cell r="A3138"/>
        </row>
        <row r="3139">
          <cell r="A3139"/>
        </row>
        <row r="3140">
          <cell r="A3140"/>
        </row>
        <row r="3141">
          <cell r="A3141"/>
        </row>
        <row r="3142">
          <cell r="A3142"/>
        </row>
        <row r="3143">
          <cell r="A3143"/>
        </row>
        <row r="3144">
          <cell r="A3144"/>
        </row>
        <row r="3145">
          <cell r="A3145"/>
        </row>
        <row r="3146">
          <cell r="A3146"/>
        </row>
        <row r="3147">
          <cell r="A3147"/>
        </row>
        <row r="3148">
          <cell r="A3148"/>
        </row>
        <row r="3149">
          <cell r="A3149"/>
        </row>
        <row r="3150">
          <cell r="A3150"/>
        </row>
        <row r="3151">
          <cell r="A3151"/>
        </row>
        <row r="3152">
          <cell r="A3152"/>
        </row>
        <row r="3153">
          <cell r="A3153"/>
        </row>
        <row r="3154">
          <cell r="A3154"/>
        </row>
        <row r="3155">
          <cell r="A3155"/>
        </row>
        <row r="3156">
          <cell r="A3156"/>
        </row>
        <row r="3157">
          <cell r="A3157"/>
        </row>
        <row r="3158">
          <cell r="A3158"/>
        </row>
        <row r="3159">
          <cell r="A3159"/>
        </row>
        <row r="3160">
          <cell r="A3160"/>
        </row>
        <row r="3161">
          <cell r="A3161"/>
        </row>
        <row r="3162">
          <cell r="A3162"/>
        </row>
        <row r="3163">
          <cell r="A3163"/>
        </row>
        <row r="3164">
          <cell r="A3164"/>
        </row>
        <row r="3165">
          <cell r="A3165"/>
        </row>
        <row r="3166">
          <cell r="A3166"/>
        </row>
        <row r="3167">
          <cell r="A3167"/>
        </row>
        <row r="3168">
          <cell r="A3168"/>
        </row>
        <row r="3169">
          <cell r="A3169"/>
        </row>
        <row r="3170">
          <cell r="A3170"/>
        </row>
        <row r="3171">
          <cell r="A3171"/>
        </row>
        <row r="3172">
          <cell r="A3172"/>
        </row>
        <row r="3173">
          <cell r="A3173"/>
        </row>
        <row r="3174">
          <cell r="A3174"/>
        </row>
        <row r="3175">
          <cell r="A3175"/>
        </row>
        <row r="3176">
          <cell r="A3176"/>
        </row>
        <row r="3177">
          <cell r="A3177"/>
        </row>
        <row r="3178">
          <cell r="A3178"/>
        </row>
        <row r="3179">
          <cell r="A3179"/>
        </row>
        <row r="3180">
          <cell r="A3180"/>
        </row>
        <row r="3181">
          <cell r="A3181"/>
        </row>
        <row r="3182">
          <cell r="A3182"/>
        </row>
        <row r="3183">
          <cell r="A3183"/>
        </row>
        <row r="3184">
          <cell r="A3184"/>
        </row>
        <row r="3185">
          <cell r="A3185"/>
        </row>
        <row r="3186">
          <cell r="A3186"/>
        </row>
        <row r="3187">
          <cell r="A3187"/>
        </row>
        <row r="3188">
          <cell r="A3188"/>
        </row>
        <row r="3189">
          <cell r="A3189"/>
        </row>
        <row r="3190">
          <cell r="A3190"/>
        </row>
        <row r="3191">
          <cell r="A3191"/>
        </row>
        <row r="3192">
          <cell r="A3192"/>
        </row>
        <row r="3193">
          <cell r="A3193"/>
        </row>
        <row r="3194">
          <cell r="A3194"/>
        </row>
        <row r="3195">
          <cell r="A3195"/>
        </row>
        <row r="3196">
          <cell r="A3196"/>
        </row>
        <row r="3197">
          <cell r="A3197"/>
        </row>
        <row r="3198">
          <cell r="A3198"/>
        </row>
        <row r="3199">
          <cell r="A3199"/>
        </row>
        <row r="3200">
          <cell r="A3200"/>
        </row>
        <row r="3201">
          <cell r="A3201"/>
        </row>
        <row r="3202">
          <cell r="A3202"/>
        </row>
        <row r="3203">
          <cell r="A3203"/>
        </row>
        <row r="3204">
          <cell r="A3204"/>
        </row>
        <row r="3205">
          <cell r="A3205"/>
        </row>
        <row r="3206">
          <cell r="A3206"/>
        </row>
        <row r="3207">
          <cell r="A3207"/>
        </row>
        <row r="3208">
          <cell r="A3208"/>
        </row>
        <row r="3209">
          <cell r="A3209"/>
        </row>
        <row r="3210">
          <cell r="A3210"/>
        </row>
        <row r="3211">
          <cell r="A3211"/>
        </row>
        <row r="3212">
          <cell r="A3212"/>
        </row>
        <row r="3213">
          <cell r="A3213"/>
        </row>
        <row r="3214">
          <cell r="A3214"/>
        </row>
        <row r="3215">
          <cell r="A3215"/>
        </row>
        <row r="3216">
          <cell r="A3216"/>
        </row>
        <row r="3217">
          <cell r="A3217"/>
        </row>
        <row r="3218">
          <cell r="A3218"/>
        </row>
        <row r="3219">
          <cell r="A3219"/>
        </row>
        <row r="3220">
          <cell r="A3220"/>
        </row>
        <row r="3221">
          <cell r="A3221"/>
        </row>
        <row r="3222">
          <cell r="A3222"/>
        </row>
        <row r="3223">
          <cell r="A3223"/>
        </row>
        <row r="3224">
          <cell r="A3224"/>
        </row>
        <row r="3225">
          <cell r="A3225"/>
        </row>
        <row r="3226">
          <cell r="A3226"/>
        </row>
        <row r="3227">
          <cell r="A3227"/>
        </row>
        <row r="3228">
          <cell r="A3228"/>
        </row>
        <row r="3229">
          <cell r="A3229"/>
        </row>
        <row r="3230">
          <cell r="A3230"/>
        </row>
        <row r="3231">
          <cell r="A3231"/>
        </row>
        <row r="3232">
          <cell r="A3232"/>
        </row>
        <row r="3233">
          <cell r="A3233"/>
        </row>
        <row r="3234">
          <cell r="A3234"/>
        </row>
        <row r="3235">
          <cell r="A3235"/>
        </row>
        <row r="3236">
          <cell r="A3236"/>
        </row>
        <row r="3237">
          <cell r="A3237"/>
        </row>
        <row r="3238">
          <cell r="A3238"/>
        </row>
        <row r="3239">
          <cell r="A3239"/>
        </row>
        <row r="3240">
          <cell r="A3240"/>
        </row>
        <row r="3241">
          <cell r="A3241"/>
        </row>
        <row r="3242">
          <cell r="A3242"/>
        </row>
        <row r="3243">
          <cell r="A3243"/>
        </row>
        <row r="3244">
          <cell r="A3244"/>
        </row>
        <row r="3245">
          <cell r="A3245"/>
        </row>
        <row r="3246">
          <cell r="A3246"/>
        </row>
        <row r="3247">
          <cell r="A3247"/>
        </row>
        <row r="3248">
          <cell r="A3248"/>
        </row>
        <row r="3249">
          <cell r="A3249"/>
        </row>
        <row r="3250">
          <cell r="A3250"/>
        </row>
        <row r="3251">
          <cell r="A3251"/>
        </row>
        <row r="3252">
          <cell r="A3252"/>
        </row>
        <row r="3253">
          <cell r="A3253"/>
        </row>
        <row r="3254">
          <cell r="A3254"/>
        </row>
        <row r="3255">
          <cell r="A3255"/>
        </row>
        <row r="3256">
          <cell r="A3256"/>
        </row>
        <row r="3257">
          <cell r="A3257"/>
        </row>
        <row r="3258">
          <cell r="A3258"/>
        </row>
        <row r="3259">
          <cell r="A3259"/>
        </row>
        <row r="3260">
          <cell r="A3260"/>
        </row>
        <row r="3261">
          <cell r="A3261"/>
        </row>
        <row r="3262">
          <cell r="A3262"/>
        </row>
        <row r="3263">
          <cell r="A3263"/>
        </row>
        <row r="3264">
          <cell r="A3264"/>
        </row>
        <row r="3265">
          <cell r="A3265"/>
        </row>
        <row r="3266">
          <cell r="A3266"/>
        </row>
        <row r="3267">
          <cell r="A3267"/>
        </row>
        <row r="3268">
          <cell r="A3268"/>
        </row>
        <row r="3269">
          <cell r="A3269"/>
        </row>
        <row r="3270">
          <cell r="A3270"/>
        </row>
        <row r="3271">
          <cell r="A3271"/>
        </row>
        <row r="3272">
          <cell r="A3272"/>
        </row>
        <row r="3273">
          <cell r="A3273"/>
        </row>
        <row r="3274">
          <cell r="A3274"/>
        </row>
        <row r="3275">
          <cell r="A3275"/>
        </row>
        <row r="3276">
          <cell r="A3276"/>
        </row>
        <row r="3277">
          <cell r="A3277"/>
        </row>
        <row r="3278">
          <cell r="A3278"/>
        </row>
        <row r="3279">
          <cell r="A3279"/>
        </row>
        <row r="3280">
          <cell r="A3280"/>
        </row>
        <row r="3281">
          <cell r="A3281"/>
        </row>
        <row r="3282">
          <cell r="A3282"/>
        </row>
        <row r="3283">
          <cell r="A3283"/>
        </row>
        <row r="3284">
          <cell r="A3284"/>
        </row>
        <row r="3285">
          <cell r="A3285"/>
        </row>
        <row r="3286">
          <cell r="A3286"/>
        </row>
        <row r="3287">
          <cell r="A3287"/>
        </row>
        <row r="3288">
          <cell r="A3288"/>
        </row>
        <row r="3289">
          <cell r="A3289"/>
        </row>
        <row r="3290">
          <cell r="A3290"/>
        </row>
        <row r="3291">
          <cell r="A3291"/>
        </row>
        <row r="3292">
          <cell r="A3292"/>
        </row>
        <row r="3293">
          <cell r="A3293"/>
        </row>
        <row r="3294">
          <cell r="A3294"/>
        </row>
        <row r="3295">
          <cell r="A3295"/>
        </row>
        <row r="3296">
          <cell r="A3296"/>
        </row>
        <row r="3297">
          <cell r="A3297"/>
        </row>
        <row r="3298">
          <cell r="A3298"/>
        </row>
        <row r="3299">
          <cell r="A3299"/>
        </row>
        <row r="3300">
          <cell r="A3300"/>
        </row>
        <row r="3301">
          <cell r="A3301"/>
        </row>
        <row r="3302">
          <cell r="A3302"/>
        </row>
        <row r="3303">
          <cell r="A3303"/>
        </row>
        <row r="3304">
          <cell r="A3304"/>
        </row>
        <row r="3305">
          <cell r="A3305"/>
        </row>
        <row r="3306">
          <cell r="A3306"/>
        </row>
        <row r="3307">
          <cell r="A3307"/>
        </row>
        <row r="3308">
          <cell r="A3308"/>
        </row>
        <row r="3309">
          <cell r="A3309"/>
        </row>
        <row r="3310">
          <cell r="A3310"/>
        </row>
        <row r="3311">
          <cell r="A3311"/>
        </row>
        <row r="3312">
          <cell r="A3312"/>
        </row>
        <row r="3313">
          <cell r="A3313"/>
        </row>
        <row r="3314">
          <cell r="A3314"/>
        </row>
        <row r="3315">
          <cell r="A3315"/>
        </row>
        <row r="3316">
          <cell r="A3316"/>
        </row>
        <row r="3317">
          <cell r="A3317"/>
        </row>
        <row r="3318">
          <cell r="A3318"/>
        </row>
        <row r="3319">
          <cell r="A3319"/>
        </row>
        <row r="3320">
          <cell r="A3320"/>
        </row>
        <row r="3321">
          <cell r="A3321"/>
        </row>
        <row r="3322">
          <cell r="A3322"/>
        </row>
        <row r="3323">
          <cell r="A3323"/>
        </row>
        <row r="3324">
          <cell r="A3324"/>
        </row>
        <row r="3325">
          <cell r="A3325"/>
        </row>
        <row r="3326">
          <cell r="A3326"/>
        </row>
        <row r="3327">
          <cell r="A3327"/>
        </row>
        <row r="3328">
          <cell r="A3328"/>
        </row>
        <row r="3329">
          <cell r="A3329"/>
        </row>
        <row r="3330">
          <cell r="A3330"/>
        </row>
        <row r="3331">
          <cell r="A3331"/>
        </row>
        <row r="3332">
          <cell r="A3332"/>
        </row>
        <row r="3333">
          <cell r="A3333"/>
        </row>
        <row r="3334">
          <cell r="A3334"/>
        </row>
        <row r="3335">
          <cell r="A3335"/>
        </row>
        <row r="3336">
          <cell r="A3336"/>
        </row>
        <row r="3337">
          <cell r="A3337"/>
        </row>
        <row r="3338">
          <cell r="A3338"/>
        </row>
        <row r="3339">
          <cell r="A3339"/>
        </row>
        <row r="3340">
          <cell r="A3340"/>
        </row>
        <row r="3341">
          <cell r="A3341"/>
        </row>
        <row r="3342">
          <cell r="A3342"/>
        </row>
        <row r="3343">
          <cell r="A3343"/>
        </row>
        <row r="3344">
          <cell r="A3344"/>
        </row>
        <row r="3345">
          <cell r="A3345"/>
        </row>
        <row r="3346">
          <cell r="A3346"/>
        </row>
        <row r="3347">
          <cell r="A3347"/>
        </row>
        <row r="3348">
          <cell r="A3348"/>
        </row>
        <row r="3349">
          <cell r="A3349"/>
        </row>
        <row r="3350">
          <cell r="A3350"/>
        </row>
        <row r="3351">
          <cell r="A3351"/>
        </row>
        <row r="3352">
          <cell r="A3352"/>
        </row>
        <row r="3353">
          <cell r="A3353"/>
        </row>
        <row r="3354">
          <cell r="A3354"/>
        </row>
        <row r="3355">
          <cell r="A3355"/>
        </row>
        <row r="3356">
          <cell r="A3356"/>
        </row>
        <row r="3357">
          <cell r="A3357"/>
        </row>
        <row r="3358">
          <cell r="A3358"/>
        </row>
        <row r="3359">
          <cell r="A3359"/>
        </row>
        <row r="3360">
          <cell r="A3360"/>
        </row>
        <row r="3361">
          <cell r="A3361"/>
        </row>
        <row r="3362">
          <cell r="A3362"/>
        </row>
        <row r="3363">
          <cell r="A3363"/>
        </row>
        <row r="3364">
          <cell r="A3364"/>
        </row>
        <row r="3365">
          <cell r="A3365"/>
        </row>
        <row r="3366">
          <cell r="A3366"/>
        </row>
        <row r="3367">
          <cell r="A3367"/>
        </row>
        <row r="3368">
          <cell r="A3368"/>
        </row>
        <row r="3369">
          <cell r="A3369"/>
        </row>
        <row r="3370">
          <cell r="A3370"/>
        </row>
        <row r="3371">
          <cell r="A3371"/>
        </row>
        <row r="3372">
          <cell r="A3372"/>
        </row>
        <row r="3373">
          <cell r="A3373"/>
        </row>
        <row r="3374">
          <cell r="A3374"/>
        </row>
        <row r="3375">
          <cell r="A3375"/>
        </row>
        <row r="3376">
          <cell r="A3376"/>
        </row>
        <row r="3377">
          <cell r="A3377"/>
        </row>
        <row r="3378">
          <cell r="A3378"/>
        </row>
        <row r="3379">
          <cell r="A3379"/>
        </row>
        <row r="3380">
          <cell r="A3380"/>
        </row>
        <row r="3381">
          <cell r="A3381"/>
        </row>
        <row r="3382">
          <cell r="A3382"/>
        </row>
        <row r="3383">
          <cell r="A3383"/>
        </row>
        <row r="3384">
          <cell r="A3384"/>
        </row>
        <row r="3385">
          <cell r="A3385"/>
        </row>
        <row r="3386">
          <cell r="A3386"/>
        </row>
        <row r="3387">
          <cell r="A3387"/>
        </row>
        <row r="3388">
          <cell r="A3388"/>
        </row>
        <row r="3389">
          <cell r="A3389"/>
        </row>
        <row r="3390">
          <cell r="A3390"/>
        </row>
        <row r="3391">
          <cell r="A3391"/>
        </row>
        <row r="3392">
          <cell r="A3392"/>
        </row>
        <row r="3393">
          <cell r="A3393"/>
        </row>
        <row r="3394">
          <cell r="A3394"/>
        </row>
        <row r="3395">
          <cell r="A3395"/>
        </row>
        <row r="3396">
          <cell r="A3396"/>
        </row>
        <row r="3397">
          <cell r="A3397"/>
        </row>
        <row r="3398">
          <cell r="A3398"/>
        </row>
        <row r="3399">
          <cell r="A3399"/>
        </row>
        <row r="3400">
          <cell r="A3400"/>
        </row>
        <row r="3401">
          <cell r="A3401"/>
        </row>
        <row r="3402">
          <cell r="A3402"/>
        </row>
        <row r="3403">
          <cell r="A3403"/>
        </row>
        <row r="3404">
          <cell r="A3404"/>
        </row>
        <row r="3405">
          <cell r="A3405"/>
        </row>
        <row r="3406">
          <cell r="A3406"/>
        </row>
        <row r="3407">
          <cell r="A3407"/>
        </row>
        <row r="3408">
          <cell r="A3408"/>
        </row>
        <row r="3409">
          <cell r="A3409"/>
        </row>
        <row r="3410">
          <cell r="A3410"/>
        </row>
        <row r="3411">
          <cell r="A3411"/>
        </row>
        <row r="3412">
          <cell r="A3412"/>
        </row>
        <row r="3413">
          <cell r="A3413"/>
        </row>
        <row r="3414">
          <cell r="A3414"/>
        </row>
        <row r="3415">
          <cell r="A3415"/>
        </row>
        <row r="3416">
          <cell r="A3416"/>
        </row>
        <row r="3417">
          <cell r="A3417"/>
        </row>
        <row r="3418">
          <cell r="A3418"/>
        </row>
        <row r="3419">
          <cell r="A3419"/>
        </row>
        <row r="3420">
          <cell r="A3420"/>
        </row>
        <row r="3421">
          <cell r="A3421"/>
        </row>
        <row r="3422">
          <cell r="A3422"/>
        </row>
        <row r="3423">
          <cell r="A3423"/>
        </row>
        <row r="3424">
          <cell r="A3424"/>
        </row>
        <row r="3425">
          <cell r="A3425"/>
        </row>
        <row r="3426">
          <cell r="A3426"/>
        </row>
        <row r="3427">
          <cell r="A3427"/>
        </row>
        <row r="3428">
          <cell r="A3428"/>
        </row>
        <row r="3429">
          <cell r="A3429"/>
        </row>
        <row r="3430">
          <cell r="A3430"/>
        </row>
        <row r="3431">
          <cell r="A3431"/>
        </row>
        <row r="3432">
          <cell r="A3432"/>
        </row>
        <row r="3433">
          <cell r="A3433"/>
        </row>
        <row r="3434">
          <cell r="A3434"/>
        </row>
        <row r="3435">
          <cell r="A3435"/>
        </row>
        <row r="3436">
          <cell r="A3436"/>
        </row>
        <row r="3437">
          <cell r="A3437"/>
        </row>
        <row r="3438">
          <cell r="A3438"/>
        </row>
        <row r="3439">
          <cell r="A3439"/>
        </row>
        <row r="3440">
          <cell r="A3440"/>
        </row>
        <row r="3441">
          <cell r="A3441"/>
        </row>
        <row r="3442">
          <cell r="A3442"/>
        </row>
        <row r="3443">
          <cell r="A3443"/>
        </row>
        <row r="3444">
          <cell r="A3444"/>
        </row>
        <row r="3445">
          <cell r="A3445"/>
        </row>
        <row r="3446">
          <cell r="A3446"/>
        </row>
        <row r="3447">
          <cell r="A3447"/>
        </row>
        <row r="3448">
          <cell r="A3448"/>
        </row>
        <row r="3449">
          <cell r="A3449"/>
        </row>
        <row r="3450">
          <cell r="A3450"/>
        </row>
        <row r="3451">
          <cell r="A3451"/>
        </row>
        <row r="3452">
          <cell r="A3452"/>
        </row>
        <row r="3453">
          <cell r="A3453"/>
        </row>
        <row r="3454">
          <cell r="A3454"/>
        </row>
        <row r="3455">
          <cell r="A3455"/>
        </row>
        <row r="3456">
          <cell r="A3456"/>
        </row>
        <row r="3457">
          <cell r="A3457"/>
        </row>
        <row r="3458">
          <cell r="A3458"/>
        </row>
        <row r="3459">
          <cell r="A3459"/>
        </row>
        <row r="3460">
          <cell r="A3460"/>
        </row>
        <row r="3461">
          <cell r="A3461"/>
        </row>
        <row r="3462">
          <cell r="A3462"/>
        </row>
        <row r="3463">
          <cell r="A3463"/>
        </row>
        <row r="3464">
          <cell r="A3464"/>
        </row>
        <row r="3465">
          <cell r="A3465"/>
        </row>
        <row r="3466">
          <cell r="A3466"/>
        </row>
        <row r="3467">
          <cell r="A3467"/>
        </row>
        <row r="3468">
          <cell r="A3468"/>
        </row>
        <row r="3469">
          <cell r="A3469"/>
        </row>
        <row r="3470">
          <cell r="A3470"/>
        </row>
        <row r="3471">
          <cell r="A3471"/>
        </row>
        <row r="3472">
          <cell r="A3472"/>
        </row>
        <row r="3473">
          <cell r="A3473"/>
        </row>
        <row r="3474">
          <cell r="A3474"/>
        </row>
        <row r="3475">
          <cell r="A3475"/>
        </row>
        <row r="3476">
          <cell r="A3476"/>
        </row>
        <row r="3477">
          <cell r="A3477"/>
        </row>
        <row r="3478">
          <cell r="A3478"/>
        </row>
        <row r="3479">
          <cell r="A3479"/>
        </row>
        <row r="3480">
          <cell r="A3480"/>
        </row>
        <row r="3481">
          <cell r="A3481"/>
        </row>
        <row r="3482">
          <cell r="A3482"/>
        </row>
        <row r="3483">
          <cell r="A3483"/>
        </row>
        <row r="3484">
          <cell r="A3484"/>
        </row>
        <row r="3485">
          <cell r="A3485"/>
        </row>
        <row r="3486">
          <cell r="A3486"/>
        </row>
        <row r="3487">
          <cell r="A3487"/>
        </row>
        <row r="3488">
          <cell r="A3488"/>
        </row>
        <row r="3489">
          <cell r="A3489"/>
        </row>
        <row r="3490">
          <cell r="A3490"/>
        </row>
        <row r="3491">
          <cell r="A3491"/>
        </row>
        <row r="3492">
          <cell r="A3492"/>
        </row>
        <row r="3493">
          <cell r="A3493"/>
        </row>
        <row r="3494">
          <cell r="A3494"/>
        </row>
        <row r="3495">
          <cell r="A3495"/>
        </row>
        <row r="3496">
          <cell r="A3496"/>
        </row>
        <row r="3497">
          <cell r="A3497"/>
        </row>
        <row r="3498">
          <cell r="A3498"/>
        </row>
        <row r="3499">
          <cell r="A3499"/>
        </row>
        <row r="3500">
          <cell r="A3500"/>
        </row>
        <row r="3501">
          <cell r="A3501"/>
        </row>
        <row r="3502">
          <cell r="A3502"/>
        </row>
        <row r="3503">
          <cell r="A3503"/>
        </row>
        <row r="3504">
          <cell r="A3504"/>
        </row>
        <row r="3505">
          <cell r="A3505"/>
        </row>
        <row r="3506">
          <cell r="A3506"/>
        </row>
        <row r="3507">
          <cell r="A3507"/>
        </row>
        <row r="3508">
          <cell r="A3508"/>
        </row>
        <row r="3509">
          <cell r="A3509"/>
        </row>
        <row r="3510">
          <cell r="A3510"/>
        </row>
        <row r="3511">
          <cell r="A3511"/>
        </row>
        <row r="3512">
          <cell r="A3512"/>
        </row>
        <row r="3513">
          <cell r="A3513"/>
        </row>
        <row r="3514">
          <cell r="A3514"/>
        </row>
        <row r="3515">
          <cell r="A3515"/>
        </row>
        <row r="3516">
          <cell r="A3516"/>
        </row>
        <row r="3517">
          <cell r="A3517"/>
        </row>
        <row r="3518">
          <cell r="A3518"/>
        </row>
        <row r="3519">
          <cell r="A3519"/>
        </row>
        <row r="3520">
          <cell r="A3520"/>
        </row>
        <row r="3521">
          <cell r="A3521"/>
        </row>
        <row r="3522">
          <cell r="A3522"/>
        </row>
        <row r="3523">
          <cell r="A3523"/>
        </row>
        <row r="3524">
          <cell r="A3524"/>
        </row>
        <row r="3525">
          <cell r="A3525"/>
        </row>
        <row r="3526">
          <cell r="A3526"/>
        </row>
        <row r="3527">
          <cell r="A3527"/>
        </row>
        <row r="3528">
          <cell r="A3528"/>
        </row>
        <row r="3529">
          <cell r="A3529"/>
        </row>
        <row r="3530">
          <cell r="A3530"/>
        </row>
        <row r="3531">
          <cell r="A3531"/>
        </row>
        <row r="3532">
          <cell r="A3532"/>
        </row>
        <row r="3533">
          <cell r="A3533"/>
        </row>
        <row r="3534">
          <cell r="A3534"/>
        </row>
        <row r="3535">
          <cell r="A3535"/>
        </row>
        <row r="3536">
          <cell r="A3536"/>
        </row>
        <row r="3537">
          <cell r="A3537"/>
        </row>
        <row r="3538">
          <cell r="A3538"/>
        </row>
        <row r="3539">
          <cell r="A3539"/>
        </row>
        <row r="3540">
          <cell r="A3540"/>
        </row>
        <row r="3541">
          <cell r="A3541"/>
        </row>
        <row r="3542">
          <cell r="A3542"/>
        </row>
        <row r="3543">
          <cell r="A3543"/>
        </row>
        <row r="3544">
          <cell r="A3544"/>
        </row>
        <row r="3545">
          <cell r="A3545"/>
        </row>
        <row r="3546">
          <cell r="A3546"/>
        </row>
        <row r="3547">
          <cell r="A3547"/>
        </row>
        <row r="3548">
          <cell r="A3548"/>
        </row>
        <row r="3549">
          <cell r="A3549"/>
        </row>
        <row r="3550">
          <cell r="A3550"/>
        </row>
        <row r="3551">
          <cell r="A3551"/>
        </row>
        <row r="3552">
          <cell r="A3552"/>
        </row>
        <row r="3553">
          <cell r="A3553"/>
        </row>
        <row r="3554">
          <cell r="A3554"/>
        </row>
        <row r="3555">
          <cell r="A3555"/>
        </row>
        <row r="3556">
          <cell r="A3556"/>
        </row>
        <row r="3557">
          <cell r="A3557"/>
        </row>
        <row r="3558">
          <cell r="A3558"/>
        </row>
        <row r="3559">
          <cell r="A3559"/>
        </row>
        <row r="3560">
          <cell r="A3560"/>
        </row>
        <row r="3561">
          <cell r="A3561"/>
        </row>
        <row r="3562">
          <cell r="A3562"/>
        </row>
        <row r="3563">
          <cell r="A3563"/>
        </row>
        <row r="3564">
          <cell r="A3564"/>
        </row>
        <row r="3565">
          <cell r="A3565"/>
        </row>
        <row r="3566">
          <cell r="A3566"/>
        </row>
        <row r="3567">
          <cell r="A3567"/>
        </row>
        <row r="3568">
          <cell r="A3568"/>
        </row>
        <row r="3569">
          <cell r="A3569"/>
        </row>
        <row r="3570">
          <cell r="A3570"/>
        </row>
        <row r="3571">
          <cell r="A3571"/>
        </row>
        <row r="3572">
          <cell r="A3572"/>
        </row>
        <row r="3573">
          <cell r="A3573"/>
        </row>
        <row r="3574">
          <cell r="A3574"/>
        </row>
        <row r="3575">
          <cell r="A3575"/>
        </row>
        <row r="3576">
          <cell r="A3576"/>
        </row>
        <row r="3577">
          <cell r="A3577"/>
        </row>
        <row r="3578">
          <cell r="A3578"/>
        </row>
        <row r="3579">
          <cell r="A3579"/>
        </row>
        <row r="3580">
          <cell r="A3580"/>
        </row>
        <row r="3581">
          <cell r="A3581"/>
        </row>
        <row r="3582">
          <cell r="A3582"/>
        </row>
        <row r="3583">
          <cell r="A3583"/>
        </row>
        <row r="3584">
          <cell r="A3584"/>
        </row>
        <row r="3585">
          <cell r="A3585"/>
        </row>
        <row r="3586">
          <cell r="A3586"/>
        </row>
        <row r="3587">
          <cell r="A3587"/>
        </row>
        <row r="3588">
          <cell r="A3588"/>
        </row>
        <row r="3589">
          <cell r="A3589"/>
        </row>
        <row r="3590">
          <cell r="A3590"/>
        </row>
        <row r="3591">
          <cell r="A3591"/>
        </row>
        <row r="3592">
          <cell r="A3592"/>
        </row>
        <row r="3593">
          <cell r="A3593"/>
        </row>
        <row r="3594">
          <cell r="A3594"/>
        </row>
        <row r="3595">
          <cell r="A3595"/>
        </row>
        <row r="3596">
          <cell r="A3596"/>
        </row>
        <row r="3597">
          <cell r="A3597"/>
        </row>
        <row r="3598">
          <cell r="A3598"/>
        </row>
        <row r="3599">
          <cell r="A3599"/>
        </row>
        <row r="3600">
          <cell r="A3600"/>
        </row>
        <row r="3601">
          <cell r="A3601"/>
        </row>
        <row r="3602">
          <cell r="A3602"/>
        </row>
        <row r="3603">
          <cell r="A3603"/>
        </row>
        <row r="3604">
          <cell r="A3604"/>
        </row>
        <row r="3605">
          <cell r="A3605"/>
        </row>
        <row r="3606">
          <cell r="A3606"/>
        </row>
        <row r="3607">
          <cell r="A3607"/>
        </row>
        <row r="3608">
          <cell r="A3608"/>
        </row>
        <row r="3609">
          <cell r="A3609"/>
        </row>
        <row r="3610">
          <cell r="A3610"/>
        </row>
        <row r="3611">
          <cell r="A3611"/>
        </row>
        <row r="3612">
          <cell r="A3612"/>
        </row>
        <row r="3613">
          <cell r="A3613"/>
        </row>
        <row r="3614">
          <cell r="A3614"/>
        </row>
        <row r="3615">
          <cell r="A3615"/>
        </row>
        <row r="3616">
          <cell r="A3616"/>
        </row>
        <row r="3617">
          <cell r="A3617"/>
        </row>
        <row r="3618">
          <cell r="A3618"/>
        </row>
        <row r="3619">
          <cell r="A3619"/>
        </row>
        <row r="3620">
          <cell r="A3620"/>
        </row>
        <row r="3621">
          <cell r="A3621"/>
        </row>
        <row r="3622">
          <cell r="A3622"/>
        </row>
        <row r="3623">
          <cell r="A3623"/>
        </row>
        <row r="3624">
          <cell r="A3624"/>
        </row>
        <row r="3625">
          <cell r="A3625"/>
        </row>
        <row r="3626">
          <cell r="A3626"/>
        </row>
        <row r="3627">
          <cell r="A3627"/>
        </row>
        <row r="3628">
          <cell r="A3628"/>
        </row>
        <row r="3629">
          <cell r="A3629"/>
        </row>
        <row r="3630">
          <cell r="A3630"/>
        </row>
        <row r="3631">
          <cell r="A3631"/>
        </row>
        <row r="3632">
          <cell r="A3632"/>
        </row>
        <row r="3633">
          <cell r="A3633"/>
        </row>
        <row r="3634">
          <cell r="A3634"/>
        </row>
        <row r="3635">
          <cell r="A3635"/>
        </row>
        <row r="3636">
          <cell r="A3636"/>
        </row>
        <row r="3637">
          <cell r="A3637"/>
        </row>
        <row r="3638">
          <cell r="A3638"/>
        </row>
        <row r="3639">
          <cell r="A3639"/>
        </row>
        <row r="3640">
          <cell r="A3640"/>
        </row>
        <row r="3641">
          <cell r="A3641"/>
        </row>
        <row r="3642">
          <cell r="A3642"/>
        </row>
        <row r="3643">
          <cell r="A3643"/>
        </row>
        <row r="3644">
          <cell r="A3644"/>
        </row>
        <row r="3645">
          <cell r="A3645"/>
        </row>
        <row r="3646">
          <cell r="A3646"/>
        </row>
        <row r="3647">
          <cell r="A3647"/>
        </row>
        <row r="3648">
          <cell r="A3648"/>
        </row>
        <row r="3649">
          <cell r="A3649"/>
        </row>
        <row r="3650">
          <cell r="A3650"/>
        </row>
        <row r="3651">
          <cell r="A3651"/>
        </row>
        <row r="3652">
          <cell r="A3652"/>
        </row>
        <row r="3653">
          <cell r="A3653"/>
        </row>
        <row r="3654">
          <cell r="A3654"/>
        </row>
        <row r="3655">
          <cell r="A3655"/>
        </row>
        <row r="3656">
          <cell r="A3656"/>
        </row>
        <row r="3657">
          <cell r="A3657"/>
        </row>
        <row r="3658">
          <cell r="A3658"/>
        </row>
        <row r="3659">
          <cell r="A3659"/>
        </row>
        <row r="3660">
          <cell r="A3660"/>
        </row>
        <row r="3661">
          <cell r="A3661"/>
        </row>
        <row r="3662">
          <cell r="A3662"/>
        </row>
        <row r="3663">
          <cell r="A3663"/>
        </row>
        <row r="3664">
          <cell r="A3664"/>
        </row>
        <row r="3665">
          <cell r="A3665"/>
        </row>
        <row r="3666">
          <cell r="A3666"/>
        </row>
        <row r="3667">
          <cell r="A3667"/>
        </row>
        <row r="3668">
          <cell r="A3668"/>
        </row>
        <row r="3669">
          <cell r="A3669"/>
        </row>
        <row r="3670">
          <cell r="A3670"/>
        </row>
        <row r="3671">
          <cell r="A3671"/>
        </row>
        <row r="3672">
          <cell r="A3672"/>
        </row>
        <row r="3673">
          <cell r="A3673"/>
        </row>
        <row r="3674">
          <cell r="A3674"/>
        </row>
        <row r="3675">
          <cell r="A3675"/>
        </row>
        <row r="3676">
          <cell r="A3676"/>
        </row>
        <row r="3677">
          <cell r="A3677"/>
        </row>
        <row r="3678">
          <cell r="A3678"/>
        </row>
        <row r="3679">
          <cell r="A3679"/>
        </row>
        <row r="3680">
          <cell r="A3680"/>
        </row>
        <row r="3681">
          <cell r="A3681"/>
        </row>
        <row r="3682">
          <cell r="A3682"/>
        </row>
        <row r="3683">
          <cell r="A3683"/>
        </row>
        <row r="3684">
          <cell r="A3684"/>
        </row>
        <row r="3685">
          <cell r="A3685"/>
        </row>
        <row r="3686">
          <cell r="A3686"/>
        </row>
        <row r="3687">
          <cell r="A3687"/>
        </row>
        <row r="3688">
          <cell r="A3688"/>
        </row>
        <row r="3689">
          <cell r="A3689"/>
        </row>
        <row r="3690">
          <cell r="A3690"/>
        </row>
        <row r="3691">
          <cell r="A3691"/>
        </row>
        <row r="3692">
          <cell r="A3692"/>
        </row>
        <row r="3693">
          <cell r="A3693"/>
        </row>
        <row r="3694">
          <cell r="A3694"/>
        </row>
        <row r="3695">
          <cell r="A3695"/>
        </row>
        <row r="3696">
          <cell r="A3696"/>
        </row>
        <row r="3697">
          <cell r="A3697"/>
        </row>
        <row r="3698">
          <cell r="A3698"/>
        </row>
        <row r="3699">
          <cell r="A3699"/>
        </row>
        <row r="3700">
          <cell r="A3700"/>
        </row>
        <row r="3701">
          <cell r="A3701"/>
        </row>
        <row r="3702">
          <cell r="A3702"/>
        </row>
        <row r="3703">
          <cell r="A3703"/>
        </row>
        <row r="3704">
          <cell r="A3704"/>
        </row>
        <row r="3705">
          <cell r="A3705"/>
        </row>
        <row r="3706">
          <cell r="A3706"/>
        </row>
        <row r="3707">
          <cell r="A3707"/>
        </row>
        <row r="3708">
          <cell r="A3708"/>
        </row>
        <row r="3709">
          <cell r="A3709"/>
        </row>
        <row r="3710">
          <cell r="A3710"/>
        </row>
        <row r="3711">
          <cell r="A3711"/>
        </row>
        <row r="3712">
          <cell r="A3712"/>
        </row>
        <row r="3713">
          <cell r="A3713"/>
        </row>
        <row r="3714">
          <cell r="A3714"/>
        </row>
        <row r="3715">
          <cell r="A3715"/>
        </row>
        <row r="3716">
          <cell r="A3716"/>
        </row>
        <row r="3717">
          <cell r="A3717"/>
        </row>
        <row r="3718">
          <cell r="A3718"/>
        </row>
        <row r="3719">
          <cell r="A3719"/>
        </row>
        <row r="3720">
          <cell r="A3720"/>
        </row>
        <row r="3721">
          <cell r="A3721"/>
        </row>
        <row r="3722">
          <cell r="A3722"/>
        </row>
        <row r="3723">
          <cell r="A3723"/>
        </row>
        <row r="3724">
          <cell r="A3724"/>
        </row>
        <row r="3725">
          <cell r="A3725"/>
        </row>
        <row r="3726">
          <cell r="A3726"/>
        </row>
        <row r="3727">
          <cell r="A3727"/>
        </row>
        <row r="3728">
          <cell r="A3728"/>
        </row>
        <row r="3729">
          <cell r="A3729"/>
        </row>
        <row r="3730">
          <cell r="A3730"/>
        </row>
        <row r="3731">
          <cell r="A3731"/>
        </row>
        <row r="3732">
          <cell r="A3732"/>
        </row>
        <row r="3733">
          <cell r="A3733"/>
        </row>
        <row r="3734">
          <cell r="A3734"/>
        </row>
        <row r="3735">
          <cell r="A3735"/>
        </row>
        <row r="3736">
          <cell r="A3736"/>
        </row>
        <row r="3737">
          <cell r="A3737"/>
        </row>
        <row r="3738">
          <cell r="A3738"/>
        </row>
        <row r="3739">
          <cell r="A3739"/>
        </row>
        <row r="3740">
          <cell r="A3740"/>
        </row>
        <row r="3741">
          <cell r="A3741"/>
        </row>
        <row r="3742">
          <cell r="A3742"/>
        </row>
        <row r="3743">
          <cell r="A3743"/>
        </row>
        <row r="3744">
          <cell r="A3744"/>
        </row>
        <row r="3745">
          <cell r="A3745"/>
        </row>
        <row r="3746">
          <cell r="A3746"/>
        </row>
        <row r="3747">
          <cell r="A3747"/>
        </row>
        <row r="3748">
          <cell r="A3748"/>
        </row>
        <row r="3749">
          <cell r="A3749"/>
        </row>
        <row r="3750">
          <cell r="A3750"/>
        </row>
        <row r="3751">
          <cell r="A3751"/>
        </row>
        <row r="3752">
          <cell r="A3752"/>
        </row>
        <row r="3753">
          <cell r="A3753"/>
        </row>
        <row r="3754">
          <cell r="A3754"/>
        </row>
        <row r="3755">
          <cell r="A3755"/>
        </row>
        <row r="3756">
          <cell r="A3756"/>
        </row>
        <row r="3757">
          <cell r="A3757"/>
        </row>
        <row r="3758">
          <cell r="A3758"/>
        </row>
        <row r="3759">
          <cell r="A3759"/>
        </row>
        <row r="3760">
          <cell r="A3760"/>
        </row>
        <row r="3761">
          <cell r="A3761"/>
        </row>
        <row r="3762">
          <cell r="A3762"/>
        </row>
        <row r="3763">
          <cell r="A3763"/>
        </row>
        <row r="3764">
          <cell r="A3764"/>
        </row>
        <row r="3765">
          <cell r="A3765"/>
        </row>
        <row r="3766">
          <cell r="A3766"/>
        </row>
        <row r="3767">
          <cell r="A3767"/>
        </row>
        <row r="3768">
          <cell r="A3768"/>
        </row>
        <row r="3769">
          <cell r="A3769"/>
        </row>
        <row r="3770">
          <cell r="A3770"/>
        </row>
        <row r="3771">
          <cell r="A3771"/>
        </row>
        <row r="3772">
          <cell r="A3772"/>
        </row>
        <row r="3773">
          <cell r="A3773"/>
        </row>
        <row r="3774">
          <cell r="A3774"/>
        </row>
        <row r="3775">
          <cell r="A3775"/>
        </row>
        <row r="3776">
          <cell r="A3776"/>
        </row>
        <row r="3777">
          <cell r="A3777"/>
        </row>
        <row r="3778">
          <cell r="A3778"/>
        </row>
        <row r="3779">
          <cell r="A3779"/>
        </row>
        <row r="3780">
          <cell r="A3780"/>
        </row>
        <row r="3781">
          <cell r="A3781"/>
        </row>
        <row r="3782">
          <cell r="A3782"/>
        </row>
        <row r="3783">
          <cell r="A3783"/>
        </row>
        <row r="3784">
          <cell r="A3784"/>
        </row>
        <row r="3785">
          <cell r="A3785"/>
        </row>
        <row r="3786">
          <cell r="A3786"/>
        </row>
        <row r="3787">
          <cell r="A3787"/>
        </row>
        <row r="3788">
          <cell r="A3788"/>
        </row>
        <row r="3789">
          <cell r="A3789"/>
        </row>
        <row r="3790">
          <cell r="A3790"/>
        </row>
        <row r="3791">
          <cell r="A3791"/>
        </row>
        <row r="3792">
          <cell r="A3792"/>
        </row>
        <row r="3793">
          <cell r="A3793"/>
        </row>
        <row r="3794">
          <cell r="A3794"/>
        </row>
        <row r="3795">
          <cell r="A3795"/>
        </row>
        <row r="3796">
          <cell r="A3796"/>
        </row>
        <row r="3797">
          <cell r="A3797"/>
        </row>
        <row r="3798">
          <cell r="A3798"/>
        </row>
        <row r="3799">
          <cell r="A3799"/>
        </row>
        <row r="3800">
          <cell r="A3800"/>
        </row>
        <row r="3801">
          <cell r="A3801"/>
        </row>
        <row r="3802">
          <cell r="A3802"/>
        </row>
        <row r="3803">
          <cell r="A3803"/>
        </row>
        <row r="3804">
          <cell r="A3804"/>
        </row>
        <row r="3805">
          <cell r="A3805"/>
        </row>
        <row r="3806">
          <cell r="A3806"/>
        </row>
        <row r="3807">
          <cell r="A3807"/>
        </row>
        <row r="3808">
          <cell r="A3808"/>
        </row>
        <row r="3809">
          <cell r="A3809"/>
        </row>
        <row r="3810">
          <cell r="A3810"/>
        </row>
        <row r="3811">
          <cell r="A3811"/>
        </row>
        <row r="3812">
          <cell r="A3812"/>
        </row>
        <row r="3813">
          <cell r="A3813"/>
        </row>
        <row r="3814">
          <cell r="A3814"/>
        </row>
        <row r="3815">
          <cell r="A3815"/>
        </row>
        <row r="3816">
          <cell r="A3816"/>
        </row>
        <row r="3817">
          <cell r="A3817"/>
        </row>
        <row r="3818">
          <cell r="A3818"/>
        </row>
        <row r="3819">
          <cell r="A3819"/>
        </row>
        <row r="3820">
          <cell r="A3820"/>
        </row>
        <row r="3821">
          <cell r="A3821"/>
        </row>
        <row r="3822">
          <cell r="A3822"/>
        </row>
        <row r="3823">
          <cell r="A3823"/>
        </row>
        <row r="3824">
          <cell r="A3824"/>
        </row>
        <row r="3825">
          <cell r="A3825"/>
        </row>
        <row r="3826">
          <cell r="A3826"/>
        </row>
        <row r="3827">
          <cell r="A3827"/>
        </row>
        <row r="3828">
          <cell r="A3828"/>
        </row>
        <row r="3829">
          <cell r="A3829"/>
        </row>
        <row r="3830">
          <cell r="A3830"/>
        </row>
        <row r="3831">
          <cell r="A3831"/>
        </row>
        <row r="3832">
          <cell r="A3832"/>
        </row>
        <row r="3833">
          <cell r="A3833"/>
        </row>
        <row r="3834">
          <cell r="A3834"/>
        </row>
        <row r="3835">
          <cell r="A3835"/>
        </row>
        <row r="3836">
          <cell r="A3836"/>
        </row>
        <row r="3837">
          <cell r="A3837"/>
        </row>
        <row r="3838">
          <cell r="A3838"/>
        </row>
        <row r="3839">
          <cell r="A3839"/>
        </row>
        <row r="3840">
          <cell r="A3840"/>
        </row>
        <row r="3841">
          <cell r="A3841"/>
        </row>
        <row r="3842">
          <cell r="A3842"/>
        </row>
        <row r="3843">
          <cell r="A3843"/>
        </row>
        <row r="3844">
          <cell r="A3844"/>
        </row>
        <row r="3845">
          <cell r="A3845"/>
        </row>
        <row r="3846">
          <cell r="A3846"/>
        </row>
        <row r="3847">
          <cell r="A3847"/>
        </row>
        <row r="3848">
          <cell r="A3848"/>
        </row>
        <row r="3849">
          <cell r="A3849"/>
        </row>
        <row r="3850">
          <cell r="A3850"/>
        </row>
        <row r="3851">
          <cell r="A3851"/>
        </row>
        <row r="3852">
          <cell r="A3852"/>
        </row>
        <row r="3853">
          <cell r="A3853"/>
        </row>
        <row r="3854">
          <cell r="A3854"/>
        </row>
        <row r="3855">
          <cell r="A3855"/>
        </row>
        <row r="3856">
          <cell r="A3856"/>
        </row>
        <row r="3857">
          <cell r="A3857"/>
        </row>
        <row r="3858">
          <cell r="A3858"/>
        </row>
        <row r="3859">
          <cell r="A3859"/>
        </row>
        <row r="3860">
          <cell r="A3860"/>
        </row>
        <row r="3861">
          <cell r="A3861"/>
        </row>
        <row r="3862">
          <cell r="A3862"/>
        </row>
        <row r="3863">
          <cell r="A3863"/>
        </row>
        <row r="3864">
          <cell r="A3864"/>
        </row>
        <row r="3865">
          <cell r="A3865"/>
        </row>
        <row r="3866">
          <cell r="A3866"/>
        </row>
        <row r="3867">
          <cell r="A3867"/>
        </row>
        <row r="3868">
          <cell r="A3868"/>
        </row>
        <row r="3869">
          <cell r="A3869"/>
        </row>
        <row r="3870">
          <cell r="A3870"/>
        </row>
        <row r="3871">
          <cell r="A3871"/>
        </row>
        <row r="3872">
          <cell r="A3872"/>
        </row>
        <row r="3873">
          <cell r="A3873"/>
        </row>
        <row r="3874">
          <cell r="A3874"/>
        </row>
        <row r="3875">
          <cell r="A3875"/>
        </row>
        <row r="3876">
          <cell r="A3876"/>
        </row>
        <row r="3877">
          <cell r="A3877"/>
        </row>
        <row r="3878">
          <cell r="A3878"/>
        </row>
        <row r="3879">
          <cell r="A3879"/>
        </row>
        <row r="3880">
          <cell r="A3880"/>
        </row>
        <row r="3881">
          <cell r="A3881"/>
        </row>
        <row r="3882">
          <cell r="A3882"/>
        </row>
        <row r="3883">
          <cell r="A3883"/>
        </row>
        <row r="3884">
          <cell r="A3884"/>
        </row>
        <row r="3885">
          <cell r="A3885"/>
        </row>
        <row r="3886">
          <cell r="A3886"/>
        </row>
        <row r="3887">
          <cell r="A3887"/>
        </row>
        <row r="3888">
          <cell r="A3888"/>
        </row>
        <row r="3889">
          <cell r="A3889"/>
        </row>
        <row r="3890">
          <cell r="A3890"/>
        </row>
        <row r="3891">
          <cell r="A3891"/>
        </row>
        <row r="3892">
          <cell r="A3892"/>
        </row>
        <row r="3893">
          <cell r="A3893"/>
        </row>
        <row r="3894">
          <cell r="A3894"/>
        </row>
        <row r="3895">
          <cell r="A3895"/>
        </row>
        <row r="3896">
          <cell r="A3896"/>
        </row>
        <row r="3897">
          <cell r="A3897"/>
        </row>
        <row r="3898">
          <cell r="A3898"/>
        </row>
        <row r="3899">
          <cell r="A3899"/>
        </row>
        <row r="3900">
          <cell r="A3900"/>
        </row>
        <row r="3901">
          <cell r="A3901"/>
        </row>
        <row r="3902">
          <cell r="A3902"/>
        </row>
        <row r="3903">
          <cell r="A3903"/>
        </row>
        <row r="3904">
          <cell r="A3904"/>
        </row>
        <row r="3905">
          <cell r="A3905"/>
        </row>
        <row r="3906">
          <cell r="A3906"/>
        </row>
        <row r="3907">
          <cell r="A3907"/>
        </row>
        <row r="3908">
          <cell r="A3908"/>
        </row>
        <row r="3909">
          <cell r="A3909"/>
        </row>
        <row r="3910">
          <cell r="A3910"/>
        </row>
        <row r="3911">
          <cell r="A3911"/>
        </row>
        <row r="3912">
          <cell r="A3912"/>
        </row>
        <row r="3913">
          <cell r="A3913"/>
        </row>
        <row r="3914">
          <cell r="A3914"/>
        </row>
        <row r="3915">
          <cell r="A3915"/>
        </row>
        <row r="3916">
          <cell r="A3916"/>
        </row>
        <row r="3917">
          <cell r="A3917"/>
        </row>
        <row r="3918">
          <cell r="A3918"/>
        </row>
        <row r="3919">
          <cell r="A3919"/>
        </row>
        <row r="3920">
          <cell r="A3920"/>
        </row>
        <row r="3921">
          <cell r="A3921"/>
        </row>
        <row r="3922">
          <cell r="A3922"/>
        </row>
        <row r="3923">
          <cell r="A3923"/>
        </row>
        <row r="3924">
          <cell r="A3924"/>
        </row>
        <row r="3925">
          <cell r="A3925"/>
        </row>
        <row r="3926">
          <cell r="A3926"/>
        </row>
        <row r="3927">
          <cell r="A3927"/>
        </row>
        <row r="3928">
          <cell r="A3928"/>
        </row>
        <row r="3929">
          <cell r="A3929"/>
        </row>
        <row r="3930">
          <cell r="A3930"/>
        </row>
        <row r="3931">
          <cell r="A3931"/>
        </row>
        <row r="3932">
          <cell r="A3932"/>
        </row>
        <row r="3933">
          <cell r="A3933"/>
        </row>
        <row r="3934">
          <cell r="A3934"/>
        </row>
        <row r="3935">
          <cell r="A3935"/>
        </row>
        <row r="3936">
          <cell r="A3936"/>
        </row>
        <row r="3937">
          <cell r="A3937"/>
        </row>
        <row r="3938">
          <cell r="A3938"/>
        </row>
        <row r="3939">
          <cell r="A3939"/>
        </row>
        <row r="3940">
          <cell r="A3940"/>
        </row>
        <row r="3941">
          <cell r="A3941"/>
        </row>
        <row r="3942">
          <cell r="A3942"/>
        </row>
        <row r="3943">
          <cell r="A3943"/>
        </row>
        <row r="3944">
          <cell r="A3944"/>
        </row>
        <row r="3945">
          <cell r="A3945"/>
        </row>
        <row r="3946">
          <cell r="A3946"/>
        </row>
        <row r="3947">
          <cell r="A3947"/>
        </row>
        <row r="3948">
          <cell r="A3948"/>
        </row>
        <row r="3949">
          <cell r="A3949"/>
        </row>
        <row r="3950">
          <cell r="A3950"/>
        </row>
        <row r="3951">
          <cell r="A3951"/>
        </row>
        <row r="3952">
          <cell r="A3952"/>
        </row>
        <row r="3953">
          <cell r="A3953"/>
        </row>
        <row r="3954">
          <cell r="A3954"/>
        </row>
        <row r="3955">
          <cell r="A3955"/>
        </row>
        <row r="3956">
          <cell r="A3956"/>
        </row>
        <row r="3957">
          <cell r="A3957"/>
        </row>
        <row r="3958">
          <cell r="A3958"/>
        </row>
        <row r="3959">
          <cell r="A3959"/>
        </row>
        <row r="3960">
          <cell r="A3960"/>
        </row>
        <row r="3961">
          <cell r="A3961"/>
        </row>
        <row r="3962">
          <cell r="A3962"/>
        </row>
        <row r="3963">
          <cell r="A3963"/>
        </row>
        <row r="3964">
          <cell r="A3964"/>
        </row>
        <row r="3965">
          <cell r="A3965"/>
        </row>
        <row r="3966">
          <cell r="A3966"/>
        </row>
        <row r="3967">
          <cell r="A3967"/>
        </row>
        <row r="3968">
          <cell r="A3968"/>
        </row>
        <row r="3969">
          <cell r="A3969"/>
        </row>
        <row r="3970">
          <cell r="A3970"/>
        </row>
        <row r="3971">
          <cell r="A3971"/>
        </row>
        <row r="3972">
          <cell r="A3972"/>
        </row>
        <row r="3973">
          <cell r="A3973"/>
        </row>
        <row r="3974">
          <cell r="A3974"/>
        </row>
        <row r="3975">
          <cell r="A3975"/>
        </row>
        <row r="3976">
          <cell r="A3976"/>
        </row>
        <row r="3977">
          <cell r="A3977"/>
        </row>
        <row r="3978">
          <cell r="A3978"/>
        </row>
        <row r="3979">
          <cell r="A3979"/>
        </row>
        <row r="3980">
          <cell r="A3980"/>
        </row>
        <row r="3981">
          <cell r="A3981"/>
        </row>
        <row r="3982">
          <cell r="A3982"/>
        </row>
        <row r="3983">
          <cell r="A3983"/>
        </row>
        <row r="3984">
          <cell r="A3984"/>
        </row>
        <row r="3985">
          <cell r="A3985"/>
        </row>
        <row r="3986">
          <cell r="A3986"/>
        </row>
        <row r="3987">
          <cell r="A3987"/>
        </row>
        <row r="3988">
          <cell r="A3988"/>
        </row>
        <row r="3989">
          <cell r="A3989"/>
        </row>
        <row r="3990">
          <cell r="A3990"/>
        </row>
        <row r="3991">
          <cell r="A3991"/>
        </row>
        <row r="3992">
          <cell r="A3992"/>
        </row>
        <row r="3993">
          <cell r="A3993"/>
        </row>
        <row r="3994">
          <cell r="A3994"/>
        </row>
        <row r="3995">
          <cell r="A3995"/>
        </row>
        <row r="3996">
          <cell r="A3996"/>
        </row>
        <row r="3997">
          <cell r="A3997"/>
        </row>
        <row r="3998">
          <cell r="A3998"/>
        </row>
        <row r="3999">
          <cell r="A3999"/>
        </row>
        <row r="4000">
          <cell r="A4000"/>
        </row>
        <row r="4001">
          <cell r="A4001"/>
        </row>
        <row r="4002">
          <cell r="A4002"/>
        </row>
        <row r="4003">
          <cell r="A4003"/>
        </row>
        <row r="4004">
          <cell r="A4004"/>
        </row>
        <row r="4005">
          <cell r="A4005"/>
        </row>
        <row r="4006">
          <cell r="A4006"/>
        </row>
        <row r="4007">
          <cell r="A4007"/>
        </row>
        <row r="4008">
          <cell r="A4008"/>
        </row>
        <row r="4009">
          <cell r="A4009"/>
        </row>
        <row r="4010">
          <cell r="A4010"/>
        </row>
        <row r="4011">
          <cell r="A4011"/>
        </row>
        <row r="4012">
          <cell r="A4012"/>
        </row>
        <row r="4013">
          <cell r="A4013"/>
        </row>
        <row r="4014">
          <cell r="A4014"/>
        </row>
        <row r="4015">
          <cell r="A4015"/>
        </row>
        <row r="4016">
          <cell r="A4016"/>
        </row>
        <row r="4017">
          <cell r="A4017"/>
        </row>
        <row r="4018">
          <cell r="A4018"/>
        </row>
        <row r="4019">
          <cell r="A4019"/>
        </row>
        <row r="4020">
          <cell r="A4020"/>
        </row>
        <row r="4021">
          <cell r="A4021"/>
        </row>
        <row r="4022">
          <cell r="A4022"/>
        </row>
        <row r="4023">
          <cell r="A4023"/>
        </row>
        <row r="4024">
          <cell r="A4024"/>
        </row>
        <row r="4025">
          <cell r="A4025"/>
        </row>
        <row r="4026">
          <cell r="A4026"/>
        </row>
        <row r="4027">
          <cell r="A4027"/>
        </row>
        <row r="4028">
          <cell r="A4028"/>
        </row>
        <row r="4029">
          <cell r="A4029"/>
        </row>
        <row r="4030">
          <cell r="A4030"/>
        </row>
        <row r="4031">
          <cell r="A4031"/>
        </row>
        <row r="4032">
          <cell r="A4032"/>
        </row>
        <row r="4033">
          <cell r="A4033"/>
        </row>
        <row r="4034">
          <cell r="A4034"/>
        </row>
        <row r="4035">
          <cell r="A4035"/>
        </row>
        <row r="4036">
          <cell r="A4036"/>
        </row>
        <row r="4037">
          <cell r="A4037"/>
        </row>
        <row r="4038">
          <cell r="A4038"/>
        </row>
        <row r="4039">
          <cell r="A4039"/>
        </row>
        <row r="4040">
          <cell r="A4040"/>
        </row>
        <row r="4041">
          <cell r="A4041"/>
        </row>
        <row r="4042">
          <cell r="A4042"/>
        </row>
        <row r="4043">
          <cell r="A4043"/>
        </row>
        <row r="4044">
          <cell r="A4044"/>
        </row>
        <row r="4045">
          <cell r="A4045"/>
        </row>
        <row r="4046">
          <cell r="A4046"/>
        </row>
        <row r="4047">
          <cell r="A4047"/>
        </row>
        <row r="4048">
          <cell r="A4048"/>
        </row>
        <row r="4049">
          <cell r="A4049"/>
        </row>
        <row r="4050">
          <cell r="A4050"/>
        </row>
        <row r="4051">
          <cell r="A4051"/>
        </row>
        <row r="4052">
          <cell r="A4052"/>
        </row>
        <row r="4053">
          <cell r="A4053"/>
        </row>
        <row r="4054">
          <cell r="A4054"/>
        </row>
        <row r="4055">
          <cell r="A4055"/>
        </row>
        <row r="4056">
          <cell r="A4056"/>
        </row>
        <row r="4057">
          <cell r="A4057"/>
        </row>
        <row r="4058">
          <cell r="A4058"/>
        </row>
        <row r="4059">
          <cell r="A4059"/>
        </row>
        <row r="4060">
          <cell r="A4060"/>
        </row>
        <row r="4061">
          <cell r="A4061"/>
        </row>
        <row r="4062">
          <cell r="A4062"/>
        </row>
        <row r="4063">
          <cell r="A4063"/>
        </row>
        <row r="4064">
          <cell r="A4064"/>
        </row>
        <row r="4065">
          <cell r="A4065"/>
        </row>
        <row r="4066">
          <cell r="A4066"/>
        </row>
        <row r="4067">
          <cell r="A4067"/>
        </row>
        <row r="4068">
          <cell r="A4068"/>
        </row>
        <row r="4069">
          <cell r="A4069"/>
        </row>
        <row r="4070">
          <cell r="A4070"/>
        </row>
        <row r="4071">
          <cell r="A4071"/>
        </row>
        <row r="4072">
          <cell r="A4072"/>
        </row>
        <row r="4073">
          <cell r="A4073"/>
        </row>
        <row r="4074">
          <cell r="A4074"/>
        </row>
        <row r="4075">
          <cell r="A4075"/>
        </row>
        <row r="4076">
          <cell r="A4076"/>
        </row>
        <row r="4077">
          <cell r="A4077"/>
        </row>
        <row r="4078">
          <cell r="A4078"/>
        </row>
        <row r="4079">
          <cell r="A4079"/>
        </row>
        <row r="4080">
          <cell r="A4080"/>
        </row>
        <row r="4081">
          <cell r="A4081"/>
        </row>
        <row r="4082">
          <cell r="A4082"/>
        </row>
        <row r="4083">
          <cell r="A4083"/>
        </row>
        <row r="4084">
          <cell r="A4084"/>
        </row>
        <row r="4085">
          <cell r="A4085"/>
        </row>
        <row r="4086">
          <cell r="A4086"/>
        </row>
        <row r="4087">
          <cell r="A4087"/>
        </row>
        <row r="4088">
          <cell r="A4088"/>
        </row>
        <row r="4089">
          <cell r="A4089"/>
        </row>
        <row r="4090">
          <cell r="A4090"/>
        </row>
        <row r="4091">
          <cell r="A4091"/>
        </row>
        <row r="4092">
          <cell r="A4092"/>
        </row>
        <row r="4093">
          <cell r="A4093"/>
        </row>
        <row r="4094">
          <cell r="A4094"/>
        </row>
        <row r="4095">
          <cell r="A4095"/>
        </row>
        <row r="4096">
          <cell r="A4096"/>
        </row>
        <row r="4097">
          <cell r="A4097"/>
        </row>
        <row r="4098">
          <cell r="A4098"/>
        </row>
        <row r="4099">
          <cell r="A4099"/>
        </row>
        <row r="4100">
          <cell r="A4100"/>
        </row>
        <row r="4101">
          <cell r="A4101"/>
        </row>
        <row r="4102">
          <cell r="A4102"/>
        </row>
        <row r="4103">
          <cell r="A4103"/>
        </row>
        <row r="4104">
          <cell r="A4104"/>
        </row>
        <row r="4105">
          <cell r="A4105"/>
        </row>
        <row r="4106">
          <cell r="A4106"/>
        </row>
        <row r="4107">
          <cell r="A4107"/>
        </row>
        <row r="4108">
          <cell r="A4108"/>
        </row>
        <row r="4109">
          <cell r="A4109"/>
        </row>
        <row r="4110">
          <cell r="A4110"/>
        </row>
        <row r="4111">
          <cell r="A4111"/>
        </row>
        <row r="4112">
          <cell r="A4112"/>
        </row>
        <row r="4113">
          <cell r="A4113"/>
        </row>
        <row r="4114">
          <cell r="A4114"/>
        </row>
        <row r="4115">
          <cell r="A4115"/>
        </row>
        <row r="4116">
          <cell r="A4116"/>
        </row>
        <row r="4117">
          <cell r="A4117"/>
        </row>
        <row r="4118">
          <cell r="A4118"/>
        </row>
        <row r="4119">
          <cell r="A4119"/>
        </row>
        <row r="4120">
          <cell r="A4120"/>
        </row>
        <row r="4121">
          <cell r="A4121"/>
        </row>
        <row r="4122">
          <cell r="A4122"/>
        </row>
        <row r="4123">
          <cell r="A4123"/>
        </row>
        <row r="4124">
          <cell r="A4124"/>
        </row>
        <row r="4125">
          <cell r="A4125"/>
        </row>
        <row r="4126">
          <cell r="A4126"/>
        </row>
        <row r="4127">
          <cell r="A4127"/>
        </row>
        <row r="4128">
          <cell r="A4128"/>
        </row>
        <row r="4129">
          <cell r="A4129"/>
        </row>
        <row r="4130">
          <cell r="A4130"/>
        </row>
        <row r="4131">
          <cell r="A4131"/>
        </row>
        <row r="4132">
          <cell r="A4132"/>
        </row>
        <row r="4133">
          <cell r="A4133"/>
        </row>
        <row r="4134">
          <cell r="A4134"/>
        </row>
        <row r="4135">
          <cell r="A4135"/>
        </row>
        <row r="4136">
          <cell r="A4136"/>
        </row>
        <row r="4137">
          <cell r="A4137"/>
        </row>
        <row r="4138">
          <cell r="A4138"/>
        </row>
        <row r="4139">
          <cell r="A4139"/>
        </row>
        <row r="4140">
          <cell r="A4140"/>
        </row>
        <row r="4141">
          <cell r="A4141"/>
        </row>
        <row r="4142">
          <cell r="A4142"/>
        </row>
        <row r="4143">
          <cell r="A4143"/>
        </row>
        <row r="4144">
          <cell r="A4144"/>
        </row>
        <row r="4145">
          <cell r="A4145"/>
        </row>
        <row r="4146">
          <cell r="A4146"/>
        </row>
        <row r="4147">
          <cell r="A4147"/>
        </row>
        <row r="4148">
          <cell r="A4148"/>
        </row>
        <row r="4149">
          <cell r="A4149"/>
        </row>
        <row r="4150">
          <cell r="A4150"/>
        </row>
        <row r="4151">
          <cell r="A4151"/>
        </row>
        <row r="4152">
          <cell r="A4152"/>
        </row>
        <row r="4153">
          <cell r="A4153"/>
        </row>
        <row r="4154">
          <cell r="A4154"/>
        </row>
        <row r="4155">
          <cell r="A4155"/>
        </row>
        <row r="4156">
          <cell r="A4156"/>
        </row>
        <row r="4157">
          <cell r="A4157"/>
        </row>
        <row r="4158">
          <cell r="A4158"/>
        </row>
        <row r="4159">
          <cell r="A4159"/>
        </row>
        <row r="4160">
          <cell r="A4160"/>
        </row>
        <row r="4161">
          <cell r="A4161"/>
        </row>
        <row r="4162">
          <cell r="A4162"/>
        </row>
        <row r="4163">
          <cell r="A4163"/>
        </row>
        <row r="4164">
          <cell r="A4164"/>
        </row>
        <row r="4165">
          <cell r="A4165"/>
        </row>
        <row r="4166">
          <cell r="A4166"/>
        </row>
        <row r="4167">
          <cell r="A4167"/>
        </row>
        <row r="4168">
          <cell r="A4168"/>
        </row>
        <row r="4169">
          <cell r="A4169"/>
        </row>
        <row r="4170">
          <cell r="A4170"/>
        </row>
        <row r="4171">
          <cell r="A4171"/>
        </row>
        <row r="4172">
          <cell r="A4172"/>
        </row>
        <row r="4173">
          <cell r="A4173"/>
        </row>
        <row r="4174">
          <cell r="A4174"/>
        </row>
        <row r="4175">
          <cell r="A4175"/>
        </row>
        <row r="4176">
          <cell r="A4176"/>
        </row>
        <row r="4177">
          <cell r="A4177"/>
        </row>
        <row r="4178">
          <cell r="A4178"/>
        </row>
        <row r="4179">
          <cell r="A4179"/>
        </row>
        <row r="4180">
          <cell r="A4180"/>
        </row>
        <row r="4181">
          <cell r="A4181"/>
        </row>
        <row r="4182">
          <cell r="A4182"/>
        </row>
        <row r="4183">
          <cell r="A4183"/>
        </row>
        <row r="4184">
          <cell r="A4184"/>
        </row>
        <row r="4185">
          <cell r="A4185"/>
        </row>
        <row r="4186">
          <cell r="A4186"/>
        </row>
        <row r="4187">
          <cell r="A4187"/>
        </row>
        <row r="4188">
          <cell r="A4188"/>
        </row>
        <row r="4189">
          <cell r="A4189"/>
        </row>
        <row r="4190">
          <cell r="A4190"/>
        </row>
        <row r="4191">
          <cell r="A4191"/>
        </row>
        <row r="4192">
          <cell r="A4192"/>
        </row>
        <row r="4193">
          <cell r="A4193"/>
        </row>
        <row r="4194">
          <cell r="A4194"/>
        </row>
        <row r="4195">
          <cell r="A4195"/>
        </row>
        <row r="4196">
          <cell r="A4196"/>
        </row>
        <row r="4197">
          <cell r="A4197"/>
        </row>
        <row r="4198">
          <cell r="A4198"/>
        </row>
        <row r="4199">
          <cell r="A4199"/>
        </row>
        <row r="4200">
          <cell r="A4200"/>
        </row>
        <row r="4201">
          <cell r="A4201"/>
        </row>
        <row r="4202">
          <cell r="A4202"/>
        </row>
        <row r="4203">
          <cell r="A4203"/>
        </row>
        <row r="4204">
          <cell r="A4204"/>
        </row>
        <row r="4205">
          <cell r="A4205"/>
        </row>
        <row r="4206">
          <cell r="A4206"/>
        </row>
        <row r="4207">
          <cell r="A4207"/>
        </row>
        <row r="4208">
          <cell r="A4208"/>
        </row>
        <row r="4209">
          <cell r="A4209"/>
        </row>
        <row r="4210">
          <cell r="A4210"/>
        </row>
        <row r="4211">
          <cell r="A4211"/>
        </row>
        <row r="4212">
          <cell r="A4212"/>
        </row>
        <row r="4213">
          <cell r="A4213"/>
        </row>
        <row r="4214">
          <cell r="A4214"/>
        </row>
        <row r="4215">
          <cell r="A4215"/>
        </row>
        <row r="4216">
          <cell r="A4216"/>
        </row>
        <row r="4217">
          <cell r="A4217"/>
        </row>
        <row r="4218">
          <cell r="A4218"/>
        </row>
        <row r="4219">
          <cell r="A4219"/>
        </row>
        <row r="4220">
          <cell r="A4220"/>
        </row>
        <row r="4221">
          <cell r="A4221"/>
        </row>
        <row r="4222">
          <cell r="A4222"/>
        </row>
        <row r="4223">
          <cell r="A4223"/>
        </row>
        <row r="4224">
          <cell r="A4224"/>
        </row>
        <row r="4225">
          <cell r="A4225"/>
        </row>
        <row r="4226">
          <cell r="A4226"/>
        </row>
        <row r="4227">
          <cell r="A4227"/>
        </row>
        <row r="4228">
          <cell r="A4228"/>
        </row>
        <row r="4229">
          <cell r="A4229"/>
        </row>
        <row r="4230">
          <cell r="A4230"/>
        </row>
        <row r="4231">
          <cell r="A4231"/>
        </row>
        <row r="4232">
          <cell r="A4232"/>
        </row>
        <row r="4233">
          <cell r="A4233"/>
        </row>
        <row r="4234">
          <cell r="A4234"/>
        </row>
        <row r="4235">
          <cell r="A4235"/>
        </row>
        <row r="4236">
          <cell r="A4236"/>
        </row>
        <row r="4237">
          <cell r="A4237"/>
        </row>
        <row r="4238">
          <cell r="A4238"/>
        </row>
        <row r="4239">
          <cell r="A4239"/>
        </row>
        <row r="4240">
          <cell r="A4240"/>
        </row>
        <row r="4241">
          <cell r="A4241"/>
        </row>
        <row r="4242">
          <cell r="A4242"/>
        </row>
        <row r="4243">
          <cell r="A4243"/>
        </row>
        <row r="4244">
          <cell r="A4244"/>
        </row>
        <row r="4245">
          <cell r="A4245"/>
        </row>
        <row r="4246">
          <cell r="A4246"/>
        </row>
        <row r="4247">
          <cell r="A4247"/>
        </row>
        <row r="4248">
          <cell r="A4248"/>
        </row>
        <row r="4249">
          <cell r="A4249"/>
        </row>
        <row r="4250">
          <cell r="A4250"/>
        </row>
        <row r="4251">
          <cell r="A4251"/>
        </row>
        <row r="4252">
          <cell r="A4252"/>
        </row>
        <row r="4253">
          <cell r="A4253"/>
        </row>
        <row r="4254">
          <cell r="A4254"/>
        </row>
        <row r="4255">
          <cell r="A4255"/>
        </row>
        <row r="4256">
          <cell r="A4256"/>
        </row>
        <row r="4257">
          <cell r="A4257"/>
        </row>
        <row r="4258">
          <cell r="A4258"/>
        </row>
        <row r="4259">
          <cell r="A4259"/>
        </row>
        <row r="4260">
          <cell r="A4260"/>
        </row>
        <row r="4261">
          <cell r="A4261"/>
        </row>
        <row r="4262">
          <cell r="A4262"/>
        </row>
        <row r="4263">
          <cell r="A4263"/>
        </row>
        <row r="4264">
          <cell r="A4264"/>
        </row>
        <row r="4265">
          <cell r="A4265"/>
        </row>
        <row r="4266">
          <cell r="A4266"/>
        </row>
        <row r="4267">
          <cell r="A4267"/>
        </row>
        <row r="4268">
          <cell r="A4268"/>
        </row>
        <row r="4269">
          <cell r="A4269"/>
        </row>
        <row r="4270">
          <cell r="A4270"/>
        </row>
        <row r="4271">
          <cell r="A4271"/>
        </row>
        <row r="4272">
          <cell r="A4272"/>
        </row>
        <row r="4273">
          <cell r="A4273"/>
        </row>
        <row r="4274">
          <cell r="A4274"/>
        </row>
        <row r="4275">
          <cell r="A4275"/>
        </row>
        <row r="4276">
          <cell r="A4276"/>
        </row>
        <row r="4277">
          <cell r="A4277"/>
        </row>
        <row r="4278">
          <cell r="A4278"/>
        </row>
        <row r="4279">
          <cell r="A4279"/>
        </row>
        <row r="4280">
          <cell r="A4280"/>
        </row>
        <row r="4281">
          <cell r="A4281"/>
        </row>
        <row r="4282">
          <cell r="A4282"/>
        </row>
        <row r="4283">
          <cell r="A4283"/>
        </row>
        <row r="4284">
          <cell r="A4284"/>
        </row>
        <row r="4285">
          <cell r="A4285"/>
        </row>
        <row r="4286">
          <cell r="A4286"/>
        </row>
        <row r="4287">
          <cell r="A4287"/>
        </row>
        <row r="4288">
          <cell r="A4288"/>
        </row>
        <row r="4289">
          <cell r="A4289"/>
        </row>
        <row r="4290">
          <cell r="A4290"/>
        </row>
        <row r="4291">
          <cell r="A4291"/>
        </row>
        <row r="4292">
          <cell r="A4292"/>
        </row>
        <row r="4293">
          <cell r="A4293"/>
        </row>
        <row r="4294">
          <cell r="A4294"/>
        </row>
        <row r="4295">
          <cell r="A4295"/>
        </row>
        <row r="4296">
          <cell r="A4296"/>
        </row>
        <row r="4297">
          <cell r="A4297"/>
        </row>
        <row r="4298">
          <cell r="A4298"/>
        </row>
        <row r="4299">
          <cell r="A4299"/>
        </row>
        <row r="4300">
          <cell r="A4300"/>
        </row>
        <row r="4301">
          <cell r="A4301"/>
        </row>
        <row r="4302">
          <cell r="A4302"/>
        </row>
        <row r="4303">
          <cell r="A4303"/>
        </row>
        <row r="4304">
          <cell r="A4304"/>
        </row>
        <row r="4305">
          <cell r="A4305"/>
        </row>
        <row r="4306">
          <cell r="A4306"/>
        </row>
        <row r="4307">
          <cell r="A4307"/>
        </row>
        <row r="4308">
          <cell r="A4308"/>
        </row>
        <row r="4309">
          <cell r="A4309"/>
        </row>
        <row r="4310">
          <cell r="A4310"/>
        </row>
        <row r="4311">
          <cell r="A4311"/>
        </row>
        <row r="4312">
          <cell r="A4312"/>
        </row>
        <row r="4313">
          <cell r="A4313"/>
        </row>
        <row r="4314">
          <cell r="A4314"/>
        </row>
        <row r="4315">
          <cell r="A4315"/>
        </row>
        <row r="4316">
          <cell r="A4316"/>
        </row>
        <row r="4317">
          <cell r="A4317"/>
        </row>
        <row r="4318">
          <cell r="A4318"/>
        </row>
        <row r="4319">
          <cell r="A4319"/>
        </row>
        <row r="4320">
          <cell r="A4320"/>
        </row>
        <row r="4321">
          <cell r="A4321"/>
        </row>
        <row r="4322">
          <cell r="A4322"/>
        </row>
        <row r="4323">
          <cell r="A4323"/>
        </row>
        <row r="4324">
          <cell r="A4324"/>
        </row>
        <row r="4325">
          <cell r="A4325"/>
        </row>
        <row r="4326">
          <cell r="A4326"/>
        </row>
        <row r="4327">
          <cell r="A4327"/>
        </row>
        <row r="4328">
          <cell r="A4328"/>
        </row>
        <row r="4329">
          <cell r="A4329"/>
        </row>
        <row r="4330">
          <cell r="A4330"/>
        </row>
        <row r="4331">
          <cell r="A4331"/>
        </row>
        <row r="4332">
          <cell r="A4332"/>
        </row>
        <row r="4333">
          <cell r="A4333"/>
        </row>
        <row r="4334">
          <cell r="A4334"/>
        </row>
        <row r="4335">
          <cell r="A4335"/>
        </row>
        <row r="4336">
          <cell r="A4336"/>
        </row>
        <row r="4337">
          <cell r="A4337"/>
        </row>
        <row r="4338">
          <cell r="A4338"/>
        </row>
        <row r="4339">
          <cell r="A4339"/>
        </row>
        <row r="4340">
          <cell r="A4340"/>
        </row>
        <row r="4341">
          <cell r="A4341"/>
        </row>
        <row r="4342">
          <cell r="A4342"/>
        </row>
        <row r="4343">
          <cell r="A4343"/>
        </row>
        <row r="4344">
          <cell r="A4344"/>
        </row>
        <row r="4345">
          <cell r="A4345"/>
        </row>
        <row r="4346">
          <cell r="A4346"/>
        </row>
        <row r="4347">
          <cell r="A4347"/>
        </row>
        <row r="4348">
          <cell r="A4348"/>
        </row>
        <row r="4349">
          <cell r="A4349"/>
        </row>
        <row r="4350">
          <cell r="A4350"/>
        </row>
        <row r="4351">
          <cell r="A4351"/>
        </row>
        <row r="4352">
          <cell r="A4352"/>
        </row>
        <row r="4353">
          <cell r="A4353"/>
        </row>
        <row r="4354">
          <cell r="A4354"/>
        </row>
        <row r="4355">
          <cell r="A4355"/>
        </row>
        <row r="4356">
          <cell r="A4356"/>
        </row>
        <row r="4357">
          <cell r="A4357"/>
        </row>
        <row r="4358">
          <cell r="A4358"/>
        </row>
        <row r="4359">
          <cell r="A4359"/>
        </row>
        <row r="4360">
          <cell r="A4360"/>
        </row>
        <row r="4361">
          <cell r="A4361"/>
        </row>
        <row r="4362">
          <cell r="A4362"/>
        </row>
        <row r="4363">
          <cell r="A4363"/>
        </row>
        <row r="4364">
          <cell r="A4364"/>
        </row>
        <row r="4365">
          <cell r="A4365"/>
        </row>
        <row r="4366">
          <cell r="A4366"/>
        </row>
        <row r="4367">
          <cell r="A4367"/>
        </row>
        <row r="4368">
          <cell r="A4368"/>
        </row>
        <row r="4369">
          <cell r="A4369"/>
        </row>
        <row r="4370">
          <cell r="A4370"/>
        </row>
        <row r="4371">
          <cell r="A4371"/>
        </row>
        <row r="4372">
          <cell r="A4372"/>
        </row>
        <row r="4373">
          <cell r="A4373"/>
        </row>
        <row r="4374">
          <cell r="A4374"/>
        </row>
        <row r="4375">
          <cell r="A4375"/>
        </row>
        <row r="4376">
          <cell r="A4376"/>
        </row>
        <row r="4377">
          <cell r="A4377"/>
        </row>
        <row r="4378">
          <cell r="A4378"/>
        </row>
        <row r="4379">
          <cell r="A4379"/>
        </row>
        <row r="4380">
          <cell r="A4380"/>
        </row>
        <row r="4381">
          <cell r="A4381"/>
        </row>
        <row r="4382">
          <cell r="A4382"/>
        </row>
        <row r="4383">
          <cell r="A4383"/>
        </row>
        <row r="4384">
          <cell r="A4384"/>
        </row>
        <row r="4385">
          <cell r="A4385"/>
        </row>
        <row r="4386">
          <cell r="A4386"/>
        </row>
        <row r="4387">
          <cell r="A4387"/>
        </row>
        <row r="4388">
          <cell r="A4388"/>
        </row>
        <row r="4389">
          <cell r="A4389"/>
        </row>
        <row r="4390">
          <cell r="A4390"/>
        </row>
        <row r="4391">
          <cell r="A4391"/>
        </row>
        <row r="4392">
          <cell r="A4392"/>
        </row>
        <row r="4393">
          <cell r="A4393"/>
        </row>
        <row r="4394">
          <cell r="A4394"/>
        </row>
        <row r="4395">
          <cell r="A4395"/>
        </row>
        <row r="4396">
          <cell r="A4396"/>
        </row>
        <row r="4397">
          <cell r="A4397"/>
        </row>
        <row r="4398">
          <cell r="A4398"/>
        </row>
        <row r="4399">
          <cell r="A4399"/>
        </row>
        <row r="4400">
          <cell r="A4400"/>
        </row>
        <row r="4401">
          <cell r="A4401"/>
        </row>
        <row r="4402">
          <cell r="A4402"/>
        </row>
        <row r="4403">
          <cell r="A4403"/>
        </row>
        <row r="4404">
          <cell r="A4404"/>
        </row>
        <row r="4405">
          <cell r="A4405"/>
        </row>
        <row r="4406">
          <cell r="A4406"/>
        </row>
        <row r="4407">
          <cell r="A4407"/>
        </row>
        <row r="4408">
          <cell r="A4408"/>
        </row>
        <row r="4409">
          <cell r="A4409"/>
        </row>
        <row r="4410">
          <cell r="A4410"/>
        </row>
        <row r="4411">
          <cell r="A4411"/>
        </row>
        <row r="4412">
          <cell r="A4412"/>
        </row>
        <row r="4413">
          <cell r="A4413"/>
        </row>
        <row r="4414">
          <cell r="A4414"/>
        </row>
        <row r="4415">
          <cell r="A4415"/>
        </row>
        <row r="4416">
          <cell r="A4416"/>
        </row>
        <row r="4417">
          <cell r="A4417"/>
        </row>
        <row r="4418">
          <cell r="A4418"/>
        </row>
        <row r="4419">
          <cell r="A4419"/>
        </row>
        <row r="4420">
          <cell r="A4420"/>
        </row>
        <row r="4421">
          <cell r="A4421"/>
        </row>
        <row r="4422">
          <cell r="A4422"/>
        </row>
        <row r="4423">
          <cell r="A4423"/>
        </row>
        <row r="4424">
          <cell r="A4424"/>
        </row>
        <row r="4425">
          <cell r="A4425"/>
        </row>
        <row r="4426">
          <cell r="A4426"/>
        </row>
        <row r="4427">
          <cell r="A4427"/>
        </row>
        <row r="4428">
          <cell r="A4428"/>
        </row>
        <row r="4429">
          <cell r="A4429"/>
        </row>
        <row r="4430">
          <cell r="A4430"/>
        </row>
        <row r="4431">
          <cell r="A4431"/>
        </row>
        <row r="4432">
          <cell r="A4432"/>
        </row>
        <row r="4433">
          <cell r="A4433"/>
        </row>
        <row r="4434">
          <cell r="A4434"/>
        </row>
        <row r="4435">
          <cell r="A4435"/>
        </row>
        <row r="4436">
          <cell r="A4436"/>
        </row>
        <row r="4437">
          <cell r="A4437"/>
        </row>
        <row r="4438">
          <cell r="A4438"/>
        </row>
        <row r="4439">
          <cell r="A4439"/>
        </row>
        <row r="4440">
          <cell r="A4440"/>
        </row>
        <row r="4441">
          <cell r="A4441"/>
        </row>
        <row r="4442">
          <cell r="A4442"/>
        </row>
        <row r="4443">
          <cell r="A4443"/>
        </row>
        <row r="4444">
          <cell r="A4444"/>
        </row>
        <row r="4445">
          <cell r="A4445"/>
        </row>
        <row r="4446">
          <cell r="A4446"/>
        </row>
        <row r="4447">
          <cell r="A4447"/>
        </row>
        <row r="4448">
          <cell r="A4448"/>
        </row>
        <row r="4449">
          <cell r="A4449"/>
        </row>
        <row r="4450">
          <cell r="A4450"/>
        </row>
        <row r="4451">
          <cell r="A4451"/>
        </row>
        <row r="4452">
          <cell r="A4452"/>
        </row>
        <row r="4453">
          <cell r="A4453"/>
        </row>
        <row r="4454">
          <cell r="A4454"/>
        </row>
        <row r="4455">
          <cell r="A4455"/>
        </row>
        <row r="4456">
          <cell r="A4456"/>
        </row>
        <row r="4457">
          <cell r="A4457"/>
        </row>
        <row r="4458">
          <cell r="A4458"/>
        </row>
        <row r="4459">
          <cell r="A4459"/>
        </row>
        <row r="4460">
          <cell r="A4460"/>
        </row>
        <row r="4461">
          <cell r="A4461"/>
        </row>
        <row r="4462">
          <cell r="A4462"/>
        </row>
        <row r="4463">
          <cell r="A4463"/>
        </row>
        <row r="4464">
          <cell r="A4464"/>
        </row>
        <row r="4465">
          <cell r="A4465"/>
        </row>
        <row r="4466">
          <cell r="A4466"/>
        </row>
        <row r="4467">
          <cell r="A4467"/>
        </row>
        <row r="4468">
          <cell r="A4468"/>
        </row>
        <row r="4469">
          <cell r="A4469"/>
        </row>
        <row r="4470">
          <cell r="A4470"/>
        </row>
        <row r="4471">
          <cell r="A4471"/>
        </row>
        <row r="4472">
          <cell r="A4472"/>
        </row>
        <row r="4473">
          <cell r="A4473"/>
        </row>
        <row r="4474">
          <cell r="A4474"/>
        </row>
        <row r="4475">
          <cell r="A4475"/>
        </row>
        <row r="4476">
          <cell r="A4476"/>
        </row>
        <row r="4477">
          <cell r="A4477"/>
        </row>
        <row r="4478">
          <cell r="A4478"/>
        </row>
        <row r="4479">
          <cell r="A4479"/>
        </row>
        <row r="4480">
          <cell r="A4480"/>
        </row>
        <row r="4481">
          <cell r="A4481"/>
        </row>
        <row r="4482">
          <cell r="A4482"/>
        </row>
        <row r="4483">
          <cell r="A4483"/>
        </row>
        <row r="4484">
          <cell r="A4484"/>
        </row>
        <row r="4485">
          <cell r="A4485"/>
        </row>
        <row r="4486">
          <cell r="A4486"/>
        </row>
        <row r="4487">
          <cell r="A4487"/>
        </row>
        <row r="4488">
          <cell r="A4488"/>
        </row>
        <row r="4489">
          <cell r="A4489"/>
        </row>
        <row r="4490">
          <cell r="A4490"/>
        </row>
        <row r="4491">
          <cell r="A4491"/>
        </row>
        <row r="4492">
          <cell r="A4492"/>
        </row>
        <row r="4493">
          <cell r="A4493"/>
        </row>
        <row r="4494">
          <cell r="A4494"/>
        </row>
        <row r="4495">
          <cell r="A4495"/>
        </row>
        <row r="4496">
          <cell r="A4496"/>
        </row>
        <row r="4497">
          <cell r="A4497"/>
        </row>
        <row r="4498">
          <cell r="A4498"/>
        </row>
        <row r="4499">
          <cell r="A4499"/>
        </row>
        <row r="4500">
          <cell r="A4500"/>
        </row>
        <row r="4501">
          <cell r="A4501"/>
        </row>
        <row r="4502">
          <cell r="A4502"/>
        </row>
        <row r="4503">
          <cell r="A4503"/>
        </row>
        <row r="4504">
          <cell r="A4504"/>
        </row>
        <row r="4505">
          <cell r="A4505"/>
        </row>
        <row r="4506">
          <cell r="A4506"/>
        </row>
        <row r="4507">
          <cell r="A4507"/>
        </row>
        <row r="4508">
          <cell r="A4508"/>
        </row>
        <row r="4509">
          <cell r="A4509"/>
        </row>
        <row r="4510">
          <cell r="A4510"/>
        </row>
        <row r="4511">
          <cell r="A4511"/>
        </row>
        <row r="4512">
          <cell r="A4512"/>
        </row>
        <row r="4513">
          <cell r="A4513"/>
        </row>
        <row r="4514">
          <cell r="A4514"/>
        </row>
        <row r="4515">
          <cell r="A4515"/>
        </row>
        <row r="4516">
          <cell r="A4516"/>
        </row>
        <row r="4517">
          <cell r="A4517"/>
        </row>
        <row r="4518">
          <cell r="A4518"/>
        </row>
        <row r="4519">
          <cell r="A4519"/>
        </row>
        <row r="4520">
          <cell r="A4520"/>
        </row>
        <row r="4521">
          <cell r="A4521"/>
        </row>
        <row r="4522">
          <cell r="A4522"/>
        </row>
        <row r="4523">
          <cell r="A4523"/>
        </row>
        <row r="4524">
          <cell r="A4524"/>
        </row>
        <row r="4525">
          <cell r="A4525"/>
        </row>
        <row r="4526">
          <cell r="A4526"/>
        </row>
        <row r="4527">
          <cell r="A4527"/>
        </row>
        <row r="4528">
          <cell r="A4528"/>
        </row>
        <row r="4529">
          <cell r="A4529"/>
        </row>
        <row r="4530">
          <cell r="A4530"/>
        </row>
        <row r="4531">
          <cell r="A4531"/>
        </row>
        <row r="4532">
          <cell r="A4532"/>
        </row>
        <row r="4533">
          <cell r="A4533"/>
        </row>
        <row r="4534">
          <cell r="A4534"/>
        </row>
        <row r="4535">
          <cell r="A4535"/>
        </row>
        <row r="4536">
          <cell r="A4536"/>
        </row>
        <row r="4537">
          <cell r="A4537"/>
        </row>
        <row r="4538">
          <cell r="A4538"/>
        </row>
        <row r="4539">
          <cell r="A4539"/>
        </row>
        <row r="4540">
          <cell r="A4540"/>
        </row>
        <row r="4541">
          <cell r="A4541"/>
        </row>
        <row r="4542">
          <cell r="A4542"/>
        </row>
        <row r="4543">
          <cell r="A4543"/>
        </row>
        <row r="4544">
          <cell r="A4544"/>
        </row>
        <row r="4545">
          <cell r="A4545"/>
        </row>
        <row r="4546">
          <cell r="A4546"/>
        </row>
        <row r="4547">
          <cell r="A4547"/>
        </row>
        <row r="4548">
          <cell r="A4548"/>
        </row>
        <row r="4549">
          <cell r="A4549"/>
        </row>
        <row r="4550">
          <cell r="A4550"/>
        </row>
        <row r="4551">
          <cell r="A4551"/>
        </row>
        <row r="4552">
          <cell r="A4552"/>
        </row>
        <row r="4553">
          <cell r="A4553"/>
        </row>
        <row r="4554">
          <cell r="A4554"/>
        </row>
        <row r="4555">
          <cell r="A4555"/>
        </row>
        <row r="4556">
          <cell r="A4556"/>
        </row>
        <row r="4557">
          <cell r="A4557"/>
        </row>
        <row r="4558">
          <cell r="A4558"/>
        </row>
        <row r="4559">
          <cell r="A4559"/>
        </row>
        <row r="4560">
          <cell r="A4560"/>
        </row>
        <row r="4561">
          <cell r="A4561"/>
        </row>
        <row r="4562">
          <cell r="A4562"/>
        </row>
        <row r="4563">
          <cell r="A4563"/>
        </row>
        <row r="4564">
          <cell r="A4564"/>
        </row>
        <row r="4565">
          <cell r="A4565"/>
        </row>
        <row r="4566">
          <cell r="A4566"/>
        </row>
        <row r="4567">
          <cell r="A4567"/>
        </row>
        <row r="4568">
          <cell r="A4568"/>
        </row>
        <row r="4569">
          <cell r="A4569"/>
        </row>
        <row r="4570">
          <cell r="A4570"/>
        </row>
        <row r="4571">
          <cell r="A4571"/>
        </row>
        <row r="4572">
          <cell r="A4572"/>
        </row>
        <row r="4573">
          <cell r="A4573"/>
        </row>
        <row r="4574">
          <cell r="A4574"/>
        </row>
        <row r="4575">
          <cell r="A4575"/>
        </row>
        <row r="4576">
          <cell r="A4576"/>
        </row>
        <row r="4577">
          <cell r="A4577"/>
        </row>
        <row r="4578">
          <cell r="A4578"/>
        </row>
        <row r="4579">
          <cell r="A4579"/>
        </row>
        <row r="4580">
          <cell r="A4580"/>
        </row>
        <row r="4581">
          <cell r="A4581"/>
        </row>
        <row r="4582">
          <cell r="A4582"/>
        </row>
        <row r="4583">
          <cell r="A4583"/>
        </row>
        <row r="4584">
          <cell r="A4584"/>
        </row>
        <row r="4585">
          <cell r="A4585"/>
        </row>
        <row r="4586">
          <cell r="A4586"/>
        </row>
        <row r="4587">
          <cell r="A4587"/>
        </row>
        <row r="4588">
          <cell r="A4588"/>
        </row>
        <row r="4589">
          <cell r="A4589"/>
        </row>
        <row r="4590">
          <cell r="A4590"/>
        </row>
        <row r="4591">
          <cell r="A4591"/>
        </row>
        <row r="4592">
          <cell r="A4592"/>
        </row>
        <row r="4593">
          <cell r="A4593"/>
        </row>
        <row r="4594">
          <cell r="A4594"/>
        </row>
        <row r="4595">
          <cell r="A4595"/>
        </row>
        <row r="4596">
          <cell r="A4596"/>
        </row>
        <row r="4597">
          <cell r="A4597"/>
        </row>
        <row r="4598">
          <cell r="A4598"/>
        </row>
        <row r="4599">
          <cell r="A4599"/>
        </row>
        <row r="4600">
          <cell r="A4600"/>
        </row>
        <row r="4601">
          <cell r="A4601"/>
        </row>
        <row r="4602">
          <cell r="A4602"/>
        </row>
        <row r="4603">
          <cell r="A4603"/>
        </row>
        <row r="4604">
          <cell r="A4604"/>
        </row>
        <row r="4605">
          <cell r="A4605"/>
        </row>
        <row r="4606">
          <cell r="A4606"/>
        </row>
        <row r="4607">
          <cell r="A4607"/>
        </row>
        <row r="4608">
          <cell r="A4608"/>
        </row>
        <row r="4609">
          <cell r="A4609"/>
        </row>
        <row r="4610">
          <cell r="A4610"/>
        </row>
        <row r="4611">
          <cell r="A4611"/>
        </row>
        <row r="4612">
          <cell r="A4612"/>
        </row>
        <row r="4613">
          <cell r="A4613"/>
        </row>
        <row r="4614">
          <cell r="A4614"/>
        </row>
        <row r="4615">
          <cell r="A4615"/>
        </row>
        <row r="4616">
          <cell r="A4616"/>
        </row>
        <row r="4617">
          <cell r="A4617"/>
        </row>
        <row r="4618">
          <cell r="A4618"/>
        </row>
        <row r="4619">
          <cell r="A4619"/>
        </row>
        <row r="4620">
          <cell r="A4620"/>
        </row>
        <row r="4621">
          <cell r="A4621"/>
        </row>
        <row r="4622">
          <cell r="A4622"/>
        </row>
        <row r="4623">
          <cell r="A4623"/>
        </row>
        <row r="4624">
          <cell r="A4624"/>
        </row>
        <row r="4625">
          <cell r="A4625"/>
        </row>
        <row r="4626">
          <cell r="A4626"/>
        </row>
        <row r="4627">
          <cell r="A4627"/>
        </row>
        <row r="4628">
          <cell r="A4628"/>
        </row>
        <row r="4629">
          <cell r="A4629"/>
        </row>
        <row r="4630">
          <cell r="A4630"/>
        </row>
        <row r="4631">
          <cell r="A4631"/>
        </row>
        <row r="4632">
          <cell r="A4632"/>
        </row>
        <row r="4633">
          <cell r="A4633"/>
        </row>
        <row r="4634">
          <cell r="A4634"/>
        </row>
        <row r="4635">
          <cell r="A4635"/>
        </row>
        <row r="4636">
          <cell r="A4636"/>
        </row>
        <row r="4637">
          <cell r="A4637"/>
        </row>
        <row r="4638">
          <cell r="A4638"/>
        </row>
        <row r="4639">
          <cell r="A4639"/>
        </row>
        <row r="4640">
          <cell r="A4640"/>
        </row>
        <row r="4641">
          <cell r="A4641"/>
        </row>
        <row r="4642">
          <cell r="A4642"/>
        </row>
        <row r="4643">
          <cell r="A4643"/>
        </row>
        <row r="4644">
          <cell r="A4644"/>
        </row>
        <row r="4645">
          <cell r="A4645"/>
        </row>
        <row r="4646">
          <cell r="A4646"/>
        </row>
        <row r="4647">
          <cell r="A4647"/>
        </row>
        <row r="4648">
          <cell r="A4648"/>
        </row>
        <row r="4649">
          <cell r="A4649"/>
        </row>
        <row r="4650">
          <cell r="A4650"/>
        </row>
        <row r="4651">
          <cell r="A4651"/>
        </row>
        <row r="4652">
          <cell r="A4652"/>
        </row>
        <row r="4653">
          <cell r="A4653"/>
        </row>
        <row r="4654">
          <cell r="A4654"/>
        </row>
        <row r="4655">
          <cell r="A4655"/>
        </row>
        <row r="4656">
          <cell r="A4656"/>
        </row>
        <row r="4657">
          <cell r="A4657"/>
        </row>
        <row r="4658">
          <cell r="A4658"/>
        </row>
        <row r="4659">
          <cell r="A4659"/>
        </row>
        <row r="4660">
          <cell r="A4660"/>
        </row>
        <row r="4661">
          <cell r="A4661"/>
        </row>
        <row r="4662">
          <cell r="A4662"/>
        </row>
        <row r="4663">
          <cell r="A4663"/>
        </row>
        <row r="4664">
          <cell r="A4664"/>
        </row>
        <row r="4665">
          <cell r="A4665"/>
        </row>
        <row r="4666">
          <cell r="A4666"/>
        </row>
        <row r="4667">
          <cell r="A4667"/>
        </row>
        <row r="4668">
          <cell r="A4668"/>
        </row>
        <row r="4669">
          <cell r="A4669"/>
        </row>
        <row r="4670">
          <cell r="A4670"/>
        </row>
        <row r="4671">
          <cell r="A4671"/>
        </row>
        <row r="4672">
          <cell r="A4672"/>
        </row>
        <row r="4673">
          <cell r="A4673"/>
        </row>
        <row r="4674">
          <cell r="A4674"/>
        </row>
        <row r="4675">
          <cell r="A4675"/>
        </row>
        <row r="4676">
          <cell r="A4676"/>
        </row>
        <row r="4677">
          <cell r="A4677"/>
        </row>
        <row r="4678">
          <cell r="A4678"/>
        </row>
        <row r="4679">
          <cell r="A4679"/>
        </row>
        <row r="4680">
          <cell r="A4680"/>
        </row>
        <row r="4681">
          <cell r="A4681"/>
        </row>
        <row r="4682">
          <cell r="A4682"/>
        </row>
        <row r="4683">
          <cell r="A4683"/>
        </row>
        <row r="4684">
          <cell r="A4684"/>
        </row>
        <row r="4685">
          <cell r="A4685"/>
        </row>
        <row r="4686">
          <cell r="A4686"/>
        </row>
        <row r="4687">
          <cell r="A4687"/>
        </row>
        <row r="4688">
          <cell r="A4688"/>
        </row>
        <row r="4689">
          <cell r="A4689"/>
        </row>
        <row r="4690">
          <cell r="A4690"/>
        </row>
        <row r="4691">
          <cell r="A4691"/>
        </row>
        <row r="4692">
          <cell r="A4692"/>
        </row>
        <row r="4693">
          <cell r="A4693"/>
        </row>
        <row r="4694">
          <cell r="A4694"/>
        </row>
        <row r="4695">
          <cell r="A4695"/>
        </row>
        <row r="4696">
          <cell r="A4696"/>
        </row>
        <row r="4697">
          <cell r="A4697"/>
        </row>
        <row r="4698">
          <cell r="A4698"/>
        </row>
        <row r="4699">
          <cell r="A4699"/>
        </row>
        <row r="4700">
          <cell r="A4700"/>
        </row>
        <row r="4701">
          <cell r="A4701"/>
        </row>
        <row r="4702">
          <cell r="A4702"/>
        </row>
        <row r="4703">
          <cell r="A4703"/>
        </row>
        <row r="4704">
          <cell r="A4704"/>
        </row>
        <row r="4705">
          <cell r="A4705"/>
        </row>
        <row r="4706">
          <cell r="A4706"/>
        </row>
        <row r="4707">
          <cell r="A4707"/>
        </row>
        <row r="4708">
          <cell r="A4708"/>
        </row>
        <row r="4709">
          <cell r="A4709"/>
        </row>
        <row r="4710">
          <cell r="A4710"/>
        </row>
        <row r="4711">
          <cell r="A4711"/>
        </row>
        <row r="4712">
          <cell r="A4712"/>
        </row>
        <row r="4713">
          <cell r="A4713"/>
        </row>
        <row r="4714">
          <cell r="A4714"/>
        </row>
        <row r="4715">
          <cell r="A4715"/>
        </row>
        <row r="4716">
          <cell r="A4716"/>
        </row>
        <row r="4717">
          <cell r="A4717"/>
        </row>
        <row r="4718">
          <cell r="A4718"/>
        </row>
        <row r="4719">
          <cell r="A4719"/>
        </row>
        <row r="4720">
          <cell r="A4720"/>
        </row>
        <row r="4721">
          <cell r="A4721"/>
        </row>
        <row r="4722">
          <cell r="A4722"/>
        </row>
        <row r="4723">
          <cell r="A4723"/>
        </row>
        <row r="4724">
          <cell r="A4724"/>
        </row>
        <row r="4725">
          <cell r="A4725"/>
        </row>
        <row r="4726">
          <cell r="A4726"/>
        </row>
        <row r="4727">
          <cell r="A4727"/>
        </row>
        <row r="4728">
          <cell r="A4728"/>
        </row>
        <row r="4729">
          <cell r="A4729"/>
        </row>
        <row r="4730">
          <cell r="A4730"/>
        </row>
        <row r="4731">
          <cell r="A4731"/>
        </row>
        <row r="4732">
          <cell r="A4732"/>
        </row>
        <row r="4733">
          <cell r="A4733"/>
        </row>
        <row r="4734">
          <cell r="A4734"/>
        </row>
        <row r="4735">
          <cell r="A4735"/>
        </row>
        <row r="4736">
          <cell r="A4736"/>
        </row>
        <row r="4737">
          <cell r="A4737"/>
        </row>
        <row r="4738">
          <cell r="A4738"/>
        </row>
        <row r="4739">
          <cell r="A4739"/>
        </row>
        <row r="4740">
          <cell r="A4740"/>
        </row>
        <row r="4741">
          <cell r="A4741"/>
        </row>
        <row r="4742">
          <cell r="A4742"/>
        </row>
        <row r="4743">
          <cell r="A4743"/>
        </row>
        <row r="4744">
          <cell r="A4744"/>
        </row>
        <row r="4745">
          <cell r="A4745"/>
        </row>
        <row r="4746">
          <cell r="A4746"/>
        </row>
        <row r="4747">
          <cell r="A4747"/>
        </row>
        <row r="4748">
          <cell r="A4748"/>
        </row>
        <row r="4749">
          <cell r="A4749"/>
        </row>
        <row r="4750">
          <cell r="A4750"/>
        </row>
        <row r="4751">
          <cell r="A4751"/>
        </row>
        <row r="4752">
          <cell r="A4752"/>
        </row>
        <row r="4753">
          <cell r="A4753"/>
        </row>
        <row r="4754">
          <cell r="A4754"/>
        </row>
        <row r="4755">
          <cell r="A4755"/>
        </row>
        <row r="4756">
          <cell r="A4756"/>
        </row>
        <row r="4757">
          <cell r="A4757"/>
        </row>
        <row r="4758">
          <cell r="A4758"/>
        </row>
        <row r="4759">
          <cell r="A4759"/>
        </row>
        <row r="4760">
          <cell r="A4760"/>
        </row>
        <row r="4761">
          <cell r="A4761"/>
        </row>
        <row r="4762">
          <cell r="A4762"/>
        </row>
        <row r="4763">
          <cell r="A4763"/>
        </row>
        <row r="4764">
          <cell r="A4764"/>
        </row>
        <row r="4765">
          <cell r="A4765"/>
        </row>
        <row r="4766">
          <cell r="A4766"/>
        </row>
        <row r="4767">
          <cell r="A4767"/>
        </row>
        <row r="4768">
          <cell r="A4768"/>
        </row>
        <row r="4769">
          <cell r="A4769"/>
        </row>
        <row r="4770">
          <cell r="A4770"/>
        </row>
        <row r="4771">
          <cell r="A4771"/>
        </row>
        <row r="4772">
          <cell r="A4772"/>
        </row>
        <row r="4773">
          <cell r="A4773"/>
        </row>
        <row r="4774">
          <cell r="A4774"/>
        </row>
        <row r="4775">
          <cell r="A4775"/>
        </row>
        <row r="4776">
          <cell r="A4776"/>
        </row>
        <row r="4777">
          <cell r="A4777"/>
        </row>
        <row r="4778">
          <cell r="A4778"/>
        </row>
        <row r="4779">
          <cell r="A4779"/>
        </row>
        <row r="4780">
          <cell r="A4780"/>
        </row>
        <row r="4781">
          <cell r="A4781"/>
        </row>
        <row r="4782">
          <cell r="A4782"/>
        </row>
        <row r="4783">
          <cell r="A4783"/>
        </row>
        <row r="4784">
          <cell r="A4784"/>
        </row>
        <row r="4785">
          <cell r="A4785"/>
        </row>
        <row r="4786">
          <cell r="A4786"/>
        </row>
        <row r="4787">
          <cell r="A4787"/>
        </row>
        <row r="4788">
          <cell r="A4788"/>
        </row>
        <row r="4789">
          <cell r="A4789"/>
        </row>
        <row r="4790">
          <cell r="A4790"/>
        </row>
        <row r="4791">
          <cell r="A4791"/>
        </row>
        <row r="4792">
          <cell r="A4792"/>
        </row>
        <row r="4793">
          <cell r="A4793"/>
        </row>
        <row r="4794">
          <cell r="A4794"/>
        </row>
        <row r="4795">
          <cell r="A4795"/>
        </row>
        <row r="4796">
          <cell r="A4796"/>
        </row>
        <row r="4797">
          <cell r="A4797"/>
        </row>
        <row r="4798">
          <cell r="A4798"/>
        </row>
        <row r="4799">
          <cell r="A4799"/>
        </row>
        <row r="4800">
          <cell r="A4800"/>
        </row>
        <row r="4801">
          <cell r="A4801"/>
        </row>
        <row r="4802">
          <cell r="A4802"/>
        </row>
        <row r="4803">
          <cell r="A4803"/>
        </row>
        <row r="4804">
          <cell r="A4804"/>
        </row>
        <row r="4805">
          <cell r="A4805"/>
        </row>
        <row r="4806">
          <cell r="A4806"/>
        </row>
        <row r="4807">
          <cell r="A4807"/>
        </row>
        <row r="4808">
          <cell r="A4808"/>
        </row>
        <row r="4809">
          <cell r="A4809"/>
        </row>
        <row r="4810">
          <cell r="A4810"/>
        </row>
        <row r="4811">
          <cell r="A4811"/>
        </row>
        <row r="4812">
          <cell r="A4812"/>
        </row>
        <row r="4813">
          <cell r="A4813"/>
        </row>
        <row r="4814">
          <cell r="A4814"/>
        </row>
        <row r="4815">
          <cell r="A4815"/>
        </row>
        <row r="4816">
          <cell r="A4816"/>
        </row>
        <row r="4817">
          <cell r="A4817"/>
        </row>
        <row r="4818">
          <cell r="A4818"/>
        </row>
        <row r="4819">
          <cell r="A4819"/>
        </row>
        <row r="4820">
          <cell r="A4820"/>
        </row>
        <row r="4821">
          <cell r="A4821"/>
        </row>
        <row r="4822">
          <cell r="A4822"/>
        </row>
        <row r="4823">
          <cell r="A4823"/>
        </row>
        <row r="4824">
          <cell r="A4824"/>
        </row>
        <row r="4825">
          <cell r="A4825"/>
        </row>
        <row r="4826">
          <cell r="A4826"/>
        </row>
        <row r="4827">
          <cell r="A4827"/>
        </row>
        <row r="4828">
          <cell r="A4828"/>
        </row>
        <row r="4829">
          <cell r="A4829"/>
        </row>
        <row r="4830">
          <cell r="A4830"/>
        </row>
        <row r="4831">
          <cell r="A4831"/>
        </row>
        <row r="4832">
          <cell r="A4832"/>
        </row>
        <row r="4833">
          <cell r="A4833"/>
        </row>
        <row r="4834">
          <cell r="A4834"/>
        </row>
        <row r="4835">
          <cell r="A4835"/>
        </row>
        <row r="4836">
          <cell r="A4836"/>
        </row>
        <row r="4837">
          <cell r="A4837"/>
        </row>
        <row r="4838">
          <cell r="A4838"/>
        </row>
        <row r="4839">
          <cell r="A4839"/>
        </row>
        <row r="4840">
          <cell r="A4840"/>
        </row>
        <row r="4841">
          <cell r="A4841"/>
        </row>
        <row r="4842">
          <cell r="A4842"/>
        </row>
        <row r="4843">
          <cell r="A4843"/>
        </row>
        <row r="4844">
          <cell r="A4844"/>
        </row>
        <row r="4845">
          <cell r="A4845"/>
        </row>
        <row r="4846">
          <cell r="A4846"/>
        </row>
        <row r="4847">
          <cell r="A4847"/>
        </row>
        <row r="4848">
          <cell r="A4848"/>
        </row>
        <row r="4849">
          <cell r="A4849"/>
        </row>
        <row r="4850">
          <cell r="A4850"/>
        </row>
        <row r="4851">
          <cell r="A4851"/>
        </row>
        <row r="4852">
          <cell r="A4852"/>
        </row>
        <row r="4853">
          <cell r="A4853"/>
        </row>
        <row r="4854">
          <cell r="A4854"/>
        </row>
        <row r="4855">
          <cell r="A4855"/>
        </row>
        <row r="4856">
          <cell r="A4856"/>
        </row>
        <row r="4857">
          <cell r="A4857"/>
        </row>
        <row r="4858">
          <cell r="A4858"/>
        </row>
        <row r="4859">
          <cell r="A4859"/>
        </row>
        <row r="4860">
          <cell r="A4860"/>
        </row>
        <row r="4861">
          <cell r="A4861"/>
        </row>
        <row r="4862">
          <cell r="A4862"/>
        </row>
        <row r="4863">
          <cell r="A4863"/>
        </row>
        <row r="4864">
          <cell r="A4864"/>
        </row>
        <row r="4865">
          <cell r="A4865"/>
        </row>
        <row r="4866">
          <cell r="A4866"/>
        </row>
        <row r="4867">
          <cell r="A4867"/>
        </row>
        <row r="4868">
          <cell r="A4868"/>
        </row>
        <row r="4869">
          <cell r="A4869"/>
        </row>
        <row r="4870">
          <cell r="A4870"/>
        </row>
        <row r="4871">
          <cell r="A4871"/>
        </row>
        <row r="4872">
          <cell r="A4872"/>
        </row>
        <row r="4873">
          <cell r="A4873"/>
        </row>
        <row r="4874">
          <cell r="A4874"/>
        </row>
        <row r="4875">
          <cell r="A4875"/>
        </row>
        <row r="4876">
          <cell r="A4876"/>
        </row>
        <row r="4877">
          <cell r="A4877"/>
        </row>
        <row r="4878">
          <cell r="A4878"/>
        </row>
        <row r="4879">
          <cell r="A4879"/>
        </row>
        <row r="4880">
          <cell r="A4880"/>
        </row>
        <row r="4881">
          <cell r="A4881"/>
        </row>
        <row r="4882">
          <cell r="A4882"/>
        </row>
        <row r="4883">
          <cell r="A4883"/>
        </row>
        <row r="4884">
          <cell r="A4884"/>
        </row>
        <row r="4885">
          <cell r="A4885"/>
        </row>
        <row r="4886">
          <cell r="A4886"/>
        </row>
        <row r="4887">
          <cell r="A4887"/>
        </row>
        <row r="4888">
          <cell r="A4888"/>
        </row>
        <row r="4889">
          <cell r="A4889"/>
        </row>
        <row r="4890">
          <cell r="A4890"/>
        </row>
        <row r="4891">
          <cell r="A4891"/>
        </row>
        <row r="4892">
          <cell r="A4892"/>
        </row>
        <row r="4893">
          <cell r="A4893"/>
        </row>
        <row r="4894">
          <cell r="A4894"/>
        </row>
        <row r="4895">
          <cell r="A4895"/>
        </row>
        <row r="4896">
          <cell r="A4896"/>
        </row>
        <row r="4897">
          <cell r="A4897"/>
        </row>
        <row r="4898">
          <cell r="A4898"/>
        </row>
        <row r="4899">
          <cell r="A4899"/>
        </row>
        <row r="4900">
          <cell r="A4900"/>
        </row>
        <row r="4901">
          <cell r="A4901"/>
        </row>
        <row r="4902">
          <cell r="A4902"/>
        </row>
        <row r="4903">
          <cell r="A4903"/>
        </row>
        <row r="4904">
          <cell r="A4904"/>
        </row>
        <row r="4905">
          <cell r="A4905"/>
        </row>
        <row r="4906">
          <cell r="A4906"/>
        </row>
        <row r="4907">
          <cell r="A4907"/>
        </row>
        <row r="4908">
          <cell r="A4908"/>
        </row>
        <row r="4909">
          <cell r="A4909"/>
        </row>
        <row r="4910">
          <cell r="A4910"/>
        </row>
        <row r="4911">
          <cell r="A4911"/>
        </row>
        <row r="4912">
          <cell r="A4912"/>
        </row>
        <row r="4913">
          <cell r="A4913"/>
        </row>
        <row r="4914">
          <cell r="A4914"/>
        </row>
        <row r="4915">
          <cell r="A4915"/>
        </row>
        <row r="4916">
          <cell r="A4916"/>
        </row>
        <row r="4917">
          <cell r="A4917"/>
        </row>
        <row r="4918">
          <cell r="A4918"/>
        </row>
        <row r="4919">
          <cell r="A4919"/>
        </row>
        <row r="4920">
          <cell r="A4920"/>
        </row>
        <row r="4921">
          <cell r="A4921"/>
        </row>
        <row r="4922">
          <cell r="A4922"/>
        </row>
        <row r="4923">
          <cell r="A4923"/>
        </row>
        <row r="4924">
          <cell r="A4924"/>
        </row>
        <row r="4925">
          <cell r="A4925"/>
        </row>
        <row r="4926">
          <cell r="A4926"/>
        </row>
        <row r="4927">
          <cell r="A4927"/>
        </row>
        <row r="4928">
          <cell r="A4928"/>
        </row>
        <row r="4929">
          <cell r="A4929"/>
        </row>
        <row r="4930">
          <cell r="A4930"/>
        </row>
        <row r="4931">
          <cell r="A4931"/>
        </row>
        <row r="4932">
          <cell r="A4932"/>
        </row>
        <row r="4933">
          <cell r="A4933"/>
        </row>
        <row r="4934">
          <cell r="A4934"/>
        </row>
        <row r="4935">
          <cell r="A4935"/>
        </row>
        <row r="4936">
          <cell r="A4936"/>
        </row>
        <row r="4937">
          <cell r="A4937"/>
        </row>
        <row r="4938">
          <cell r="A4938"/>
        </row>
        <row r="4939">
          <cell r="A4939"/>
        </row>
        <row r="4940">
          <cell r="A4940"/>
        </row>
        <row r="4941">
          <cell r="A4941"/>
        </row>
        <row r="4942">
          <cell r="A4942"/>
        </row>
        <row r="4943">
          <cell r="A4943"/>
        </row>
        <row r="4944">
          <cell r="A4944"/>
        </row>
        <row r="4945">
          <cell r="A4945"/>
        </row>
        <row r="4946">
          <cell r="A4946"/>
        </row>
        <row r="4947">
          <cell r="A4947"/>
        </row>
        <row r="4948">
          <cell r="A4948"/>
        </row>
        <row r="4949">
          <cell r="A4949"/>
        </row>
        <row r="4950">
          <cell r="A4950"/>
        </row>
        <row r="4951">
          <cell r="A4951"/>
        </row>
        <row r="4952">
          <cell r="A4952"/>
        </row>
        <row r="4953">
          <cell r="A4953"/>
        </row>
        <row r="4954">
          <cell r="A4954"/>
        </row>
        <row r="4955">
          <cell r="A4955"/>
        </row>
        <row r="4956">
          <cell r="A4956"/>
        </row>
        <row r="4957">
          <cell r="A4957"/>
        </row>
        <row r="4958">
          <cell r="A4958"/>
        </row>
        <row r="4959">
          <cell r="A4959"/>
        </row>
        <row r="4960">
          <cell r="A4960"/>
        </row>
        <row r="4961">
          <cell r="A4961"/>
        </row>
        <row r="4962">
          <cell r="A4962"/>
        </row>
        <row r="4963">
          <cell r="A4963"/>
        </row>
        <row r="4964">
          <cell r="A4964"/>
        </row>
        <row r="4965">
          <cell r="A4965"/>
        </row>
        <row r="4966">
          <cell r="A4966"/>
        </row>
        <row r="4967">
          <cell r="A4967"/>
        </row>
        <row r="4968">
          <cell r="A4968"/>
        </row>
        <row r="4969">
          <cell r="A4969"/>
        </row>
        <row r="4970">
          <cell r="A4970"/>
        </row>
        <row r="4971">
          <cell r="A4971"/>
        </row>
        <row r="4972">
          <cell r="A4972"/>
        </row>
        <row r="4973">
          <cell r="A4973"/>
        </row>
        <row r="4974">
          <cell r="A4974"/>
        </row>
        <row r="4975">
          <cell r="A4975"/>
        </row>
        <row r="4976">
          <cell r="A4976"/>
        </row>
        <row r="4977">
          <cell r="A4977"/>
        </row>
        <row r="4978">
          <cell r="A4978"/>
        </row>
        <row r="4979">
          <cell r="A4979"/>
        </row>
        <row r="4980">
          <cell r="A4980"/>
        </row>
        <row r="4981">
          <cell r="A4981"/>
        </row>
        <row r="4982">
          <cell r="A4982"/>
        </row>
        <row r="4983">
          <cell r="A4983"/>
        </row>
        <row r="4984">
          <cell r="A4984"/>
        </row>
        <row r="4985">
          <cell r="A4985"/>
        </row>
        <row r="4986">
          <cell r="A4986"/>
        </row>
        <row r="4987">
          <cell r="A4987"/>
        </row>
        <row r="4988">
          <cell r="A4988"/>
        </row>
        <row r="4989">
          <cell r="A4989"/>
        </row>
        <row r="4990">
          <cell r="A4990"/>
        </row>
        <row r="4991">
          <cell r="A4991"/>
        </row>
        <row r="4992">
          <cell r="A4992"/>
        </row>
        <row r="4993">
          <cell r="A4993"/>
        </row>
        <row r="4994">
          <cell r="A4994"/>
        </row>
        <row r="4995">
          <cell r="A4995"/>
        </row>
        <row r="4996">
          <cell r="A4996"/>
        </row>
        <row r="4997">
          <cell r="A4997"/>
        </row>
        <row r="4998">
          <cell r="A4998"/>
        </row>
        <row r="4999">
          <cell r="A4999"/>
        </row>
        <row r="5000">
          <cell r="A5000"/>
        </row>
        <row r="5001">
          <cell r="A5001"/>
        </row>
        <row r="5002">
          <cell r="A5002"/>
        </row>
        <row r="5003">
          <cell r="A5003"/>
        </row>
        <row r="5004">
          <cell r="A5004"/>
        </row>
        <row r="5005">
          <cell r="A5005"/>
        </row>
        <row r="5006">
          <cell r="A5006"/>
        </row>
        <row r="5007">
          <cell r="A5007"/>
        </row>
        <row r="5008">
          <cell r="A5008"/>
        </row>
        <row r="5009">
          <cell r="A5009"/>
        </row>
        <row r="5010">
          <cell r="A5010"/>
        </row>
        <row r="5011">
          <cell r="A5011"/>
        </row>
        <row r="5012">
          <cell r="A5012"/>
        </row>
        <row r="5013">
          <cell r="A5013"/>
        </row>
        <row r="5014">
          <cell r="A5014"/>
        </row>
        <row r="5015">
          <cell r="A5015"/>
        </row>
        <row r="5016">
          <cell r="A5016"/>
        </row>
        <row r="5017">
          <cell r="A5017"/>
        </row>
        <row r="5018">
          <cell r="A5018"/>
        </row>
        <row r="5019">
          <cell r="A5019"/>
        </row>
        <row r="5020">
          <cell r="A5020"/>
        </row>
        <row r="5021">
          <cell r="A5021"/>
        </row>
        <row r="5022">
          <cell r="A5022"/>
        </row>
        <row r="5023">
          <cell r="A5023"/>
        </row>
        <row r="5024">
          <cell r="A5024"/>
        </row>
        <row r="5025">
          <cell r="A5025"/>
        </row>
        <row r="5026">
          <cell r="A5026"/>
        </row>
        <row r="5027">
          <cell r="A5027"/>
        </row>
        <row r="5028">
          <cell r="A5028"/>
        </row>
        <row r="5029">
          <cell r="A5029"/>
        </row>
        <row r="5030">
          <cell r="A5030"/>
        </row>
        <row r="5031">
          <cell r="A5031"/>
        </row>
        <row r="5032">
          <cell r="A5032"/>
        </row>
        <row r="5033">
          <cell r="A5033"/>
        </row>
        <row r="5034">
          <cell r="A5034"/>
        </row>
        <row r="5035">
          <cell r="A5035"/>
        </row>
        <row r="5036">
          <cell r="A5036"/>
        </row>
        <row r="5037">
          <cell r="A5037"/>
        </row>
        <row r="5038">
          <cell r="A5038"/>
        </row>
        <row r="5039">
          <cell r="A5039"/>
        </row>
        <row r="5040">
          <cell r="A5040"/>
        </row>
        <row r="5041">
          <cell r="A5041"/>
        </row>
        <row r="5042">
          <cell r="A5042"/>
        </row>
        <row r="5043">
          <cell r="A5043"/>
        </row>
        <row r="5044">
          <cell r="A5044"/>
        </row>
        <row r="5045">
          <cell r="A5045"/>
        </row>
        <row r="5046">
          <cell r="A5046"/>
        </row>
        <row r="5047">
          <cell r="A5047"/>
        </row>
        <row r="5048">
          <cell r="A5048"/>
        </row>
        <row r="5049">
          <cell r="A5049"/>
        </row>
        <row r="5050">
          <cell r="A5050"/>
        </row>
        <row r="5051">
          <cell r="A5051"/>
        </row>
        <row r="5052">
          <cell r="A5052"/>
        </row>
        <row r="5053">
          <cell r="A5053"/>
        </row>
        <row r="5054">
          <cell r="A5054"/>
        </row>
        <row r="5055">
          <cell r="A5055"/>
        </row>
        <row r="5056">
          <cell r="A5056"/>
        </row>
        <row r="5057">
          <cell r="A5057"/>
        </row>
        <row r="5058">
          <cell r="A5058"/>
        </row>
        <row r="5059">
          <cell r="A5059"/>
        </row>
        <row r="5060">
          <cell r="A5060"/>
        </row>
        <row r="5061">
          <cell r="A5061"/>
        </row>
        <row r="5062">
          <cell r="A5062"/>
        </row>
        <row r="5063">
          <cell r="A5063"/>
        </row>
        <row r="5064">
          <cell r="A5064"/>
        </row>
        <row r="5065">
          <cell r="A5065"/>
        </row>
        <row r="5066">
          <cell r="A5066"/>
        </row>
        <row r="5067">
          <cell r="A5067"/>
        </row>
        <row r="5068">
          <cell r="A5068"/>
        </row>
        <row r="5069">
          <cell r="A5069"/>
        </row>
        <row r="5070">
          <cell r="A5070"/>
        </row>
        <row r="5071">
          <cell r="A5071"/>
        </row>
        <row r="5072">
          <cell r="A5072"/>
        </row>
        <row r="5073">
          <cell r="A5073"/>
        </row>
        <row r="5074">
          <cell r="A5074"/>
        </row>
        <row r="5075">
          <cell r="A5075"/>
        </row>
        <row r="5076">
          <cell r="A5076"/>
        </row>
        <row r="5077">
          <cell r="A5077"/>
        </row>
        <row r="5078">
          <cell r="A5078"/>
        </row>
        <row r="5079">
          <cell r="A5079"/>
        </row>
        <row r="5080">
          <cell r="A5080"/>
        </row>
        <row r="5081">
          <cell r="A5081"/>
        </row>
        <row r="5082">
          <cell r="A5082"/>
        </row>
        <row r="5083">
          <cell r="A5083"/>
        </row>
        <row r="5084">
          <cell r="A5084"/>
        </row>
        <row r="5085">
          <cell r="A5085"/>
        </row>
        <row r="5086">
          <cell r="A5086"/>
        </row>
        <row r="5087">
          <cell r="A5087"/>
        </row>
        <row r="5088">
          <cell r="A5088"/>
        </row>
        <row r="5089">
          <cell r="A5089"/>
        </row>
        <row r="5090">
          <cell r="A5090"/>
        </row>
        <row r="5091">
          <cell r="A5091"/>
        </row>
        <row r="5092">
          <cell r="A5092"/>
        </row>
        <row r="5093">
          <cell r="A5093"/>
        </row>
        <row r="5094">
          <cell r="A5094"/>
        </row>
        <row r="5095">
          <cell r="A5095"/>
        </row>
        <row r="5096">
          <cell r="A5096"/>
        </row>
        <row r="5097">
          <cell r="A5097"/>
        </row>
        <row r="5098">
          <cell r="A5098"/>
        </row>
        <row r="5099">
          <cell r="A5099"/>
        </row>
        <row r="5100">
          <cell r="A5100"/>
        </row>
        <row r="5101">
          <cell r="A5101"/>
        </row>
        <row r="5102">
          <cell r="A5102"/>
        </row>
        <row r="5103">
          <cell r="A5103"/>
        </row>
        <row r="5104">
          <cell r="A5104"/>
        </row>
        <row r="5105">
          <cell r="A5105"/>
        </row>
        <row r="5106">
          <cell r="A5106"/>
        </row>
        <row r="5107">
          <cell r="A5107"/>
        </row>
        <row r="5108">
          <cell r="A5108"/>
        </row>
        <row r="5109">
          <cell r="A5109"/>
        </row>
        <row r="5110">
          <cell r="A5110"/>
        </row>
        <row r="5111">
          <cell r="A5111"/>
        </row>
        <row r="5112">
          <cell r="A5112"/>
        </row>
        <row r="5113">
          <cell r="A5113"/>
        </row>
        <row r="5114">
          <cell r="A5114"/>
        </row>
        <row r="5115">
          <cell r="A5115"/>
        </row>
        <row r="5116">
          <cell r="A5116"/>
        </row>
        <row r="5117">
          <cell r="A5117"/>
        </row>
        <row r="5118">
          <cell r="A5118"/>
        </row>
        <row r="5119">
          <cell r="A5119"/>
        </row>
        <row r="5120">
          <cell r="A5120"/>
        </row>
        <row r="5121">
          <cell r="A5121"/>
        </row>
        <row r="5122">
          <cell r="A5122"/>
        </row>
        <row r="5123">
          <cell r="A5123"/>
        </row>
        <row r="5124">
          <cell r="A5124"/>
        </row>
        <row r="5125">
          <cell r="A5125"/>
        </row>
        <row r="5126">
          <cell r="A5126"/>
        </row>
        <row r="5127">
          <cell r="A5127"/>
        </row>
        <row r="5128">
          <cell r="A5128"/>
        </row>
        <row r="5129">
          <cell r="A5129"/>
        </row>
        <row r="5130">
          <cell r="A5130"/>
        </row>
        <row r="5131">
          <cell r="A5131"/>
        </row>
        <row r="5132">
          <cell r="A5132"/>
        </row>
        <row r="5133">
          <cell r="A5133"/>
        </row>
        <row r="5134">
          <cell r="A5134"/>
        </row>
        <row r="5135">
          <cell r="A5135"/>
        </row>
        <row r="5136">
          <cell r="A5136"/>
        </row>
        <row r="5137">
          <cell r="A5137"/>
        </row>
        <row r="5138">
          <cell r="A5138"/>
        </row>
        <row r="5139">
          <cell r="A5139"/>
        </row>
        <row r="5140">
          <cell r="A5140"/>
        </row>
        <row r="5141">
          <cell r="A5141"/>
        </row>
        <row r="5142">
          <cell r="A5142"/>
        </row>
        <row r="5143">
          <cell r="A5143"/>
        </row>
        <row r="5144">
          <cell r="A5144"/>
        </row>
        <row r="5145">
          <cell r="A5145"/>
        </row>
        <row r="5146">
          <cell r="A5146"/>
        </row>
        <row r="5147">
          <cell r="A5147"/>
        </row>
        <row r="5148">
          <cell r="A5148"/>
        </row>
        <row r="5149">
          <cell r="A5149"/>
        </row>
        <row r="5150">
          <cell r="A5150"/>
        </row>
        <row r="5151">
          <cell r="A5151"/>
        </row>
        <row r="5152">
          <cell r="A5152"/>
        </row>
        <row r="5153">
          <cell r="A5153"/>
        </row>
        <row r="5154">
          <cell r="A5154"/>
        </row>
        <row r="5155">
          <cell r="A5155"/>
        </row>
        <row r="5156">
          <cell r="A5156"/>
        </row>
        <row r="5157">
          <cell r="A5157"/>
        </row>
        <row r="5158">
          <cell r="A5158"/>
        </row>
        <row r="5159">
          <cell r="A5159"/>
        </row>
        <row r="5160">
          <cell r="A5160"/>
        </row>
        <row r="5161">
          <cell r="A5161"/>
        </row>
        <row r="5162">
          <cell r="A5162"/>
        </row>
        <row r="5163">
          <cell r="A5163"/>
        </row>
        <row r="5164">
          <cell r="A5164"/>
        </row>
        <row r="5165">
          <cell r="A5165"/>
        </row>
        <row r="5166">
          <cell r="A5166"/>
        </row>
        <row r="5167">
          <cell r="A5167"/>
        </row>
        <row r="5168">
          <cell r="A5168"/>
        </row>
        <row r="5169">
          <cell r="A5169"/>
        </row>
        <row r="5170">
          <cell r="A5170"/>
        </row>
        <row r="5171">
          <cell r="A5171"/>
        </row>
        <row r="5172">
          <cell r="A5172"/>
        </row>
        <row r="5173">
          <cell r="A5173"/>
        </row>
        <row r="5174">
          <cell r="A5174"/>
        </row>
        <row r="5175">
          <cell r="A5175"/>
        </row>
        <row r="5176">
          <cell r="A5176"/>
        </row>
        <row r="5177">
          <cell r="A5177"/>
        </row>
        <row r="5178">
          <cell r="A5178"/>
        </row>
        <row r="5179">
          <cell r="A5179"/>
        </row>
        <row r="5180">
          <cell r="A5180"/>
        </row>
        <row r="5181">
          <cell r="A5181"/>
        </row>
        <row r="5182">
          <cell r="A5182"/>
        </row>
        <row r="5183">
          <cell r="A5183"/>
        </row>
        <row r="5184">
          <cell r="A5184"/>
        </row>
        <row r="5185">
          <cell r="A5185"/>
        </row>
        <row r="5186">
          <cell r="A5186"/>
        </row>
        <row r="5187">
          <cell r="A5187"/>
        </row>
        <row r="5188">
          <cell r="A5188"/>
        </row>
        <row r="5189">
          <cell r="A5189"/>
        </row>
        <row r="5190">
          <cell r="A5190"/>
        </row>
        <row r="5191">
          <cell r="A5191"/>
        </row>
        <row r="5192">
          <cell r="A5192"/>
        </row>
        <row r="5193">
          <cell r="A5193"/>
        </row>
        <row r="5194">
          <cell r="A5194"/>
        </row>
        <row r="5195">
          <cell r="A5195"/>
        </row>
        <row r="5196">
          <cell r="A5196"/>
        </row>
        <row r="5197">
          <cell r="A5197"/>
        </row>
        <row r="5198">
          <cell r="A5198"/>
        </row>
        <row r="5199">
          <cell r="A5199"/>
        </row>
        <row r="5200">
          <cell r="A5200"/>
        </row>
        <row r="5201">
          <cell r="A5201"/>
        </row>
        <row r="5202">
          <cell r="A5202"/>
        </row>
        <row r="5203">
          <cell r="A5203"/>
        </row>
        <row r="5204">
          <cell r="A5204"/>
        </row>
        <row r="5205">
          <cell r="A5205"/>
        </row>
        <row r="5206">
          <cell r="A5206"/>
        </row>
        <row r="5207">
          <cell r="A5207"/>
        </row>
        <row r="5208">
          <cell r="A5208"/>
        </row>
        <row r="5209">
          <cell r="A5209"/>
        </row>
        <row r="5210">
          <cell r="A5210"/>
        </row>
        <row r="5211">
          <cell r="A5211"/>
        </row>
        <row r="5212">
          <cell r="A5212"/>
        </row>
        <row r="5213">
          <cell r="A5213"/>
        </row>
        <row r="5214">
          <cell r="A5214"/>
        </row>
        <row r="5215">
          <cell r="A5215"/>
        </row>
        <row r="5216">
          <cell r="A5216"/>
        </row>
        <row r="5217">
          <cell r="A5217"/>
        </row>
        <row r="5218">
          <cell r="A5218"/>
        </row>
        <row r="5219">
          <cell r="A5219"/>
        </row>
        <row r="5220">
          <cell r="A5220"/>
        </row>
        <row r="5221">
          <cell r="A5221"/>
        </row>
        <row r="5222">
          <cell r="A5222"/>
        </row>
        <row r="5223">
          <cell r="A5223"/>
        </row>
        <row r="5224">
          <cell r="A5224"/>
        </row>
        <row r="5225">
          <cell r="A5225"/>
        </row>
        <row r="5226">
          <cell r="A5226"/>
        </row>
        <row r="5227">
          <cell r="A5227"/>
        </row>
        <row r="5228">
          <cell r="A5228"/>
        </row>
        <row r="5229">
          <cell r="A5229"/>
        </row>
        <row r="5230">
          <cell r="A5230"/>
        </row>
        <row r="5231">
          <cell r="A5231"/>
        </row>
        <row r="5232">
          <cell r="A5232"/>
        </row>
        <row r="5233">
          <cell r="A5233"/>
        </row>
        <row r="5234">
          <cell r="A5234"/>
        </row>
        <row r="5235">
          <cell r="A5235"/>
        </row>
        <row r="5236">
          <cell r="A5236"/>
        </row>
        <row r="5237">
          <cell r="A5237"/>
        </row>
        <row r="5238">
          <cell r="A5238"/>
        </row>
        <row r="5239">
          <cell r="A5239"/>
        </row>
        <row r="5240">
          <cell r="A5240"/>
        </row>
        <row r="5241">
          <cell r="A5241"/>
        </row>
        <row r="5242">
          <cell r="A5242"/>
        </row>
        <row r="5243">
          <cell r="A5243"/>
        </row>
        <row r="5244">
          <cell r="A5244"/>
        </row>
        <row r="5245">
          <cell r="A5245"/>
        </row>
        <row r="5246">
          <cell r="A5246"/>
        </row>
        <row r="5247">
          <cell r="A5247"/>
        </row>
        <row r="5248">
          <cell r="A5248"/>
        </row>
        <row r="5249">
          <cell r="A5249"/>
        </row>
        <row r="5250">
          <cell r="A5250"/>
        </row>
        <row r="5251">
          <cell r="A5251"/>
        </row>
        <row r="5252">
          <cell r="A5252"/>
        </row>
        <row r="5253">
          <cell r="A5253"/>
        </row>
        <row r="5254">
          <cell r="A5254"/>
        </row>
        <row r="5255">
          <cell r="A5255"/>
        </row>
        <row r="5256">
          <cell r="A5256"/>
        </row>
        <row r="5257">
          <cell r="A5257"/>
        </row>
        <row r="5258">
          <cell r="A5258"/>
        </row>
        <row r="5259">
          <cell r="A5259"/>
        </row>
        <row r="5260">
          <cell r="A5260"/>
        </row>
        <row r="5261">
          <cell r="A5261"/>
        </row>
        <row r="5262">
          <cell r="A5262"/>
        </row>
        <row r="5263">
          <cell r="A5263"/>
        </row>
        <row r="5264">
          <cell r="A5264"/>
        </row>
        <row r="5265">
          <cell r="A5265"/>
        </row>
        <row r="5266">
          <cell r="A5266"/>
        </row>
        <row r="5267">
          <cell r="A5267"/>
        </row>
        <row r="5268">
          <cell r="A5268"/>
        </row>
        <row r="5269">
          <cell r="A5269"/>
        </row>
        <row r="5270">
          <cell r="A5270"/>
        </row>
        <row r="5271">
          <cell r="A5271"/>
        </row>
        <row r="5272">
          <cell r="A5272"/>
        </row>
        <row r="5273">
          <cell r="A5273"/>
        </row>
        <row r="5274">
          <cell r="A5274"/>
        </row>
        <row r="5275">
          <cell r="A5275"/>
        </row>
        <row r="5276">
          <cell r="A5276"/>
        </row>
        <row r="5277">
          <cell r="A5277"/>
        </row>
        <row r="5278">
          <cell r="A5278"/>
        </row>
        <row r="5279">
          <cell r="A5279"/>
        </row>
        <row r="5280">
          <cell r="A5280"/>
        </row>
        <row r="5281">
          <cell r="A5281"/>
        </row>
        <row r="5282">
          <cell r="A5282"/>
        </row>
        <row r="5283">
          <cell r="A5283"/>
        </row>
        <row r="5284">
          <cell r="A5284"/>
        </row>
        <row r="5285">
          <cell r="A5285"/>
        </row>
        <row r="5286">
          <cell r="A5286"/>
        </row>
        <row r="5287">
          <cell r="A5287"/>
        </row>
        <row r="5288">
          <cell r="A5288"/>
        </row>
        <row r="5289">
          <cell r="A5289"/>
        </row>
        <row r="5290">
          <cell r="A5290"/>
        </row>
        <row r="5291">
          <cell r="A5291"/>
        </row>
        <row r="5292">
          <cell r="A5292"/>
        </row>
        <row r="5293">
          <cell r="A5293"/>
        </row>
        <row r="5294">
          <cell r="A5294"/>
        </row>
        <row r="5295">
          <cell r="A5295"/>
        </row>
        <row r="5296">
          <cell r="A5296"/>
        </row>
        <row r="5297">
          <cell r="A5297"/>
        </row>
        <row r="5298">
          <cell r="A5298"/>
        </row>
        <row r="5299">
          <cell r="A5299"/>
        </row>
        <row r="5300">
          <cell r="A5300"/>
        </row>
        <row r="5301">
          <cell r="A5301"/>
        </row>
        <row r="5302">
          <cell r="A5302"/>
        </row>
        <row r="5303">
          <cell r="A5303"/>
        </row>
        <row r="5304">
          <cell r="A5304"/>
        </row>
        <row r="5305">
          <cell r="A5305"/>
        </row>
        <row r="5306">
          <cell r="A5306"/>
        </row>
        <row r="5307">
          <cell r="A5307"/>
        </row>
        <row r="5308">
          <cell r="A5308"/>
        </row>
        <row r="5309">
          <cell r="A5309"/>
        </row>
        <row r="5310">
          <cell r="A5310"/>
        </row>
        <row r="5311">
          <cell r="A5311"/>
        </row>
        <row r="5312">
          <cell r="A5312"/>
        </row>
        <row r="5313">
          <cell r="A5313"/>
        </row>
        <row r="5314">
          <cell r="A5314"/>
        </row>
        <row r="5315">
          <cell r="A5315"/>
        </row>
        <row r="5316">
          <cell r="A5316"/>
        </row>
        <row r="5317">
          <cell r="A5317"/>
        </row>
        <row r="5318">
          <cell r="A5318"/>
        </row>
        <row r="5319">
          <cell r="A5319"/>
        </row>
        <row r="5320">
          <cell r="A5320"/>
        </row>
        <row r="5321">
          <cell r="A5321"/>
        </row>
        <row r="5322">
          <cell r="A5322"/>
        </row>
        <row r="5323">
          <cell r="A5323"/>
        </row>
        <row r="5324">
          <cell r="A5324"/>
        </row>
        <row r="5325">
          <cell r="A5325"/>
        </row>
        <row r="5326">
          <cell r="A5326"/>
        </row>
        <row r="5327">
          <cell r="A5327"/>
        </row>
        <row r="5328">
          <cell r="A5328"/>
        </row>
        <row r="5329">
          <cell r="A5329"/>
        </row>
        <row r="5330">
          <cell r="A5330"/>
        </row>
        <row r="5331">
          <cell r="A5331"/>
        </row>
        <row r="5332">
          <cell r="A5332"/>
        </row>
        <row r="5333">
          <cell r="A5333"/>
        </row>
        <row r="5334">
          <cell r="A5334"/>
        </row>
        <row r="5335">
          <cell r="A5335"/>
        </row>
        <row r="5336">
          <cell r="A5336"/>
        </row>
        <row r="5337">
          <cell r="A5337"/>
        </row>
        <row r="5338">
          <cell r="A5338"/>
        </row>
        <row r="5339">
          <cell r="A5339"/>
        </row>
        <row r="5340">
          <cell r="A5340"/>
        </row>
        <row r="5341">
          <cell r="A5341"/>
        </row>
        <row r="5342">
          <cell r="A5342"/>
        </row>
        <row r="5343">
          <cell r="A5343"/>
        </row>
        <row r="5344">
          <cell r="A5344"/>
        </row>
        <row r="5345">
          <cell r="A5345"/>
        </row>
        <row r="5346">
          <cell r="A5346"/>
        </row>
        <row r="5347">
          <cell r="A5347"/>
        </row>
        <row r="5348">
          <cell r="A5348"/>
        </row>
        <row r="5349">
          <cell r="A5349"/>
        </row>
        <row r="5350">
          <cell r="A5350"/>
        </row>
        <row r="5351">
          <cell r="A5351"/>
        </row>
        <row r="5352">
          <cell r="A5352"/>
        </row>
        <row r="5353">
          <cell r="A5353"/>
        </row>
        <row r="5354">
          <cell r="A5354"/>
        </row>
        <row r="5355">
          <cell r="A5355"/>
        </row>
        <row r="5356">
          <cell r="A5356"/>
        </row>
        <row r="5357">
          <cell r="A5357"/>
        </row>
        <row r="5358">
          <cell r="A5358"/>
        </row>
        <row r="5359">
          <cell r="A5359"/>
        </row>
        <row r="5360">
          <cell r="A5360"/>
        </row>
        <row r="5361">
          <cell r="A5361"/>
        </row>
        <row r="5362">
          <cell r="A5362"/>
        </row>
        <row r="5363">
          <cell r="A5363"/>
        </row>
        <row r="5364">
          <cell r="A5364"/>
        </row>
        <row r="5365">
          <cell r="A5365"/>
        </row>
        <row r="5366">
          <cell r="A5366"/>
        </row>
        <row r="5367">
          <cell r="A5367"/>
        </row>
        <row r="5368">
          <cell r="A5368"/>
        </row>
        <row r="5369">
          <cell r="A5369"/>
        </row>
        <row r="5370">
          <cell r="A5370"/>
        </row>
        <row r="5371">
          <cell r="A5371"/>
        </row>
        <row r="5372">
          <cell r="A5372"/>
        </row>
        <row r="5373">
          <cell r="A5373"/>
        </row>
        <row r="5374">
          <cell r="A5374"/>
        </row>
        <row r="5375">
          <cell r="A5375"/>
        </row>
        <row r="5376">
          <cell r="A5376"/>
        </row>
        <row r="5377">
          <cell r="A5377"/>
        </row>
        <row r="5378">
          <cell r="A5378"/>
        </row>
        <row r="5379">
          <cell r="A5379"/>
        </row>
        <row r="5380">
          <cell r="A5380"/>
        </row>
        <row r="5381">
          <cell r="A5381"/>
        </row>
        <row r="5382">
          <cell r="A5382"/>
        </row>
        <row r="5383">
          <cell r="A5383"/>
        </row>
        <row r="5384">
          <cell r="A5384"/>
        </row>
        <row r="5385">
          <cell r="A5385"/>
        </row>
        <row r="5386">
          <cell r="A5386"/>
        </row>
        <row r="5387">
          <cell r="A5387"/>
        </row>
        <row r="5388">
          <cell r="A5388"/>
        </row>
        <row r="5389">
          <cell r="A5389"/>
        </row>
        <row r="5390">
          <cell r="A5390"/>
        </row>
        <row r="5391">
          <cell r="A5391"/>
        </row>
        <row r="5392">
          <cell r="A5392"/>
        </row>
        <row r="5393">
          <cell r="A5393"/>
        </row>
        <row r="5394">
          <cell r="A5394"/>
        </row>
        <row r="5395">
          <cell r="A5395"/>
        </row>
        <row r="5396">
          <cell r="A5396"/>
        </row>
        <row r="5397">
          <cell r="A5397"/>
        </row>
        <row r="5398">
          <cell r="A5398"/>
        </row>
        <row r="5399">
          <cell r="A5399"/>
        </row>
        <row r="5400">
          <cell r="A5400"/>
        </row>
        <row r="5401">
          <cell r="A5401"/>
        </row>
        <row r="5402">
          <cell r="A5402"/>
        </row>
        <row r="5403">
          <cell r="A5403"/>
        </row>
        <row r="5404">
          <cell r="A5404"/>
        </row>
        <row r="5405">
          <cell r="A5405"/>
        </row>
        <row r="5406">
          <cell r="A5406"/>
        </row>
        <row r="5407">
          <cell r="A5407"/>
        </row>
        <row r="5408">
          <cell r="A5408"/>
        </row>
        <row r="5409">
          <cell r="A5409"/>
        </row>
        <row r="5410">
          <cell r="A5410"/>
        </row>
        <row r="5411">
          <cell r="A5411"/>
        </row>
        <row r="5412">
          <cell r="A5412"/>
        </row>
        <row r="5413">
          <cell r="A5413"/>
        </row>
        <row r="5414">
          <cell r="A5414"/>
        </row>
        <row r="5415">
          <cell r="A5415"/>
        </row>
        <row r="5416">
          <cell r="A5416"/>
        </row>
        <row r="5417">
          <cell r="A5417"/>
        </row>
        <row r="5418">
          <cell r="A5418"/>
        </row>
        <row r="5419">
          <cell r="A5419"/>
        </row>
        <row r="5420">
          <cell r="A5420"/>
        </row>
        <row r="5421">
          <cell r="A5421"/>
        </row>
        <row r="5422">
          <cell r="A5422"/>
        </row>
        <row r="5423">
          <cell r="A5423"/>
        </row>
        <row r="5424">
          <cell r="A5424"/>
        </row>
        <row r="5425">
          <cell r="A5425"/>
        </row>
        <row r="5426">
          <cell r="A5426"/>
        </row>
        <row r="5427">
          <cell r="A5427"/>
        </row>
        <row r="5428">
          <cell r="A5428"/>
        </row>
        <row r="5429">
          <cell r="A5429"/>
        </row>
        <row r="5430">
          <cell r="A5430"/>
        </row>
        <row r="5431">
          <cell r="A5431"/>
        </row>
        <row r="5432">
          <cell r="A5432"/>
        </row>
        <row r="5433">
          <cell r="A5433"/>
        </row>
        <row r="5434">
          <cell r="A5434"/>
        </row>
        <row r="5435">
          <cell r="A5435"/>
        </row>
        <row r="5436">
          <cell r="A5436"/>
        </row>
        <row r="5437">
          <cell r="A5437"/>
        </row>
        <row r="5438">
          <cell r="A5438"/>
        </row>
        <row r="5439">
          <cell r="A5439"/>
        </row>
        <row r="5440">
          <cell r="A5440"/>
        </row>
        <row r="5441">
          <cell r="A5441"/>
        </row>
        <row r="5442">
          <cell r="A5442"/>
        </row>
        <row r="5443">
          <cell r="A5443"/>
        </row>
        <row r="5444">
          <cell r="A5444"/>
        </row>
        <row r="5445">
          <cell r="A5445"/>
        </row>
        <row r="5446">
          <cell r="A5446"/>
        </row>
        <row r="5447">
          <cell r="A5447"/>
        </row>
        <row r="5448">
          <cell r="A5448"/>
        </row>
        <row r="5449">
          <cell r="A5449"/>
        </row>
        <row r="5450">
          <cell r="A5450"/>
        </row>
        <row r="5451">
          <cell r="A5451"/>
        </row>
        <row r="5452">
          <cell r="A5452"/>
        </row>
        <row r="5453">
          <cell r="A5453"/>
        </row>
        <row r="5454">
          <cell r="A5454"/>
        </row>
        <row r="5455">
          <cell r="A5455"/>
        </row>
        <row r="5456">
          <cell r="A5456"/>
        </row>
        <row r="5457">
          <cell r="A5457"/>
        </row>
        <row r="5458">
          <cell r="A5458"/>
        </row>
        <row r="5459">
          <cell r="A5459"/>
        </row>
        <row r="5460">
          <cell r="A5460"/>
        </row>
        <row r="5461">
          <cell r="A5461"/>
        </row>
        <row r="5462">
          <cell r="A5462"/>
        </row>
        <row r="5463">
          <cell r="A5463"/>
        </row>
        <row r="5464">
          <cell r="A5464"/>
        </row>
        <row r="5465">
          <cell r="A5465"/>
        </row>
        <row r="5466">
          <cell r="A5466"/>
        </row>
        <row r="5467">
          <cell r="A5467"/>
        </row>
        <row r="5468">
          <cell r="A5468"/>
        </row>
        <row r="5469">
          <cell r="A5469"/>
        </row>
        <row r="5470">
          <cell r="A5470"/>
        </row>
        <row r="5471">
          <cell r="A5471"/>
        </row>
        <row r="5472">
          <cell r="A5472"/>
        </row>
        <row r="5473">
          <cell r="A5473"/>
        </row>
        <row r="5474">
          <cell r="A5474"/>
        </row>
        <row r="5475">
          <cell r="A5475"/>
        </row>
        <row r="5476">
          <cell r="A5476"/>
        </row>
        <row r="5477">
          <cell r="A5477"/>
        </row>
        <row r="5478">
          <cell r="A5478"/>
        </row>
        <row r="5479">
          <cell r="A5479"/>
        </row>
        <row r="5480">
          <cell r="A5480"/>
        </row>
        <row r="5481">
          <cell r="A5481"/>
        </row>
        <row r="5482">
          <cell r="A5482"/>
        </row>
        <row r="5483">
          <cell r="A5483"/>
        </row>
        <row r="5484">
          <cell r="A5484"/>
        </row>
        <row r="5485">
          <cell r="A5485"/>
        </row>
        <row r="5486">
          <cell r="A5486"/>
        </row>
        <row r="5487">
          <cell r="A5487"/>
        </row>
        <row r="5488">
          <cell r="A5488"/>
        </row>
        <row r="5489">
          <cell r="A5489"/>
        </row>
        <row r="5490">
          <cell r="A5490"/>
        </row>
        <row r="5491">
          <cell r="A5491"/>
        </row>
        <row r="5492">
          <cell r="A5492"/>
        </row>
        <row r="5493">
          <cell r="A5493"/>
        </row>
        <row r="5494">
          <cell r="A5494"/>
        </row>
        <row r="5495">
          <cell r="A5495"/>
        </row>
        <row r="5496">
          <cell r="A5496"/>
        </row>
        <row r="5497">
          <cell r="A5497"/>
        </row>
        <row r="5498">
          <cell r="A5498"/>
        </row>
        <row r="5499">
          <cell r="A5499"/>
        </row>
        <row r="5500">
          <cell r="A5500"/>
        </row>
        <row r="5501">
          <cell r="A5501"/>
        </row>
        <row r="5502">
          <cell r="A5502"/>
        </row>
        <row r="5503">
          <cell r="A5503"/>
        </row>
        <row r="5504">
          <cell r="A5504"/>
        </row>
        <row r="5505">
          <cell r="A5505"/>
        </row>
        <row r="5506">
          <cell r="A5506"/>
        </row>
        <row r="5507">
          <cell r="A5507"/>
        </row>
        <row r="5508">
          <cell r="A5508"/>
        </row>
        <row r="5509">
          <cell r="A5509"/>
        </row>
        <row r="5510">
          <cell r="A5510"/>
        </row>
        <row r="5511">
          <cell r="A5511"/>
        </row>
        <row r="5512">
          <cell r="A5512"/>
        </row>
        <row r="5513">
          <cell r="A5513"/>
        </row>
        <row r="5514">
          <cell r="A5514"/>
        </row>
        <row r="5515">
          <cell r="A5515"/>
        </row>
        <row r="5516">
          <cell r="A5516"/>
        </row>
        <row r="5517">
          <cell r="A5517"/>
        </row>
        <row r="5518">
          <cell r="A5518"/>
        </row>
        <row r="5519">
          <cell r="A5519"/>
        </row>
        <row r="5520">
          <cell r="A5520"/>
        </row>
        <row r="5521">
          <cell r="A5521"/>
        </row>
        <row r="5522">
          <cell r="A5522"/>
        </row>
        <row r="5523">
          <cell r="A5523"/>
        </row>
        <row r="5524">
          <cell r="A5524"/>
        </row>
        <row r="5525">
          <cell r="A5525"/>
        </row>
        <row r="5526">
          <cell r="A5526"/>
        </row>
        <row r="5527">
          <cell r="A5527"/>
        </row>
        <row r="5528">
          <cell r="A5528"/>
        </row>
        <row r="5529">
          <cell r="A5529"/>
        </row>
        <row r="5530">
          <cell r="A5530"/>
        </row>
        <row r="5531">
          <cell r="A5531"/>
        </row>
        <row r="5532">
          <cell r="A5532"/>
        </row>
        <row r="5533">
          <cell r="A5533"/>
        </row>
        <row r="5534">
          <cell r="A5534"/>
        </row>
        <row r="5535">
          <cell r="A5535"/>
        </row>
        <row r="5536">
          <cell r="A5536"/>
        </row>
        <row r="5537">
          <cell r="A5537"/>
        </row>
        <row r="5538">
          <cell r="A5538"/>
        </row>
        <row r="5539">
          <cell r="A5539"/>
        </row>
        <row r="5540">
          <cell r="A5540"/>
        </row>
        <row r="5541">
          <cell r="A5541"/>
        </row>
        <row r="5542">
          <cell r="A5542"/>
        </row>
        <row r="5543">
          <cell r="A5543"/>
        </row>
        <row r="5544">
          <cell r="A5544"/>
        </row>
        <row r="5545">
          <cell r="A5545"/>
        </row>
        <row r="5546">
          <cell r="A5546"/>
        </row>
        <row r="5547">
          <cell r="A5547"/>
        </row>
        <row r="5548">
          <cell r="A5548"/>
        </row>
        <row r="5549">
          <cell r="A5549"/>
        </row>
        <row r="5550">
          <cell r="A5550"/>
        </row>
        <row r="5551">
          <cell r="A5551"/>
        </row>
        <row r="5552">
          <cell r="A5552"/>
        </row>
        <row r="5553">
          <cell r="A5553"/>
        </row>
        <row r="5554">
          <cell r="A5554"/>
        </row>
        <row r="5555">
          <cell r="A5555"/>
        </row>
        <row r="5556">
          <cell r="A5556"/>
        </row>
        <row r="5557">
          <cell r="A5557"/>
        </row>
        <row r="5558">
          <cell r="A5558"/>
        </row>
        <row r="5559">
          <cell r="A5559"/>
        </row>
        <row r="5560">
          <cell r="A5560"/>
        </row>
        <row r="5561">
          <cell r="A5561"/>
        </row>
        <row r="5562">
          <cell r="A5562"/>
        </row>
        <row r="5563">
          <cell r="A5563"/>
        </row>
        <row r="5564">
          <cell r="A5564"/>
        </row>
        <row r="5565">
          <cell r="A5565"/>
        </row>
        <row r="5566">
          <cell r="A5566"/>
        </row>
        <row r="5567">
          <cell r="A5567"/>
        </row>
        <row r="5568">
          <cell r="A5568"/>
        </row>
        <row r="5569">
          <cell r="A5569"/>
        </row>
        <row r="5570">
          <cell r="A5570"/>
        </row>
        <row r="5571">
          <cell r="A5571"/>
        </row>
        <row r="5572">
          <cell r="A5572"/>
        </row>
        <row r="5573">
          <cell r="A5573"/>
        </row>
        <row r="5574">
          <cell r="A5574"/>
        </row>
        <row r="5575">
          <cell r="A5575"/>
        </row>
        <row r="5576">
          <cell r="A5576"/>
        </row>
        <row r="5577">
          <cell r="A5577"/>
        </row>
        <row r="5578">
          <cell r="A5578"/>
        </row>
        <row r="5579">
          <cell r="A5579"/>
        </row>
        <row r="5580">
          <cell r="A5580"/>
        </row>
        <row r="5581">
          <cell r="A5581"/>
        </row>
        <row r="5582">
          <cell r="A5582"/>
        </row>
        <row r="5583">
          <cell r="A5583"/>
        </row>
        <row r="5584">
          <cell r="A5584"/>
        </row>
        <row r="5585">
          <cell r="A5585"/>
        </row>
        <row r="5586">
          <cell r="A5586"/>
        </row>
        <row r="5587">
          <cell r="A5587"/>
        </row>
        <row r="5588">
          <cell r="A5588"/>
        </row>
        <row r="5589">
          <cell r="A5589"/>
        </row>
        <row r="5590">
          <cell r="A5590"/>
        </row>
        <row r="5591">
          <cell r="A5591"/>
        </row>
        <row r="5592">
          <cell r="A5592"/>
        </row>
        <row r="5593">
          <cell r="A5593"/>
        </row>
        <row r="5594">
          <cell r="A5594"/>
        </row>
        <row r="5595">
          <cell r="A5595"/>
        </row>
        <row r="5596">
          <cell r="A5596"/>
        </row>
        <row r="5597">
          <cell r="A5597"/>
        </row>
        <row r="5598">
          <cell r="A5598"/>
        </row>
        <row r="5599">
          <cell r="A5599"/>
        </row>
        <row r="5600">
          <cell r="A5600"/>
        </row>
        <row r="5601">
          <cell r="A5601"/>
        </row>
        <row r="5602">
          <cell r="A5602"/>
        </row>
        <row r="5603">
          <cell r="A5603"/>
        </row>
        <row r="5604">
          <cell r="A5604"/>
        </row>
        <row r="5605">
          <cell r="A5605"/>
        </row>
        <row r="5606">
          <cell r="A5606"/>
        </row>
        <row r="5607">
          <cell r="A5607"/>
        </row>
        <row r="5608">
          <cell r="A5608"/>
        </row>
        <row r="5609">
          <cell r="A5609"/>
        </row>
        <row r="5610">
          <cell r="A5610"/>
        </row>
        <row r="5611">
          <cell r="A5611"/>
        </row>
        <row r="5612">
          <cell r="A5612"/>
        </row>
        <row r="5613">
          <cell r="A5613"/>
        </row>
        <row r="5614">
          <cell r="A5614"/>
        </row>
        <row r="5615">
          <cell r="A5615"/>
        </row>
        <row r="5616">
          <cell r="A5616"/>
        </row>
        <row r="5617">
          <cell r="A5617"/>
        </row>
        <row r="5618">
          <cell r="A5618"/>
        </row>
        <row r="5619">
          <cell r="A5619"/>
        </row>
        <row r="5620">
          <cell r="A5620"/>
        </row>
        <row r="5621">
          <cell r="A5621"/>
        </row>
        <row r="5622">
          <cell r="A5622"/>
        </row>
        <row r="5623">
          <cell r="A5623"/>
        </row>
        <row r="5624">
          <cell r="A5624"/>
        </row>
        <row r="5625">
          <cell r="A5625"/>
        </row>
        <row r="5626">
          <cell r="A5626"/>
        </row>
        <row r="5627">
          <cell r="A5627"/>
        </row>
        <row r="5628">
          <cell r="A5628"/>
        </row>
        <row r="5629">
          <cell r="A5629"/>
        </row>
        <row r="5630">
          <cell r="A5630"/>
        </row>
        <row r="5631">
          <cell r="A5631"/>
        </row>
        <row r="5632">
          <cell r="A5632"/>
        </row>
        <row r="5633">
          <cell r="A5633"/>
        </row>
        <row r="5634">
          <cell r="A5634"/>
        </row>
        <row r="5635">
          <cell r="A5635"/>
        </row>
        <row r="5636">
          <cell r="A5636"/>
        </row>
        <row r="5637">
          <cell r="A5637"/>
        </row>
        <row r="5638">
          <cell r="A5638"/>
        </row>
        <row r="5639">
          <cell r="A5639"/>
        </row>
        <row r="5640">
          <cell r="A5640"/>
        </row>
        <row r="5641">
          <cell r="A5641"/>
        </row>
        <row r="5642">
          <cell r="A5642"/>
        </row>
        <row r="5643">
          <cell r="A5643"/>
        </row>
        <row r="5644">
          <cell r="A5644"/>
        </row>
        <row r="5645">
          <cell r="A5645"/>
        </row>
        <row r="5646">
          <cell r="A5646"/>
        </row>
        <row r="5647">
          <cell r="A5647"/>
        </row>
        <row r="5648">
          <cell r="A5648"/>
        </row>
        <row r="5649">
          <cell r="A5649"/>
        </row>
        <row r="5650">
          <cell r="A5650"/>
        </row>
        <row r="5651">
          <cell r="A5651"/>
        </row>
        <row r="5652">
          <cell r="A5652"/>
        </row>
        <row r="5653">
          <cell r="A5653"/>
        </row>
        <row r="5654">
          <cell r="A5654"/>
        </row>
        <row r="5655">
          <cell r="A5655"/>
        </row>
        <row r="5656">
          <cell r="A5656"/>
        </row>
        <row r="5657">
          <cell r="A5657"/>
        </row>
        <row r="5658">
          <cell r="A5658"/>
        </row>
        <row r="5659">
          <cell r="A5659"/>
        </row>
        <row r="5660">
          <cell r="A5660"/>
        </row>
        <row r="5661">
          <cell r="A5661"/>
        </row>
        <row r="5662">
          <cell r="A5662"/>
        </row>
        <row r="5663">
          <cell r="A5663"/>
        </row>
        <row r="5664">
          <cell r="A5664"/>
        </row>
        <row r="5665">
          <cell r="A5665"/>
        </row>
        <row r="5666">
          <cell r="A5666"/>
        </row>
        <row r="5667">
          <cell r="A5667"/>
        </row>
        <row r="5668">
          <cell r="A5668"/>
        </row>
        <row r="5669">
          <cell r="A5669"/>
        </row>
        <row r="5670">
          <cell r="A5670"/>
        </row>
        <row r="5671">
          <cell r="A5671"/>
        </row>
        <row r="5672">
          <cell r="A5672"/>
        </row>
        <row r="5673">
          <cell r="A5673"/>
        </row>
        <row r="5674">
          <cell r="A5674"/>
        </row>
        <row r="5675">
          <cell r="A5675"/>
        </row>
        <row r="5676">
          <cell r="A5676"/>
        </row>
        <row r="5677">
          <cell r="A5677"/>
        </row>
        <row r="5678">
          <cell r="A5678"/>
        </row>
        <row r="5679">
          <cell r="A5679"/>
        </row>
        <row r="5680">
          <cell r="A5680"/>
        </row>
        <row r="5681">
          <cell r="A5681"/>
        </row>
        <row r="5682">
          <cell r="A5682"/>
        </row>
        <row r="5683">
          <cell r="A5683"/>
        </row>
        <row r="5684">
          <cell r="A5684"/>
        </row>
        <row r="5685">
          <cell r="A5685"/>
        </row>
        <row r="5686">
          <cell r="A5686"/>
        </row>
        <row r="5687">
          <cell r="A5687"/>
        </row>
        <row r="5688">
          <cell r="A5688"/>
        </row>
        <row r="5689">
          <cell r="A5689"/>
        </row>
        <row r="5690">
          <cell r="A5690"/>
        </row>
        <row r="5691">
          <cell r="A5691"/>
        </row>
        <row r="5692">
          <cell r="A5692"/>
        </row>
        <row r="5693">
          <cell r="A5693"/>
        </row>
        <row r="5694">
          <cell r="A5694"/>
        </row>
        <row r="5695">
          <cell r="A5695"/>
        </row>
        <row r="5696">
          <cell r="A5696"/>
        </row>
        <row r="5697">
          <cell r="A5697"/>
        </row>
        <row r="5698">
          <cell r="A5698"/>
        </row>
        <row r="5699">
          <cell r="A5699"/>
        </row>
        <row r="5700">
          <cell r="A5700"/>
        </row>
        <row r="5701">
          <cell r="A5701"/>
        </row>
        <row r="5702">
          <cell r="A5702"/>
        </row>
        <row r="5703">
          <cell r="A5703"/>
        </row>
        <row r="5704">
          <cell r="A5704"/>
        </row>
        <row r="5705">
          <cell r="A5705"/>
        </row>
        <row r="5706">
          <cell r="A5706"/>
        </row>
        <row r="5707">
          <cell r="A5707"/>
        </row>
        <row r="5708">
          <cell r="A5708"/>
        </row>
        <row r="5709">
          <cell r="A5709"/>
        </row>
        <row r="5710">
          <cell r="A5710"/>
        </row>
        <row r="5711">
          <cell r="A5711"/>
        </row>
        <row r="5712">
          <cell r="A5712"/>
        </row>
        <row r="5713">
          <cell r="A5713"/>
        </row>
        <row r="5714">
          <cell r="A5714"/>
        </row>
        <row r="5715">
          <cell r="A5715"/>
        </row>
        <row r="5716">
          <cell r="A5716"/>
        </row>
        <row r="5717">
          <cell r="A5717"/>
        </row>
        <row r="5718">
          <cell r="A5718"/>
        </row>
        <row r="5719">
          <cell r="A5719"/>
        </row>
        <row r="5720">
          <cell r="A5720"/>
        </row>
        <row r="5721">
          <cell r="A5721"/>
        </row>
        <row r="5722">
          <cell r="A5722"/>
        </row>
        <row r="5723">
          <cell r="A5723"/>
        </row>
        <row r="5724">
          <cell r="A5724"/>
        </row>
        <row r="5725">
          <cell r="A5725"/>
        </row>
        <row r="5726">
          <cell r="A5726"/>
        </row>
        <row r="5727">
          <cell r="A5727"/>
        </row>
        <row r="5728">
          <cell r="A5728"/>
        </row>
        <row r="5729">
          <cell r="A5729"/>
        </row>
        <row r="5730">
          <cell r="A5730"/>
        </row>
        <row r="5731">
          <cell r="A5731"/>
        </row>
        <row r="5732">
          <cell r="A5732"/>
        </row>
        <row r="5733">
          <cell r="A5733"/>
        </row>
        <row r="5734">
          <cell r="A5734"/>
        </row>
        <row r="5735">
          <cell r="A5735"/>
        </row>
        <row r="5736">
          <cell r="A5736"/>
        </row>
        <row r="5737">
          <cell r="A5737"/>
        </row>
        <row r="5738">
          <cell r="A5738"/>
        </row>
        <row r="5739">
          <cell r="A5739"/>
        </row>
        <row r="5740">
          <cell r="A5740"/>
        </row>
        <row r="5741">
          <cell r="A5741"/>
        </row>
        <row r="5742">
          <cell r="A5742"/>
        </row>
        <row r="5743">
          <cell r="A5743"/>
        </row>
        <row r="5744">
          <cell r="A5744"/>
        </row>
        <row r="5745">
          <cell r="A5745"/>
        </row>
        <row r="5746">
          <cell r="A5746"/>
        </row>
        <row r="5747">
          <cell r="A5747"/>
        </row>
        <row r="5748">
          <cell r="A5748"/>
        </row>
        <row r="5749">
          <cell r="A5749"/>
        </row>
        <row r="5750">
          <cell r="A5750"/>
        </row>
        <row r="5751">
          <cell r="A5751"/>
        </row>
        <row r="5752">
          <cell r="A5752"/>
        </row>
        <row r="5753">
          <cell r="A5753"/>
        </row>
        <row r="5754">
          <cell r="A5754"/>
        </row>
        <row r="5755">
          <cell r="A5755"/>
        </row>
        <row r="5756">
          <cell r="A5756"/>
        </row>
        <row r="5757">
          <cell r="A5757"/>
        </row>
        <row r="5758">
          <cell r="A5758"/>
        </row>
        <row r="5759">
          <cell r="A5759"/>
        </row>
        <row r="5760">
          <cell r="A5760"/>
        </row>
        <row r="5761">
          <cell r="A5761"/>
        </row>
        <row r="5762">
          <cell r="A5762"/>
        </row>
        <row r="5763">
          <cell r="A5763"/>
        </row>
        <row r="5764">
          <cell r="A5764"/>
        </row>
        <row r="5765">
          <cell r="A5765"/>
        </row>
        <row r="5766">
          <cell r="A5766"/>
        </row>
        <row r="5767">
          <cell r="A5767"/>
        </row>
        <row r="5768">
          <cell r="A5768"/>
        </row>
        <row r="5769">
          <cell r="A5769"/>
        </row>
        <row r="5770">
          <cell r="A5770"/>
        </row>
        <row r="5771">
          <cell r="A5771"/>
        </row>
        <row r="5772">
          <cell r="A5772"/>
        </row>
        <row r="5773">
          <cell r="A5773"/>
        </row>
        <row r="5774">
          <cell r="A5774"/>
        </row>
        <row r="5775">
          <cell r="A5775"/>
        </row>
        <row r="5776">
          <cell r="A5776"/>
        </row>
        <row r="5777">
          <cell r="A5777"/>
        </row>
        <row r="5778">
          <cell r="A5778"/>
        </row>
        <row r="5779">
          <cell r="A5779"/>
        </row>
        <row r="5780">
          <cell r="A5780"/>
        </row>
        <row r="5781">
          <cell r="A5781"/>
        </row>
        <row r="5782">
          <cell r="A5782"/>
        </row>
        <row r="5783">
          <cell r="A5783"/>
        </row>
        <row r="5784">
          <cell r="A5784"/>
        </row>
        <row r="5785">
          <cell r="A5785"/>
        </row>
        <row r="5786">
          <cell r="A5786"/>
        </row>
        <row r="5787">
          <cell r="A5787"/>
        </row>
        <row r="5788">
          <cell r="A5788"/>
        </row>
        <row r="5789">
          <cell r="A5789"/>
        </row>
        <row r="5790">
          <cell r="A5790"/>
        </row>
        <row r="5791">
          <cell r="A5791"/>
        </row>
        <row r="5792">
          <cell r="A5792"/>
        </row>
        <row r="5793">
          <cell r="A5793"/>
        </row>
        <row r="5794">
          <cell r="A5794"/>
        </row>
        <row r="5795">
          <cell r="A5795"/>
        </row>
        <row r="5796">
          <cell r="A5796"/>
        </row>
        <row r="5797">
          <cell r="A5797"/>
        </row>
        <row r="5798">
          <cell r="A5798"/>
        </row>
        <row r="5799">
          <cell r="A5799"/>
        </row>
        <row r="5800">
          <cell r="A5800"/>
        </row>
        <row r="5801">
          <cell r="A5801"/>
        </row>
        <row r="5802">
          <cell r="A5802"/>
        </row>
        <row r="5803">
          <cell r="A5803"/>
        </row>
        <row r="5804">
          <cell r="A5804"/>
        </row>
        <row r="5805">
          <cell r="A5805"/>
        </row>
        <row r="5806">
          <cell r="A5806"/>
        </row>
        <row r="5807">
          <cell r="A5807"/>
        </row>
        <row r="5808">
          <cell r="A5808"/>
        </row>
        <row r="5809">
          <cell r="A5809"/>
        </row>
        <row r="5810">
          <cell r="A5810"/>
        </row>
        <row r="5811">
          <cell r="A5811"/>
        </row>
        <row r="5812">
          <cell r="A5812"/>
        </row>
        <row r="5813">
          <cell r="A5813"/>
        </row>
        <row r="5814">
          <cell r="A5814"/>
        </row>
        <row r="5815">
          <cell r="A5815"/>
        </row>
        <row r="5816">
          <cell r="A5816"/>
        </row>
        <row r="5817">
          <cell r="A5817"/>
        </row>
        <row r="5818">
          <cell r="A5818"/>
        </row>
        <row r="5819">
          <cell r="A5819"/>
        </row>
        <row r="5820">
          <cell r="A5820"/>
        </row>
        <row r="5821">
          <cell r="A5821"/>
        </row>
        <row r="5822">
          <cell r="A5822"/>
        </row>
        <row r="5823">
          <cell r="A5823"/>
        </row>
        <row r="5824">
          <cell r="A5824"/>
        </row>
        <row r="5825">
          <cell r="A5825"/>
        </row>
        <row r="5826">
          <cell r="A5826"/>
        </row>
        <row r="5827">
          <cell r="A5827"/>
        </row>
        <row r="5828">
          <cell r="A5828"/>
        </row>
        <row r="5829">
          <cell r="A5829"/>
        </row>
        <row r="5830">
          <cell r="A5830"/>
        </row>
        <row r="5831">
          <cell r="A5831"/>
        </row>
        <row r="5832">
          <cell r="A5832"/>
        </row>
        <row r="5833">
          <cell r="A5833"/>
        </row>
        <row r="5834">
          <cell r="A5834"/>
        </row>
        <row r="5835">
          <cell r="A5835"/>
        </row>
        <row r="5836">
          <cell r="A5836"/>
        </row>
        <row r="5837">
          <cell r="A5837"/>
        </row>
        <row r="5838">
          <cell r="A5838"/>
        </row>
        <row r="5839">
          <cell r="A5839"/>
        </row>
        <row r="5840">
          <cell r="A5840"/>
        </row>
        <row r="5841">
          <cell r="A5841"/>
        </row>
        <row r="5842">
          <cell r="A5842"/>
        </row>
        <row r="5843">
          <cell r="A5843"/>
        </row>
        <row r="5844">
          <cell r="A5844"/>
        </row>
        <row r="5845">
          <cell r="A5845"/>
        </row>
        <row r="5846">
          <cell r="A5846"/>
        </row>
        <row r="5847">
          <cell r="A5847"/>
        </row>
        <row r="5848">
          <cell r="A5848"/>
        </row>
        <row r="5849">
          <cell r="A5849"/>
        </row>
        <row r="5850">
          <cell r="A5850"/>
        </row>
        <row r="5851">
          <cell r="A5851"/>
        </row>
        <row r="5852">
          <cell r="A5852"/>
        </row>
        <row r="5853">
          <cell r="A5853"/>
        </row>
        <row r="5854">
          <cell r="A5854"/>
        </row>
        <row r="5855">
          <cell r="A5855"/>
        </row>
        <row r="5856">
          <cell r="A5856"/>
        </row>
        <row r="5857">
          <cell r="A5857"/>
        </row>
        <row r="5858">
          <cell r="A5858"/>
        </row>
        <row r="5859">
          <cell r="A5859"/>
        </row>
        <row r="5860">
          <cell r="A5860"/>
        </row>
        <row r="5861">
          <cell r="A5861"/>
        </row>
        <row r="5862">
          <cell r="A5862"/>
        </row>
        <row r="5863">
          <cell r="A5863"/>
        </row>
        <row r="5864">
          <cell r="A5864"/>
        </row>
        <row r="5865">
          <cell r="A5865"/>
        </row>
        <row r="5866">
          <cell r="A5866"/>
        </row>
        <row r="5867">
          <cell r="A5867"/>
        </row>
        <row r="5868">
          <cell r="A5868"/>
        </row>
        <row r="5869">
          <cell r="A5869"/>
        </row>
        <row r="5870">
          <cell r="A5870"/>
        </row>
        <row r="5871">
          <cell r="A5871"/>
        </row>
        <row r="5872">
          <cell r="A5872"/>
        </row>
        <row r="5873">
          <cell r="A5873"/>
        </row>
        <row r="5874">
          <cell r="A5874"/>
        </row>
        <row r="5875">
          <cell r="A5875"/>
        </row>
        <row r="5876">
          <cell r="A5876"/>
        </row>
        <row r="5877">
          <cell r="A5877"/>
        </row>
        <row r="5878">
          <cell r="A5878"/>
        </row>
        <row r="5879">
          <cell r="A5879"/>
        </row>
        <row r="5880">
          <cell r="A5880"/>
        </row>
        <row r="5881">
          <cell r="A5881"/>
        </row>
        <row r="5882">
          <cell r="A5882"/>
        </row>
        <row r="5883">
          <cell r="A5883"/>
        </row>
        <row r="5884">
          <cell r="A5884"/>
        </row>
        <row r="5885">
          <cell r="A5885"/>
        </row>
        <row r="5886">
          <cell r="A5886"/>
        </row>
        <row r="5887">
          <cell r="A5887"/>
        </row>
        <row r="5888">
          <cell r="A5888"/>
        </row>
        <row r="5889">
          <cell r="A5889"/>
        </row>
        <row r="5890">
          <cell r="A5890"/>
        </row>
        <row r="5891">
          <cell r="A5891"/>
        </row>
        <row r="5892">
          <cell r="A5892"/>
        </row>
        <row r="5893">
          <cell r="A5893"/>
        </row>
        <row r="5894">
          <cell r="A5894"/>
        </row>
        <row r="5895">
          <cell r="A5895"/>
        </row>
        <row r="5896">
          <cell r="A5896"/>
        </row>
        <row r="5897">
          <cell r="A5897"/>
        </row>
        <row r="5898">
          <cell r="A5898"/>
        </row>
        <row r="5899">
          <cell r="A5899"/>
        </row>
        <row r="5900">
          <cell r="A5900"/>
        </row>
        <row r="5901">
          <cell r="A5901"/>
        </row>
        <row r="5902">
          <cell r="A5902"/>
        </row>
        <row r="5903">
          <cell r="A5903"/>
        </row>
        <row r="5904">
          <cell r="A5904"/>
        </row>
        <row r="5905">
          <cell r="A5905"/>
        </row>
        <row r="5906">
          <cell r="A5906"/>
        </row>
        <row r="5907">
          <cell r="A5907"/>
        </row>
        <row r="5908">
          <cell r="A5908"/>
        </row>
        <row r="5909">
          <cell r="A5909"/>
        </row>
        <row r="5910">
          <cell r="A5910"/>
        </row>
        <row r="5911">
          <cell r="A5911"/>
        </row>
        <row r="5912">
          <cell r="A5912"/>
        </row>
        <row r="5913">
          <cell r="A5913"/>
        </row>
        <row r="5914">
          <cell r="A5914"/>
        </row>
        <row r="5915">
          <cell r="A5915"/>
        </row>
        <row r="5916">
          <cell r="A5916"/>
        </row>
        <row r="5917">
          <cell r="A5917"/>
        </row>
        <row r="5918">
          <cell r="A5918"/>
        </row>
        <row r="5919">
          <cell r="A5919"/>
        </row>
        <row r="5920">
          <cell r="A5920"/>
        </row>
        <row r="5921">
          <cell r="A5921"/>
        </row>
        <row r="5922">
          <cell r="A5922"/>
        </row>
        <row r="5923">
          <cell r="A5923"/>
        </row>
        <row r="5924">
          <cell r="A5924"/>
        </row>
        <row r="5925">
          <cell r="A5925"/>
        </row>
        <row r="5926">
          <cell r="A5926"/>
        </row>
        <row r="5927">
          <cell r="A5927"/>
        </row>
        <row r="5928">
          <cell r="A5928"/>
        </row>
        <row r="5929">
          <cell r="A5929"/>
        </row>
        <row r="5930">
          <cell r="A5930"/>
        </row>
        <row r="5931">
          <cell r="A5931"/>
        </row>
        <row r="5932">
          <cell r="A5932"/>
        </row>
        <row r="5933">
          <cell r="A5933"/>
        </row>
        <row r="5934">
          <cell r="A5934"/>
        </row>
        <row r="5935">
          <cell r="A5935"/>
        </row>
        <row r="5936">
          <cell r="A5936"/>
        </row>
        <row r="5937">
          <cell r="A5937"/>
        </row>
        <row r="5938">
          <cell r="A5938"/>
        </row>
        <row r="5939">
          <cell r="A5939"/>
        </row>
        <row r="5940">
          <cell r="A5940"/>
        </row>
        <row r="5941">
          <cell r="A5941"/>
        </row>
        <row r="5942">
          <cell r="A5942"/>
        </row>
        <row r="5943">
          <cell r="A5943"/>
        </row>
        <row r="5944">
          <cell r="A5944"/>
        </row>
        <row r="5945">
          <cell r="A5945"/>
        </row>
        <row r="5946">
          <cell r="A5946"/>
        </row>
        <row r="5947">
          <cell r="A5947"/>
        </row>
        <row r="5948">
          <cell r="A5948"/>
        </row>
        <row r="5949">
          <cell r="A5949"/>
        </row>
        <row r="5950">
          <cell r="A5950"/>
        </row>
        <row r="5951">
          <cell r="A5951"/>
        </row>
        <row r="5952">
          <cell r="A5952"/>
        </row>
        <row r="5953">
          <cell r="A5953"/>
        </row>
        <row r="5954">
          <cell r="A5954"/>
        </row>
        <row r="5955">
          <cell r="A5955"/>
        </row>
        <row r="5956">
          <cell r="A5956"/>
        </row>
        <row r="5957">
          <cell r="A5957"/>
        </row>
        <row r="5958">
          <cell r="A5958"/>
        </row>
        <row r="5959">
          <cell r="A5959"/>
        </row>
        <row r="5960">
          <cell r="A5960"/>
        </row>
        <row r="5961">
          <cell r="A5961"/>
        </row>
        <row r="5962">
          <cell r="A5962"/>
        </row>
        <row r="5963">
          <cell r="A5963"/>
        </row>
        <row r="5964">
          <cell r="A5964"/>
        </row>
        <row r="5965">
          <cell r="A5965"/>
        </row>
        <row r="5966">
          <cell r="A5966"/>
        </row>
        <row r="5967">
          <cell r="A5967"/>
        </row>
        <row r="5968">
          <cell r="A5968"/>
        </row>
        <row r="5969">
          <cell r="A5969"/>
        </row>
        <row r="5970">
          <cell r="A5970"/>
        </row>
        <row r="5971">
          <cell r="A5971"/>
        </row>
        <row r="5972">
          <cell r="A5972"/>
        </row>
        <row r="5973">
          <cell r="A5973"/>
        </row>
        <row r="5974">
          <cell r="A5974"/>
        </row>
        <row r="5975">
          <cell r="A5975"/>
        </row>
        <row r="5976">
          <cell r="A5976"/>
        </row>
        <row r="5977">
          <cell r="A5977"/>
        </row>
        <row r="5978">
          <cell r="A5978"/>
        </row>
        <row r="5979">
          <cell r="A5979"/>
        </row>
        <row r="5980">
          <cell r="A5980"/>
        </row>
        <row r="5981">
          <cell r="A5981"/>
        </row>
        <row r="5982">
          <cell r="A5982"/>
        </row>
        <row r="5983">
          <cell r="A5983"/>
        </row>
        <row r="5984">
          <cell r="A5984"/>
        </row>
        <row r="5985">
          <cell r="A5985"/>
        </row>
        <row r="5986">
          <cell r="A5986"/>
        </row>
        <row r="5987">
          <cell r="A5987"/>
        </row>
        <row r="5988">
          <cell r="A5988"/>
        </row>
        <row r="5989">
          <cell r="A5989"/>
        </row>
        <row r="5990">
          <cell r="A5990"/>
        </row>
        <row r="5991">
          <cell r="A5991"/>
        </row>
        <row r="5992">
          <cell r="A5992"/>
        </row>
        <row r="5993">
          <cell r="A5993"/>
        </row>
        <row r="5994">
          <cell r="A5994"/>
        </row>
        <row r="5995">
          <cell r="A5995"/>
        </row>
        <row r="5996">
          <cell r="A5996"/>
        </row>
        <row r="5997">
          <cell r="A5997"/>
        </row>
        <row r="5998">
          <cell r="A5998"/>
        </row>
        <row r="5999">
          <cell r="A5999"/>
        </row>
        <row r="6000">
          <cell r="A6000"/>
        </row>
        <row r="6001">
          <cell r="A6001"/>
        </row>
        <row r="6002">
          <cell r="A6002"/>
        </row>
        <row r="6003">
          <cell r="A6003"/>
        </row>
        <row r="6004">
          <cell r="A6004"/>
        </row>
        <row r="6005">
          <cell r="A6005"/>
        </row>
        <row r="6006">
          <cell r="A6006"/>
        </row>
        <row r="6007">
          <cell r="A6007"/>
        </row>
        <row r="6008">
          <cell r="A6008"/>
        </row>
        <row r="6009">
          <cell r="A6009"/>
        </row>
        <row r="6010">
          <cell r="A6010"/>
        </row>
        <row r="6011">
          <cell r="A6011"/>
        </row>
        <row r="6012">
          <cell r="A6012"/>
        </row>
        <row r="6013">
          <cell r="A6013"/>
        </row>
        <row r="6014">
          <cell r="A6014"/>
        </row>
        <row r="6015">
          <cell r="A6015"/>
        </row>
        <row r="6016">
          <cell r="A6016"/>
        </row>
        <row r="6017">
          <cell r="A6017"/>
        </row>
        <row r="6018">
          <cell r="A6018"/>
        </row>
        <row r="6019">
          <cell r="A6019"/>
        </row>
        <row r="6020">
          <cell r="A6020"/>
        </row>
        <row r="6021">
          <cell r="A6021"/>
        </row>
        <row r="6022">
          <cell r="A6022"/>
        </row>
        <row r="6023">
          <cell r="A6023"/>
        </row>
        <row r="6024">
          <cell r="A6024"/>
        </row>
        <row r="6025">
          <cell r="A6025"/>
        </row>
        <row r="6026">
          <cell r="A6026"/>
        </row>
        <row r="6027">
          <cell r="A6027"/>
        </row>
        <row r="6028">
          <cell r="A6028"/>
        </row>
        <row r="6029">
          <cell r="A6029"/>
        </row>
        <row r="6030">
          <cell r="A6030"/>
        </row>
        <row r="6031">
          <cell r="A6031"/>
        </row>
        <row r="6032">
          <cell r="A6032"/>
        </row>
        <row r="6033">
          <cell r="A6033"/>
        </row>
        <row r="6034">
          <cell r="A6034"/>
        </row>
        <row r="6035">
          <cell r="A6035"/>
        </row>
        <row r="6036">
          <cell r="A6036"/>
        </row>
        <row r="6037">
          <cell r="A6037"/>
        </row>
        <row r="6038">
          <cell r="A6038"/>
        </row>
        <row r="6039">
          <cell r="A6039"/>
        </row>
        <row r="6040">
          <cell r="A6040"/>
        </row>
        <row r="6041">
          <cell r="A6041"/>
        </row>
        <row r="6042">
          <cell r="A6042"/>
        </row>
        <row r="6043">
          <cell r="A6043"/>
        </row>
        <row r="6044">
          <cell r="A6044"/>
        </row>
        <row r="6045">
          <cell r="A6045"/>
        </row>
        <row r="6046">
          <cell r="A6046"/>
        </row>
        <row r="6047">
          <cell r="A6047"/>
        </row>
        <row r="6048">
          <cell r="A6048"/>
        </row>
        <row r="6049">
          <cell r="A6049"/>
        </row>
        <row r="6050">
          <cell r="A6050"/>
        </row>
        <row r="6051">
          <cell r="A6051"/>
        </row>
        <row r="6052">
          <cell r="A6052"/>
        </row>
        <row r="6053">
          <cell r="A6053"/>
        </row>
        <row r="6054">
          <cell r="A6054"/>
        </row>
        <row r="6055">
          <cell r="A6055"/>
        </row>
        <row r="6056">
          <cell r="A6056"/>
        </row>
        <row r="6057">
          <cell r="A6057"/>
        </row>
        <row r="6058">
          <cell r="A6058"/>
        </row>
        <row r="6059">
          <cell r="A6059"/>
        </row>
        <row r="6060">
          <cell r="A6060"/>
        </row>
        <row r="6061">
          <cell r="A6061"/>
        </row>
        <row r="6062">
          <cell r="A6062"/>
        </row>
        <row r="6063">
          <cell r="A6063"/>
        </row>
        <row r="6064">
          <cell r="A6064"/>
        </row>
        <row r="6065">
          <cell r="A6065"/>
        </row>
        <row r="6066">
          <cell r="A6066"/>
        </row>
        <row r="6067">
          <cell r="A6067"/>
        </row>
        <row r="6068">
          <cell r="A6068"/>
        </row>
        <row r="6069">
          <cell r="A6069"/>
        </row>
        <row r="6070">
          <cell r="A6070"/>
        </row>
        <row r="6071">
          <cell r="A6071"/>
        </row>
        <row r="6072">
          <cell r="A6072"/>
        </row>
        <row r="6073">
          <cell r="A6073"/>
        </row>
        <row r="6074">
          <cell r="A6074"/>
        </row>
        <row r="6075">
          <cell r="A6075"/>
        </row>
        <row r="6076">
          <cell r="A6076"/>
        </row>
        <row r="6077">
          <cell r="A6077"/>
        </row>
        <row r="6078">
          <cell r="A6078"/>
        </row>
        <row r="6079">
          <cell r="A6079"/>
        </row>
        <row r="6080">
          <cell r="A6080"/>
        </row>
        <row r="6081">
          <cell r="A6081"/>
        </row>
        <row r="6082">
          <cell r="A6082"/>
        </row>
        <row r="6083">
          <cell r="A6083"/>
        </row>
        <row r="6084">
          <cell r="A6084"/>
        </row>
        <row r="6085">
          <cell r="A6085"/>
        </row>
        <row r="6086">
          <cell r="A6086"/>
        </row>
        <row r="6087">
          <cell r="A6087"/>
        </row>
        <row r="6088">
          <cell r="A6088"/>
        </row>
        <row r="6089">
          <cell r="A6089"/>
        </row>
        <row r="6090">
          <cell r="A6090"/>
        </row>
        <row r="6091">
          <cell r="A6091"/>
        </row>
        <row r="6092">
          <cell r="A6092"/>
        </row>
        <row r="6093">
          <cell r="A6093"/>
        </row>
        <row r="6094">
          <cell r="A6094"/>
        </row>
        <row r="6095">
          <cell r="A6095"/>
        </row>
        <row r="6096">
          <cell r="A6096"/>
        </row>
        <row r="6097">
          <cell r="A6097"/>
        </row>
        <row r="6098">
          <cell r="A6098"/>
        </row>
        <row r="6099">
          <cell r="A6099"/>
        </row>
        <row r="6100">
          <cell r="A6100"/>
        </row>
        <row r="6101">
          <cell r="A6101"/>
        </row>
        <row r="6102">
          <cell r="A6102"/>
        </row>
        <row r="6103">
          <cell r="A6103"/>
        </row>
        <row r="6104">
          <cell r="A6104"/>
        </row>
        <row r="6105">
          <cell r="A6105"/>
        </row>
        <row r="6106">
          <cell r="A6106"/>
        </row>
        <row r="6107">
          <cell r="A6107"/>
        </row>
        <row r="6108">
          <cell r="A6108"/>
        </row>
        <row r="6109">
          <cell r="A6109"/>
        </row>
        <row r="6110">
          <cell r="A6110"/>
        </row>
        <row r="6111">
          <cell r="A6111"/>
        </row>
        <row r="6112">
          <cell r="A6112"/>
        </row>
        <row r="6113">
          <cell r="A6113"/>
        </row>
        <row r="6114">
          <cell r="A6114"/>
        </row>
        <row r="6115">
          <cell r="A6115"/>
        </row>
        <row r="6116">
          <cell r="A6116"/>
        </row>
        <row r="6117">
          <cell r="A6117"/>
        </row>
        <row r="6118">
          <cell r="A6118"/>
        </row>
        <row r="6119">
          <cell r="A6119"/>
        </row>
        <row r="6120">
          <cell r="A6120"/>
        </row>
        <row r="6121">
          <cell r="A6121"/>
        </row>
        <row r="6122">
          <cell r="A6122"/>
        </row>
        <row r="6123">
          <cell r="A6123"/>
        </row>
        <row r="6124">
          <cell r="A6124"/>
        </row>
        <row r="6125">
          <cell r="A6125"/>
        </row>
        <row r="6126">
          <cell r="A6126"/>
        </row>
        <row r="6127">
          <cell r="A6127"/>
        </row>
        <row r="6128">
          <cell r="A6128"/>
        </row>
        <row r="6129">
          <cell r="A6129"/>
        </row>
        <row r="6130">
          <cell r="A6130"/>
        </row>
        <row r="6131">
          <cell r="A6131"/>
        </row>
        <row r="6132">
          <cell r="A6132"/>
        </row>
        <row r="6133">
          <cell r="A6133"/>
        </row>
        <row r="6134">
          <cell r="A6134"/>
        </row>
        <row r="6135">
          <cell r="A6135"/>
        </row>
        <row r="6136">
          <cell r="A6136"/>
        </row>
        <row r="6137">
          <cell r="A6137"/>
        </row>
        <row r="6138">
          <cell r="A6138"/>
        </row>
        <row r="6139">
          <cell r="A6139"/>
        </row>
        <row r="6140">
          <cell r="A6140"/>
        </row>
        <row r="6141">
          <cell r="A6141"/>
        </row>
        <row r="6142">
          <cell r="A6142"/>
        </row>
        <row r="6143">
          <cell r="A6143"/>
        </row>
        <row r="6144">
          <cell r="A6144"/>
        </row>
        <row r="6145">
          <cell r="A6145"/>
        </row>
        <row r="6146">
          <cell r="A6146"/>
        </row>
        <row r="6147">
          <cell r="A6147"/>
        </row>
        <row r="6148">
          <cell r="A6148"/>
        </row>
        <row r="6149">
          <cell r="A6149"/>
        </row>
        <row r="6150">
          <cell r="A6150"/>
        </row>
        <row r="6151">
          <cell r="A6151"/>
        </row>
        <row r="6152">
          <cell r="A6152"/>
        </row>
        <row r="6153">
          <cell r="A6153"/>
        </row>
        <row r="6154">
          <cell r="A6154"/>
        </row>
        <row r="6155">
          <cell r="A6155"/>
        </row>
        <row r="6156">
          <cell r="A6156"/>
        </row>
        <row r="6157">
          <cell r="A6157"/>
        </row>
        <row r="6158">
          <cell r="A6158"/>
        </row>
        <row r="6159">
          <cell r="A6159"/>
        </row>
        <row r="6160">
          <cell r="A6160"/>
        </row>
        <row r="6161">
          <cell r="A6161"/>
        </row>
        <row r="6162">
          <cell r="A6162"/>
        </row>
        <row r="6163">
          <cell r="A6163"/>
        </row>
        <row r="6164">
          <cell r="A6164"/>
        </row>
        <row r="6165">
          <cell r="A6165"/>
        </row>
        <row r="6166">
          <cell r="A6166"/>
        </row>
        <row r="6167">
          <cell r="A6167"/>
        </row>
        <row r="6168">
          <cell r="A6168"/>
        </row>
        <row r="6169">
          <cell r="A6169"/>
        </row>
        <row r="6170">
          <cell r="A6170"/>
        </row>
        <row r="6171">
          <cell r="A6171"/>
        </row>
        <row r="6172">
          <cell r="A6172"/>
        </row>
        <row r="6173">
          <cell r="A6173"/>
        </row>
        <row r="6174">
          <cell r="A6174"/>
        </row>
        <row r="6175">
          <cell r="A6175"/>
        </row>
        <row r="6176">
          <cell r="A6176"/>
        </row>
        <row r="6177">
          <cell r="A6177"/>
        </row>
        <row r="6178">
          <cell r="A6178"/>
        </row>
        <row r="6179">
          <cell r="A6179"/>
        </row>
        <row r="6180">
          <cell r="A6180"/>
        </row>
        <row r="6181">
          <cell r="A6181"/>
        </row>
        <row r="6182">
          <cell r="A6182"/>
        </row>
        <row r="6183">
          <cell r="A6183"/>
        </row>
        <row r="6184">
          <cell r="A6184"/>
        </row>
        <row r="6185">
          <cell r="A6185"/>
        </row>
        <row r="6186">
          <cell r="A6186"/>
        </row>
        <row r="6187">
          <cell r="A6187"/>
        </row>
        <row r="6188">
          <cell r="A6188"/>
        </row>
        <row r="6189">
          <cell r="A6189"/>
        </row>
        <row r="6190">
          <cell r="A6190"/>
        </row>
        <row r="6191">
          <cell r="A6191"/>
        </row>
        <row r="6192">
          <cell r="A6192"/>
        </row>
        <row r="6193">
          <cell r="A6193"/>
        </row>
        <row r="6194">
          <cell r="A6194"/>
        </row>
        <row r="6195">
          <cell r="A6195"/>
        </row>
        <row r="6196">
          <cell r="A6196"/>
        </row>
        <row r="6197">
          <cell r="A6197"/>
        </row>
        <row r="6198">
          <cell r="A6198"/>
        </row>
        <row r="6199">
          <cell r="A6199"/>
        </row>
        <row r="6200">
          <cell r="A6200"/>
        </row>
        <row r="6201">
          <cell r="A6201"/>
        </row>
        <row r="6202">
          <cell r="A6202"/>
        </row>
        <row r="6203">
          <cell r="A6203"/>
        </row>
        <row r="6204">
          <cell r="A6204"/>
        </row>
        <row r="6205">
          <cell r="A6205"/>
        </row>
        <row r="6206">
          <cell r="A6206"/>
        </row>
        <row r="6207">
          <cell r="A6207"/>
        </row>
        <row r="6208">
          <cell r="A6208"/>
        </row>
        <row r="6209">
          <cell r="A6209"/>
        </row>
        <row r="6210">
          <cell r="A6210"/>
        </row>
        <row r="6211">
          <cell r="A6211"/>
        </row>
        <row r="6212">
          <cell r="A6212"/>
        </row>
        <row r="6213">
          <cell r="A6213"/>
        </row>
        <row r="6214">
          <cell r="A6214"/>
        </row>
        <row r="6215">
          <cell r="A6215"/>
        </row>
        <row r="6216">
          <cell r="A6216"/>
        </row>
        <row r="6217">
          <cell r="A6217"/>
        </row>
        <row r="6218">
          <cell r="A6218"/>
        </row>
        <row r="6219">
          <cell r="A6219"/>
        </row>
        <row r="6220">
          <cell r="A6220"/>
        </row>
        <row r="6221">
          <cell r="A6221"/>
        </row>
        <row r="6222">
          <cell r="A6222"/>
        </row>
        <row r="6223">
          <cell r="A6223"/>
        </row>
        <row r="6224">
          <cell r="A6224"/>
        </row>
        <row r="6225">
          <cell r="A6225"/>
        </row>
        <row r="6226">
          <cell r="A6226"/>
        </row>
        <row r="6227">
          <cell r="A6227"/>
        </row>
        <row r="6228">
          <cell r="A6228"/>
        </row>
        <row r="6229">
          <cell r="A6229"/>
        </row>
        <row r="6230">
          <cell r="A6230"/>
        </row>
        <row r="6231">
          <cell r="A6231"/>
        </row>
        <row r="6232">
          <cell r="A6232"/>
        </row>
        <row r="6233">
          <cell r="A6233"/>
        </row>
        <row r="6234">
          <cell r="A6234"/>
        </row>
        <row r="6235">
          <cell r="A6235"/>
        </row>
        <row r="6236">
          <cell r="A6236"/>
        </row>
        <row r="6237">
          <cell r="A6237"/>
        </row>
        <row r="6238">
          <cell r="A6238"/>
        </row>
        <row r="6239">
          <cell r="A6239"/>
        </row>
        <row r="6240">
          <cell r="A6240"/>
        </row>
        <row r="6241">
          <cell r="A6241"/>
        </row>
        <row r="6242">
          <cell r="A6242"/>
        </row>
        <row r="6243">
          <cell r="A6243"/>
        </row>
        <row r="6244">
          <cell r="A6244"/>
        </row>
        <row r="6245">
          <cell r="A6245"/>
        </row>
        <row r="6246">
          <cell r="A6246"/>
        </row>
        <row r="6247">
          <cell r="A6247"/>
        </row>
        <row r="6248">
          <cell r="A6248"/>
        </row>
        <row r="6249">
          <cell r="A6249"/>
        </row>
        <row r="6250">
          <cell r="A6250"/>
        </row>
        <row r="6251">
          <cell r="A6251"/>
        </row>
        <row r="6252">
          <cell r="A6252"/>
        </row>
        <row r="6253">
          <cell r="A6253"/>
        </row>
        <row r="6254">
          <cell r="A6254"/>
        </row>
        <row r="6255">
          <cell r="A6255"/>
        </row>
        <row r="6256">
          <cell r="A6256"/>
        </row>
        <row r="6257">
          <cell r="A6257"/>
        </row>
        <row r="6258">
          <cell r="A6258"/>
        </row>
        <row r="6259">
          <cell r="A6259"/>
        </row>
        <row r="6260">
          <cell r="A6260"/>
        </row>
        <row r="6261">
          <cell r="A6261"/>
        </row>
        <row r="6262">
          <cell r="A6262"/>
        </row>
        <row r="6263">
          <cell r="A6263"/>
        </row>
        <row r="6264">
          <cell r="A6264"/>
        </row>
        <row r="6265">
          <cell r="A6265"/>
        </row>
        <row r="6266">
          <cell r="A6266"/>
        </row>
        <row r="6267">
          <cell r="A6267"/>
        </row>
        <row r="6268">
          <cell r="A6268"/>
        </row>
        <row r="6269">
          <cell r="A6269"/>
        </row>
        <row r="6270">
          <cell r="A6270"/>
        </row>
        <row r="6271">
          <cell r="A6271"/>
        </row>
        <row r="6272">
          <cell r="A6272"/>
        </row>
        <row r="6273">
          <cell r="A6273"/>
        </row>
        <row r="6274">
          <cell r="A6274"/>
        </row>
        <row r="6275">
          <cell r="A6275"/>
        </row>
        <row r="6276">
          <cell r="A6276"/>
        </row>
        <row r="6277">
          <cell r="A6277"/>
        </row>
        <row r="6278">
          <cell r="A6278"/>
        </row>
        <row r="6279">
          <cell r="A6279"/>
        </row>
        <row r="6280">
          <cell r="A6280"/>
        </row>
        <row r="6281">
          <cell r="A6281"/>
        </row>
        <row r="6282">
          <cell r="A6282"/>
        </row>
        <row r="6283">
          <cell r="A6283"/>
        </row>
        <row r="6284">
          <cell r="A6284"/>
        </row>
        <row r="6285">
          <cell r="A6285"/>
        </row>
        <row r="6286">
          <cell r="A6286"/>
        </row>
        <row r="6287">
          <cell r="A6287"/>
        </row>
        <row r="6288">
          <cell r="A6288"/>
        </row>
        <row r="6289">
          <cell r="A6289"/>
        </row>
        <row r="6290">
          <cell r="A6290"/>
        </row>
        <row r="6291">
          <cell r="A6291"/>
        </row>
        <row r="6292">
          <cell r="A6292"/>
        </row>
        <row r="6293">
          <cell r="A6293"/>
        </row>
        <row r="6294">
          <cell r="A6294"/>
        </row>
        <row r="6295">
          <cell r="A6295"/>
        </row>
        <row r="6296">
          <cell r="A6296"/>
        </row>
        <row r="6297">
          <cell r="A6297"/>
        </row>
        <row r="6298">
          <cell r="A6298"/>
        </row>
        <row r="6299">
          <cell r="A6299"/>
        </row>
        <row r="6300">
          <cell r="A6300"/>
        </row>
        <row r="6301">
          <cell r="A6301"/>
        </row>
        <row r="6302">
          <cell r="A6302"/>
        </row>
        <row r="6303">
          <cell r="A6303"/>
        </row>
        <row r="6304">
          <cell r="A6304"/>
        </row>
        <row r="6305">
          <cell r="A6305"/>
        </row>
        <row r="6306">
          <cell r="A6306"/>
        </row>
        <row r="6307">
          <cell r="A6307"/>
        </row>
        <row r="6308">
          <cell r="A6308"/>
        </row>
        <row r="6309">
          <cell r="A6309"/>
        </row>
        <row r="6310">
          <cell r="A6310"/>
        </row>
        <row r="6311">
          <cell r="A6311"/>
        </row>
        <row r="6312">
          <cell r="A6312"/>
        </row>
        <row r="6313">
          <cell r="A6313"/>
        </row>
        <row r="6314">
          <cell r="A6314"/>
        </row>
        <row r="6315">
          <cell r="A6315"/>
        </row>
        <row r="6316">
          <cell r="A6316"/>
        </row>
        <row r="6317">
          <cell r="A6317"/>
        </row>
        <row r="6318">
          <cell r="A6318"/>
        </row>
        <row r="6319">
          <cell r="A6319"/>
        </row>
        <row r="6320">
          <cell r="A6320"/>
        </row>
        <row r="6321">
          <cell r="A6321"/>
        </row>
        <row r="6322">
          <cell r="A6322"/>
        </row>
        <row r="6323">
          <cell r="A6323"/>
        </row>
        <row r="6324">
          <cell r="A6324"/>
        </row>
        <row r="6325">
          <cell r="A6325"/>
        </row>
        <row r="6326">
          <cell r="A6326"/>
        </row>
        <row r="6327">
          <cell r="A6327"/>
        </row>
        <row r="6328">
          <cell r="A6328"/>
        </row>
        <row r="6329">
          <cell r="A6329"/>
        </row>
        <row r="6330">
          <cell r="A6330"/>
        </row>
        <row r="6331">
          <cell r="A6331"/>
        </row>
        <row r="6332">
          <cell r="A6332"/>
        </row>
        <row r="6333">
          <cell r="A6333"/>
        </row>
        <row r="6334">
          <cell r="A6334"/>
        </row>
        <row r="6335">
          <cell r="A6335"/>
        </row>
        <row r="6336">
          <cell r="A6336"/>
        </row>
        <row r="6337">
          <cell r="A6337"/>
        </row>
        <row r="6338">
          <cell r="A6338"/>
        </row>
        <row r="6339">
          <cell r="A6339"/>
        </row>
        <row r="6340">
          <cell r="A6340"/>
        </row>
        <row r="6341">
          <cell r="A6341"/>
        </row>
        <row r="6342">
          <cell r="A6342"/>
        </row>
        <row r="6343">
          <cell r="A6343"/>
        </row>
        <row r="6344">
          <cell r="A6344"/>
        </row>
        <row r="6345">
          <cell r="A6345"/>
        </row>
        <row r="6346">
          <cell r="A6346"/>
        </row>
        <row r="6347">
          <cell r="A6347"/>
        </row>
        <row r="6348">
          <cell r="A6348"/>
        </row>
        <row r="6349">
          <cell r="A6349"/>
        </row>
        <row r="6350">
          <cell r="A6350"/>
        </row>
        <row r="6351">
          <cell r="A6351"/>
        </row>
        <row r="6352">
          <cell r="A6352"/>
        </row>
        <row r="6353">
          <cell r="A6353"/>
        </row>
        <row r="6354">
          <cell r="A6354"/>
        </row>
        <row r="6355">
          <cell r="A6355"/>
        </row>
        <row r="6356">
          <cell r="A6356"/>
        </row>
        <row r="6357">
          <cell r="A6357"/>
        </row>
        <row r="6358">
          <cell r="A6358"/>
        </row>
        <row r="6359">
          <cell r="A6359"/>
        </row>
        <row r="6360">
          <cell r="A6360"/>
        </row>
        <row r="6361">
          <cell r="A6361"/>
        </row>
        <row r="6362">
          <cell r="A6362"/>
        </row>
        <row r="6363">
          <cell r="A6363"/>
        </row>
        <row r="6364">
          <cell r="A6364"/>
        </row>
        <row r="6365">
          <cell r="A6365"/>
        </row>
        <row r="6366">
          <cell r="A6366"/>
        </row>
        <row r="6367">
          <cell r="A6367"/>
        </row>
        <row r="6368">
          <cell r="A6368"/>
        </row>
        <row r="6369">
          <cell r="A6369"/>
        </row>
        <row r="6370">
          <cell r="A6370"/>
        </row>
        <row r="6371">
          <cell r="A6371"/>
        </row>
        <row r="6372">
          <cell r="A6372"/>
        </row>
        <row r="6373">
          <cell r="A6373"/>
        </row>
        <row r="6374">
          <cell r="A6374"/>
        </row>
        <row r="6375">
          <cell r="A6375"/>
        </row>
        <row r="6376">
          <cell r="A6376"/>
        </row>
        <row r="6377">
          <cell r="A6377"/>
        </row>
        <row r="6378">
          <cell r="A6378"/>
        </row>
        <row r="6379">
          <cell r="A6379"/>
        </row>
        <row r="6380">
          <cell r="A6380"/>
        </row>
        <row r="6381">
          <cell r="A6381"/>
        </row>
        <row r="6382">
          <cell r="A6382"/>
        </row>
        <row r="6383">
          <cell r="A6383"/>
        </row>
        <row r="6384">
          <cell r="A6384"/>
        </row>
        <row r="6385">
          <cell r="A6385"/>
        </row>
        <row r="6386">
          <cell r="A6386"/>
        </row>
        <row r="6387">
          <cell r="A6387"/>
        </row>
        <row r="6388">
          <cell r="A6388"/>
        </row>
        <row r="6389">
          <cell r="A6389"/>
        </row>
        <row r="6390">
          <cell r="A6390"/>
        </row>
        <row r="6391">
          <cell r="A6391"/>
        </row>
        <row r="6392">
          <cell r="A6392"/>
        </row>
        <row r="6393">
          <cell r="A6393"/>
        </row>
        <row r="6394">
          <cell r="A6394"/>
        </row>
        <row r="6395">
          <cell r="A6395"/>
        </row>
        <row r="6396">
          <cell r="A6396"/>
        </row>
        <row r="6397">
          <cell r="A6397"/>
        </row>
        <row r="6398">
          <cell r="A6398"/>
        </row>
        <row r="6399">
          <cell r="A6399"/>
        </row>
        <row r="6400">
          <cell r="A6400"/>
        </row>
        <row r="6401">
          <cell r="A6401"/>
        </row>
        <row r="6402">
          <cell r="A6402"/>
        </row>
        <row r="6403">
          <cell r="A6403"/>
        </row>
        <row r="6404">
          <cell r="A6404"/>
        </row>
        <row r="6405">
          <cell r="A6405"/>
        </row>
        <row r="6406">
          <cell r="A6406"/>
        </row>
        <row r="6407">
          <cell r="A6407"/>
        </row>
        <row r="6408">
          <cell r="A6408"/>
        </row>
        <row r="6409">
          <cell r="A6409"/>
        </row>
        <row r="6410">
          <cell r="A6410"/>
        </row>
        <row r="6411">
          <cell r="A6411"/>
        </row>
        <row r="6412">
          <cell r="A6412"/>
        </row>
        <row r="6413">
          <cell r="A6413"/>
        </row>
        <row r="6414">
          <cell r="A6414"/>
        </row>
        <row r="6415">
          <cell r="A6415"/>
        </row>
        <row r="6416">
          <cell r="A6416"/>
        </row>
        <row r="6417">
          <cell r="A6417"/>
        </row>
        <row r="6418">
          <cell r="A6418"/>
        </row>
        <row r="6419">
          <cell r="A6419"/>
        </row>
        <row r="6420">
          <cell r="A6420"/>
        </row>
        <row r="6421">
          <cell r="A6421"/>
        </row>
        <row r="6422">
          <cell r="A6422"/>
        </row>
        <row r="6423">
          <cell r="A6423"/>
        </row>
        <row r="6424">
          <cell r="A6424"/>
        </row>
        <row r="6425">
          <cell r="A6425"/>
        </row>
        <row r="6426">
          <cell r="A6426"/>
        </row>
        <row r="6427">
          <cell r="A6427"/>
        </row>
        <row r="6428">
          <cell r="A6428"/>
        </row>
        <row r="6429">
          <cell r="A6429"/>
        </row>
        <row r="6430">
          <cell r="A6430"/>
        </row>
        <row r="6431">
          <cell r="A6431"/>
        </row>
        <row r="6432">
          <cell r="A6432"/>
        </row>
        <row r="6433">
          <cell r="A6433"/>
        </row>
        <row r="6434">
          <cell r="A6434"/>
        </row>
        <row r="6435">
          <cell r="A6435"/>
        </row>
        <row r="6436">
          <cell r="A6436"/>
        </row>
        <row r="6437">
          <cell r="A6437"/>
        </row>
        <row r="6438">
          <cell r="A6438"/>
        </row>
        <row r="6439">
          <cell r="A6439"/>
        </row>
        <row r="6440">
          <cell r="A6440"/>
        </row>
        <row r="6441">
          <cell r="A6441"/>
        </row>
        <row r="6442">
          <cell r="A6442"/>
        </row>
        <row r="6443">
          <cell r="A6443"/>
        </row>
        <row r="6444">
          <cell r="A6444"/>
        </row>
        <row r="6445">
          <cell r="A6445"/>
        </row>
        <row r="6446">
          <cell r="A6446"/>
        </row>
        <row r="6447">
          <cell r="A6447"/>
        </row>
        <row r="6448">
          <cell r="A6448"/>
        </row>
        <row r="6449">
          <cell r="A6449"/>
        </row>
        <row r="6450">
          <cell r="A6450"/>
        </row>
        <row r="6451">
          <cell r="A6451"/>
        </row>
        <row r="6452">
          <cell r="A6452"/>
        </row>
        <row r="6453">
          <cell r="A6453"/>
        </row>
        <row r="6454">
          <cell r="A6454"/>
        </row>
        <row r="6455">
          <cell r="A6455"/>
        </row>
        <row r="6456">
          <cell r="A6456"/>
        </row>
        <row r="6457">
          <cell r="A6457"/>
        </row>
        <row r="6458">
          <cell r="A6458"/>
        </row>
        <row r="6459">
          <cell r="A6459"/>
        </row>
        <row r="6460">
          <cell r="A6460"/>
        </row>
        <row r="6461">
          <cell r="A6461"/>
        </row>
        <row r="6462">
          <cell r="A6462"/>
        </row>
        <row r="6463">
          <cell r="A6463"/>
        </row>
        <row r="6464">
          <cell r="A6464"/>
        </row>
        <row r="6465">
          <cell r="A6465"/>
        </row>
        <row r="6466">
          <cell r="A6466"/>
        </row>
        <row r="6467">
          <cell r="A6467"/>
        </row>
        <row r="6468">
          <cell r="A6468"/>
        </row>
        <row r="6469">
          <cell r="A6469"/>
        </row>
        <row r="6470">
          <cell r="A6470"/>
        </row>
        <row r="6471">
          <cell r="A6471"/>
        </row>
        <row r="6472">
          <cell r="A6472"/>
        </row>
        <row r="6473">
          <cell r="A6473"/>
        </row>
        <row r="6474">
          <cell r="A6474"/>
        </row>
        <row r="6475">
          <cell r="A6475"/>
        </row>
        <row r="6476">
          <cell r="A6476"/>
        </row>
        <row r="6477">
          <cell r="A6477"/>
        </row>
        <row r="6478">
          <cell r="A6478"/>
        </row>
        <row r="6479">
          <cell r="A6479"/>
        </row>
        <row r="6480">
          <cell r="A6480"/>
        </row>
        <row r="6481">
          <cell r="A6481"/>
        </row>
        <row r="6482">
          <cell r="A6482"/>
        </row>
        <row r="6483">
          <cell r="A6483"/>
        </row>
        <row r="6484">
          <cell r="A6484"/>
        </row>
        <row r="6485">
          <cell r="A6485"/>
        </row>
        <row r="6486">
          <cell r="A6486"/>
        </row>
        <row r="6487">
          <cell r="A6487"/>
        </row>
        <row r="6488">
          <cell r="A6488"/>
        </row>
        <row r="6489">
          <cell r="A6489"/>
        </row>
        <row r="6490">
          <cell r="A6490"/>
        </row>
        <row r="6491">
          <cell r="A6491"/>
        </row>
        <row r="6492">
          <cell r="A6492"/>
        </row>
        <row r="6493">
          <cell r="A6493"/>
        </row>
        <row r="6494">
          <cell r="A6494"/>
        </row>
        <row r="6495">
          <cell r="A6495"/>
        </row>
        <row r="6496">
          <cell r="A6496"/>
        </row>
        <row r="6497">
          <cell r="A6497"/>
        </row>
        <row r="6498">
          <cell r="A6498"/>
        </row>
        <row r="6499">
          <cell r="A6499"/>
        </row>
        <row r="6500">
          <cell r="A6500"/>
        </row>
        <row r="6501">
          <cell r="A6501"/>
        </row>
        <row r="6502">
          <cell r="A6502"/>
        </row>
        <row r="6503">
          <cell r="A6503"/>
        </row>
        <row r="6504">
          <cell r="A6504"/>
        </row>
        <row r="6505">
          <cell r="A6505"/>
        </row>
        <row r="6506">
          <cell r="A6506"/>
        </row>
        <row r="6507">
          <cell r="A6507"/>
        </row>
        <row r="6508">
          <cell r="A6508"/>
        </row>
        <row r="6509">
          <cell r="A6509"/>
        </row>
        <row r="6510">
          <cell r="A6510"/>
        </row>
        <row r="6511">
          <cell r="A6511"/>
        </row>
        <row r="6512">
          <cell r="A6512"/>
        </row>
        <row r="6513">
          <cell r="A6513"/>
        </row>
        <row r="6514">
          <cell r="A6514"/>
        </row>
        <row r="6515">
          <cell r="A6515"/>
        </row>
        <row r="6516">
          <cell r="A6516"/>
        </row>
        <row r="6517">
          <cell r="A6517"/>
        </row>
        <row r="6518">
          <cell r="A6518"/>
        </row>
        <row r="6519">
          <cell r="A6519"/>
        </row>
        <row r="6520">
          <cell r="A6520"/>
        </row>
        <row r="6521">
          <cell r="A6521"/>
        </row>
        <row r="6522">
          <cell r="A6522"/>
        </row>
        <row r="6523">
          <cell r="A6523"/>
        </row>
        <row r="6524">
          <cell r="A6524"/>
        </row>
        <row r="6525">
          <cell r="A6525"/>
        </row>
        <row r="6526">
          <cell r="A6526"/>
        </row>
        <row r="6527">
          <cell r="A6527"/>
        </row>
        <row r="6528">
          <cell r="A6528"/>
        </row>
        <row r="6529">
          <cell r="A6529"/>
        </row>
        <row r="6530">
          <cell r="A6530"/>
        </row>
        <row r="6531">
          <cell r="A6531"/>
        </row>
        <row r="6532">
          <cell r="A6532"/>
        </row>
        <row r="6533">
          <cell r="A6533"/>
        </row>
        <row r="6534">
          <cell r="A6534"/>
        </row>
        <row r="6535">
          <cell r="A6535"/>
        </row>
        <row r="6536">
          <cell r="A6536"/>
        </row>
        <row r="6537">
          <cell r="A6537"/>
        </row>
        <row r="6538">
          <cell r="A6538"/>
        </row>
        <row r="6539">
          <cell r="A6539"/>
        </row>
        <row r="6540">
          <cell r="A6540"/>
        </row>
        <row r="6541">
          <cell r="A6541"/>
        </row>
        <row r="6542">
          <cell r="A6542"/>
        </row>
        <row r="6543">
          <cell r="A6543"/>
        </row>
        <row r="6544">
          <cell r="A6544"/>
        </row>
        <row r="6545">
          <cell r="A6545"/>
        </row>
        <row r="6546">
          <cell r="A6546"/>
        </row>
        <row r="6547">
          <cell r="A6547"/>
        </row>
        <row r="6548">
          <cell r="A6548"/>
        </row>
        <row r="6549">
          <cell r="A6549"/>
        </row>
        <row r="6550">
          <cell r="A6550"/>
        </row>
        <row r="6551">
          <cell r="A6551"/>
        </row>
        <row r="6552">
          <cell r="A6552"/>
        </row>
        <row r="6553">
          <cell r="A6553"/>
        </row>
        <row r="6554">
          <cell r="A6554"/>
        </row>
        <row r="6555">
          <cell r="A6555"/>
        </row>
        <row r="6556">
          <cell r="A6556"/>
        </row>
        <row r="6557">
          <cell r="A6557"/>
        </row>
        <row r="6558">
          <cell r="A6558"/>
        </row>
        <row r="6559">
          <cell r="A6559"/>
        </row>
        <row r="6560">
          <cell r="A6560"/>
        </row>
        <row r="6561">
          <cell r="A6561"/>
        </row>
        <row r="6562">
          <cell r="A6562"/>
        </row>
        <row r="6563">
          <cell r="A6563"/>
        </row>
        <row r="6564">
          <cell r="A6564"/>
        </row>
        <row r="6565">
          <cell r="A6565"/>
        </row>
        <row r="6566">
          <cell r="A6566"/>
        </row>
        <row r="6567">
          <cell r="A6567"/>
        </row>
        <row r="6568">
          <cell r="A6568"/>
        </row>
        <row r="6569">
          <cell r="A6569"/>
        </row>
        <row r="6570">
          <cell r="A6570"/>
        </row>
        <row r="6571">
          <cell r="A6571"/>
        </row>
        <row r="6572">
          <cell r="A6572"/>
        </row>
        <row r="6573">
          <cell r="A6573"/>
        </row>
        <row r="6574">
          <cell r="A6574"/>
        </row>
        <row r="6575">
          <cell r="A6575"/>
        </row>
        <row r="6576">
          <cell r="A6576"/>
        </row>
        <row r="6577">
          <cell r="A6577"/>
        </row>
        <row r="6578">
          <cell r="A6578"/>
        </row>
        <row r="6579">
          <cell r="A6579"/>
        </row>
        <row r="6580">
          <cell r="A6580"/>
        </row>
        <row r="6581">
          <cell r="A6581"/>
        </row>
        <row r="6582">
          <cell r="A6582"/>
        </row>
        <row r="6583">
          <cell r="A6583"/>
        </row>
        <row r="6584">
          <cell r="A6584"/>
        </row>
        <row r="6585">
          <cell r="A6585"/>
        </row>
        <row r="6586">
          <cell r="A6586"/>
        </row>
        <row r="6587">
          <cell r="A6587"/>
        </row>
        <row r="6588">
          <cell r="A6588"/>
        </row>
        <row r="6589">
          <cell r="A6589"/>
        </row>
        <row r="6590">
          <cell r="A6590"/>
        </row>
        <row r="6591">
          <cell r="A6591"/>
        </row>
        <row r="6592">
          <cell r="A6592"/>
        </row>
        <row r="6593">
          <cell r="A6593"/>
        </row>
        <row r="6594">
          <cell r="A6594"/>
        </row>
        <row r="6595">
          <cell r="A6595"/>
        </row>
        <row r="6596">
          <cell r="A6596"/>
        </row>
        <row r="6597">
          <cell r="A6597"/>
        </row>
        <row r="6598">
          <cell r="A6598"/>
        </row>
        <row r="6599">
          <cell r="A6599"/>
        </row>
        <row r="6600">
          <cell r="A6600"/>
        </row>
        <row r="6601">
          <cell r="A6601"/>
        </row>
        <row r="6602">
          <cell r="A6602"/>
        </row>
        <row r="6603">
          <cell r="A6603"/>
        </row>
        <row r="6604">
          <cell r="A6604"/>
        </row>
        <row r="6605">
          <cell r="A6605"/>
        </row>
        <row r="6606">
          <cell r="A6606"/>
        </row>
        <row r="6607">
          <cell r="A6607"/>
        </row>
        <row r="6608">
          <cell r="A6608"/>
        </row>
        <row r="6609">
          <cell r="A6609"/>
        </row>
        <row r="6610">
          <cell r="A6610"/>
        </row>
        <row r="6611">
          <cell r="A6611"/>
        </row>
        <row r="6612">
          <cell r="A6612"/>
        </row>
        <row r="6613">
          <cell r="A6613"/>
        </row>
        <row r="6614">
          <cell r="A6614"/>
        </row>
        <row r="6615">
          <cell r="A6615"/>
        </row>
        <row r="6616">
          <cell r="A6616"/>
        </row>
        <row r="6617">
          <cell r="A6617"/>
        </row>
        <row r="6618">
          <cell r="A6618"/>
        </row>
        <row r="6619">
          <cell r="A6619"/>
        </row>
        <row r="6620">
          <cell r="A6620"/>
        </row>
        <row r="6621">
          <cell r="A6621"/>
        </row>
        <row r="6622">
          <cell r="A6622"/>
        </row>
        <row r="6623">
          <cell r="A6623"/>
        </row>
        <row r="6624">
          <cell r="A6624"/>
        </row>
        <row r="6625">
          <cell r="A6625"/>
        </row>
        <row r="6626">
          <cell r="A6626"/>
        </row>
        <row r="6627">
          <cell r="A6627"/>
        </row>
        <row r="6628">
          <cell r="A6628"/>
        </row>
        <row r="6629">
          <cell r="A6629"/>
        </row>
        <row r="6630">
          <cell r="A6630"/>
        </row>
        <row r="6631">
          <cell r="A6631"/>
        </row>
        <row r="6632">
          <cell r="A6632"/>
        </row>
        <row r="6633">
          <cell r="A6633"/>
        </row>
        <row r="6634">
          <cell r="A6634"/>
        </row>
        <row r="6635">
          <cell r="A6635"/>
        </row>
        <row r="6636">
          <cell r="A6636"/>
        </row>
        <row r="6637">
          <cell r="A6637"/>
        </row>
        <row r="6638">
          <cell r="A6638"/>
        </row>
        <row r="6639">
          <cell r="A6639"/>
        </row>
        <row r="6640">
          <cell r="A6640"/>
        </row>
        <row r="6641">
          <cell r="A6641"/>
        </row>
        <row r="6642">
          <cell r="A6642"/>
        </row>
        <row r="6643">
          <cell r="A6643"/>
        </row>
        <row r="6644">
          <cell r="A6644"/>
        </row>
        <row r="6645">
          <cell r="A6645"/>
        </row>
        <row r="6646">
          <cell r="A6646"/>
        </row>
        <row r="6647">
          <cell r="A6647"/>
        </row>
        <row r="6648">
          <cell r="A6648"/>
        </row>
        <row r="6649">
          <cell r="A6649"/>
        </row>
        <row r="6650">
          <cell r="A6650"/>
        </row>
        <row r="6651">
          <cell r="A6651"/>
        </row>
        <row r="6652">
          <cell r="A6652"/>
        </row>
        <row r="6653">
          <cell r="A6653"/>
        </row>
        <row r="6654">
          <cell r="A6654"/>
        </row>
        <row r="6655">
          <cell r="A6655"/>
        </row>
        <row r="6656">
          <cell r="A6656"/>
        </row>
        <row r="6657">
          <cell r="A6657"/>
        </row>
        <row r="6658">
          <cell r="A6658"/>
        </row>
        <row r="6659">
          <cell r="A6659"/>
        </row>
        <row r="6660">
          <cell r="A6660"/>
        </row>
        <row r="6661">
          <cell r="A6661"/>
        </row>
        <row r="6662">
          <cell r="A6662"/>
        </row>
        <row r="6663">
          <cell r="A6663"/>
        </row>
        <row r="6664">
          <cell r="A6664"/>
        </row>
        <row r="6665">
          <cell r="A6665"/>
        </row>
        <row r="6666">
          <cell r="A6666"/>
        </row>
        <row r="6667">
          <cell r="A6667"/>
        </row>
        <row r="6668">
          <cell r="A6668"/>
        </row>
        <row r="6669">
          <cell r="A6669"/>
        </row>
        <row r="6670">
          <cell r="A6670"/>
        </row>
        <row r="6671">
          <cell r="A6671"/>
        </row>
        <row r="6672">
          <cell r="A6672"/>
        </row>
        <row r="6673">
          <cell r="A6673"/>
        </row>
        <row r="6674">
          <cell r="A6674"/>
        </row>
        <row r="6675">
          <cell r="A6675"/>
        </row>
        <row r="6676">
          <cell r="A6676"/>
        </row>
        <row r="6677">
          <cell r="A6677"/>
        </row>
        <row r="6678">
          <cell r="A6678"/>
        </row>
        <row r="6679">
          <cell r="A6679"/>
        </row>
        <row r="6680">
          <cell r="A6680"/>
        </row>
        <row r="6681">
          <cell r="A6681"/>
        </row>
        <row r="6682">
          <cell r="A6682"/>
        </row>
        <row r="6683">
          <cell r="A6683"/>
        </row>
        <row r="6684">
          <cell r="A6684"/>
        </row>
        <row r="6685">
          <cell r="A6685"/>
        </row>
        <row r="6686">
          <cell r="A6686"/>
        </row>
        <row r="6687">
          <cell r="A6687"/>
        </row>
        <row r="6688">
          <cell r="A6688"/>
        </row>
        <row r="6689">
          <cell r="A6689"/>
        </row>
        <row r="6690">
          <cell r="A6690"/>
        </row>
        <row r="6691">
          <cell r="A6691"/>
        </row>
        <row r="6692">
          <cell r="A6692"/>
        </row>
        <row r="6693">
          <cell r="A6693"/>
        </row>
        <row r="6694">
          <cell r="A6694"/>
        </row>
        <row r="6695">
          <cell r="A6695"/>
        </row>
        <row r="6696">
          <cell r="A6696"/>
        </row>
        <row r="6697">
          <cell r="A6697"/>
        </row>
        <row r="6698">
          <cell r="A6698"/>
        </row>
        <row r="6699">
          <cell r="A6699"/>
        </row>
        <row r="6700">
          <cell r="A6700"/>
        </row>
        <row r="6701">
          <cell r="A6701"/>
        </row>
        <row r="6702">
          <cell r="A6702"/>
        </row>
        <row r="6703">
          <cell r="A6703"/>
        </row>
        <row r="6704">
          <cell r="A6704"/>
        </row>
        <row r="6705">
          <cell r="A6705"/>
        </row>
        <row r="6706">
          <cell r="A6706"/>
        </row>
        <row r="6707">
          <cell r="A6707"/>
        </row>
        <row r="6708">
          <cell r="A6708"/>
        </row>
        <row r="6709">
          <cell r="A6709"/>
        </row>
        <row r="6710">
          <cell r="A6710"/>
        </row>
        <row r="6711">
          <cell r="A6711"/>
        </row>
        <row r="6712">
          <cell r="A6712"/>
        </row>
        <row r="6713">
          <cell r="A6713"/>
        </row>
        <row r="6714">
          <cell r="A6714"/>
        </row>
        <row r="6715">
          <cell r="A6715"/>
        </row>
        <row r="6716">
          <cell r="A6716"/>
        </row>
        <row r="6717">
          <cell r="A6717"/>
        </row>
        <row r="6718">
          <cell r="A6718"/>
        </row>
        <row r="6719">
          <cell r="A6719"/>
        </row>
        <row r="6720">
          <cell r="A6720"/>
        </row>
        <row r="6721">
          <cell r="A6721"/>
        </row>
        <row r="6722">
          <cell r="A6722"/>
        </row>
        <row r="6723">
          <cell r="A6723"/>
        </row>
        <row r="6724">
          <cell r="A6724"/>
        </row>
        <row r="6725">
          <cell r="A6725"/>
        </row>
        <row r="6726">
          <cell r="A6726"/>
        </row>
        <row r="6727">
          <cell r="A6727"/>
        </row>
        <row r="6728">
          <cell r="A6728"/>
        </row>
        <row r="6729">
          <cell r="A6729"/>
        </row>
        <row r="6730">
          <cell r="A6730"/>
        </row>
        <row r="6731">
          <cell r="A6731"/>
        </row>
        <row r="6732">
          <cell r="A6732"/>
        </row>
        <row r="6733">
          <cell r="A6733"/>
        </row>
        <row r="6734">
          <cell r="A6734"/>
        </row>
        <row r="6735">
          <cell r="A6735"/>
        </row>
        <row r="6736">
          <cell r="A6736"/>
        </row>
        <row r="6737">
          <cell r="A6737"/>
        </row>
        <row r="6738">
          <cell r="A6738"/>
        </row>
        <row r="6739">
          <cell r="A6739"/>
        </row>
        <row r="6740">
          <cell r="A6740"/>
        </row>
        <row r="6741">
          <cell r="A6741"/>
        </row>
        <row r="6742">
          <cell r="A6742"/>
        </row>
        <row r="6743">
          <cell r="A6743"/>
        </row>
        <row r="6744">
          <cell r="A6744"/>
        </row>
        <row r="6745">
          <cell r="A6745"/>
        </row>
        <row r="6746">
          <cell r="A6746"/>
        </row>
        <row r="6747">
          <cell r="A6747"/>
        </row>
        <row r="6748">
          <cell r="A6748"/>
        </row>
        <row r="6749">
          <cell r="A6749"/>
        </row>
        <row r="6750">
          <cell r="A6750"/>
        </row>
        <row r="6751">
          <cell r="A6751"/>
        </row>
        <row r="6752">
          <cell r="A6752"/>
        </row>
        <row r="6753">
          <cell r="A6753"/>
        </row>
        <row r="6754">
          <cell r="A6754"/>
        </row>
        <row r="6755">
          <cell r="A6755"/>
        </row>
        <row r="6756">
          <cell r="A6756"/>
        </row>
        <row r="6757">
          <cell r="A6757"/>
        </row>
        <row r="6758">
          <cell r="A6758"/>
        </row>
        <row r="6759">
          <cell r="A6759"/>
        </row>
        <row r="6760">
          <cell r="A6760"/>
        </row>
        <row r="6761">
          <cell r="A6761"/>
        </row>
        <row r="6762">
          <cell r="A6762"/>
        </row>
        <row r="6763">
          <cell r="A6763"/>
        </row>
        <row r="6764">
          <cell r="A6764"/>
        </row>
        <row r="6765">
          <cell r="A6765"/>
        </row>
        <row r="6766">
          <cell r="A6766"/>
        </row>
        <row r="6767">
          <cell r="A6767"/>
        </row>
        <row r="6768">
          <cell r="A6768"/>
        </row>
        <row r="6769">
          <cell r="A6769"/>
        </row>
        <row r="6770">
          <cell r="A6770"/>
        </row>
        <row r="6771">
          <cell r="A6771"/>
        </row>
        <row r="6772">
          <cell r="A6772"/>
        </row>
        <row r="6773">
          <cell r="A6773"/>
        </row>
        <row r="6774">
          <cell r="A6774"/>
        </row>
        <row r="6775">
          <cell r="A6775"/>
        </row>
        <row r="6776">
          <cell r="A6776"/>
        </row>
        <row r="6777">
          <cell r="A6777"/>
        </row>
        <row r="6778">
          <cell r="A6778"/>
        </row>
        <row r="6779">
          <cell r="A6779"/>
        </row>
        <row r="6780">
          <cell r="A6780"/>
        </row>
        <row r="6781">
          <cell r="A6781"/>
        </row>
        <row r="6782">
          <cell r="A6782"/>
        </row>
        <row r="6783">
          <cell r="A6783"/>
        </row>
        <row r="6784">
          <cell r="A6784"/>
        </row>
        <row r="6785">
          <cell r="A6785"/>
        </row>
        <row r="6786">
          <cell r="A6786"/>
        </row>
        <row r="6787">
          <cell r="A6787"/>
        </row>
        <row r="6788">
          <cell r="A6788"/>
        </row>
        <row r="6789">
          <cell r="A6789"/>
        </row>
        <row r="6790">
          <cell r="A6790"/>
        </row>
        <row r="6791">
          <cell r="A6791"/>
        </row>
        <row r="6792">
          <cell r="A6792"/>
        </row>
        <row r="6793">
          <cell r="A6793"/>
        </row>
        <row r="6794">
          <cell r="A6794"/>
        </row>
        <row r="6795">
          <cell r="A6795"/>
        </row>
        <row r="6796">
          <cell r="A6796"/>
        </row>
        <row r="6797">
          <cell r="A6797"/>
        </row>
        <row r="6798">
          <cell r="A6798"/>
        </row>
        <row r="6799">
          <cell r="A6799"/>
        </row>
        <row r="6800">
          <cell r="A6800"/>
        </row>
        <row r="6801">
          <cell r="A6801"/>
        </row>
        <row r="6802">
          <cell r="A6802"/>
        </row>
        <row r="6803">
          <cell r="A6803"/>
        </row>
        <row r="6804">
          <cell r="A6804"/>
        </row>
        <row r="6805">
          <cell r="A6805"/>
        </row>
        <row r="6806">
          <cell r="A6806"/>
        </row>
        <row r="6807">
          <cell r="A6807"/>
        </row>
        <row r="6808">
          <cell r="A6808"/>
        </row>
        <row r="6809">
          <cell r="A6809"/>
        </row>
        <row r="6810">
          <cell r="A6810"/>
        </row>
        <row r="6811">
          <cell r="A6811"/>
        </row>
        <row r="6812">
          <cell r="A6812"/>
        </row>
        <row r="6813">
          <cell r="A6813"/>
        </row>
        <row r="6814">
          <cell r="A6814"/>
        </row>
        <row r="6815">
          <cell r="A6815"/>
        </row>
        <row r="6816">
          <cell r="A6816"/>
        </row>
        <row r="6817">
          <cell r="A6817"/>
        </row>
        <row r="6818">
          <cell r="A6818"/>
        </row>
        <row r="6819">
          <cell r="A6819"/>
        </row>
        <row r="6820">
          <cell r="A6820"/>
        </row>
        <row r="6821">
          <cell r="A6821"/>
        </row>
        <row r="6822">
          <cell r="A6822"/>
        </row>
        <row r="6823">
          <cell r="A6823"/>
        </row>
        <row r="6824">
          <cell r="A6824"/>
        </row>
        <row r="6825">
          <cell r="A6825"/>
        </row>
        <row r="6826">
          <cell r="A6826"/>
        </row>
        <row r="6827">
          <cell r="A6827"/>
        </row>
        <row r="6828">
          <cell r="A6828"/>
        </row>
        <row r="6829">
          <cell r="A6829"/>
        </row>
        <row r="6830">
          <cell r="A6830"/>
        </row>
        <row r="6831">
          <cell r="A6831"/>
        </row>
        <row r="6832">
          <cell r="A6832"/>
        </row>
        <row r="6833">
          <cell r="A6833"/>
        </row>
        <row r="6834">
          <cell r="A6834"/>
        </row>
        <row r="6835">
          <cell r="A6835"/>
        </row>
        <row r="6836">
          <cell r="A6836"/>
        </row>
        <row r="6837">
          <cell r="A6837"/>
        </row>
        <row r="6838">
          <cell r="A6838"/>
        </row>
        <row r="6839">
          <cell r="A6839"/>
        </row>
        <row r="6840">
          <cell r="A6840"/>
        </row>
        <row r="6841">
          <cell r="A6841"/>
        </row>
        <row r="6842">
          <cell r="A6842"/>
        </row>
        <row r="6843">
          <cell r="A6843"/>
        </row>
        <row r="6844">
          <cell r="A6844"/>
        </row>
        <row r="6845">
          <cell r="A6845"/>
        </row>
        <row r="6846">
          <cell r="A6846"/>
        </row>
        <row r="6847">
          <cell r="A6847"/>
        </row>
        <row r="6848">
          <cell r="A6848"/>
        </row>
        <row r="6849">
          <cell r="A6849"/>
        </row>
        <row r="6850">
          <cell r="A6850"/>
        </row>
        <row r="6851">
          <cell r="A6851"/>
        </row>
        <row r="6852">
          <cell r="A6852"/>
        </row>
        <row r="6853">
          <cell r="A6853"/>
        </row>
        <row r="6854">
          <cell r="A6854"/>
        </row>
        <row r="6855">
          <cell r="A6855"/>
        </row>
        <row r="6856">
          <cell r="A6856"/>
        </row>
        <row r="6857">
          <cell r="A6857"/>
        </row>
        <row r="6858">
          <cell r="A6858"/>
        </row>
        <row r="6859">
          <cell r="A6859"/>
        </row>
        <row r="6860">
          <cell r="A6860"/>
        </row>
        <row r="6861">
          <cell r="A6861"/>
        </row>
        <row r="6862">
          <cell r="A6862"/>
        </row>
        <row r="6863">
          <cell r="A6863"/>
        </row>
        <row r="6864">
          <cell r="A6864"/>
        </row>
        <row r="6865">
          <cell r="A6865"/>
        </row>
        <row r="6866">
          <cell r="A6866"/>
        </row>
        <row r="6867">
          <cell r="A6867"/>
        </row>
        <row r="6868">
          <cell r="A6868"/>
        </row>
        <row r="6869">
          <cell r="A6869"/>
        </row>
        <row r="6870">
          <cell r="A6870"/>
        </row>
        <row r="6871">
          <cell r="A6871"/>
        </row>
        <row r="6872">
          <cell r="A6872"/>
        </row>
        <row r="6873">
          <cell r="A6873"/>
        </row>
        <row r="6874">
          <cell r="A6874"/>
        </row>
        <row r="6875">
          <cell r="A6875"/>
        </row>
        <row r="6876">
          <cell r="A6876"/>
        </row>
        <row r="6877">
          <cell r="A6877"/>
        </row>
        <row r="6878">
          <cell r="A6878"/>
        </row>
        <row r="6879">
          <cell r="A6879"/>
        </row>
        <row r="6880">
          <cell r="A6880"/>
        </row>
        <row r="6881">
          <cell r="A6881"/>
        </row>
        <row r="6882">
          <cell r="A6882"/>
        </row>
        <row r="6883">
          <cell r="A6883"/>
        </row>
        <row r="6884">
          <cell r="A6884"/>
        </row>
        <row r="6885">
          <cell r="A6885"/>
        </row>
        <row r="6886">
          <cell r="A6886"/>
        </row>
        <row r="6887">
          <cell r="A6887"/>
        </row>
        <row r="6888">
          <cell r="A6888"/>
        </row>
        <row r="6889">
          <cell r="A6889"/>
        </row>
        <row r="6890">
          <cell r="A6890"/>
        </row>
        <row r="6891">
          <cell r="A6891"/>
        </row>
        <row r="6892">
          <cell r="A6892"/>
        </row>
        <row r="6893">
          <cell r="A6893"/>
        </row>
        <row r="6894">
          <cell r="A6894"/>
        </row>
        <row r="6895">
          <cell r="A6895"/>
        </row>
        <row r="6896">
          <cell r="A6896"/>
        </row>
        <row r="6897">
          <cell r="A6897"/>
        </row>
        <row r="6898">
          <cell r="A6898"/>
        </row>
        <row r="6899">
          <cell r="A6899"/>
        </row>
        <row r="6900">
          <cell r="A6900"/>
        </row>
        <row r="6901">
          <cell r="A6901"/>
        </row>
        <row r="6902">
          <cell r="A6902"/>
        </row>
        <row r="6903">
          <cell r="A6903"/>
        </row>
        <row r="6904">
          <cell r="A6904"/>
        </row>
        <row r="6905">
          <cell r="A6905"/>
        </row>
        <row r="6906">
          <cell r="A6906"/>
        </row>
        <row r="6907">
          <cell r="A6907"/>
        </row>
        <row r="6908">
          <cell r="A6908"/>
        </row>
        <row r="6909">
          <cell r="A6909"/>
        </row>
        <row r="6910">
          <cell r="A6910"/>
        </row>
        <row r="6911">
          <cell r="A6911"/>
        </row>
        <row r="6912">
          <cell r="A6912"/>
        </row>
        <row r="6913">
          <cell r="A6913"/>
        </row>
        <row r="6914">
          <cell r="A6914"/>
        </row>
        <row r="6915">
          <cell r="A6915"/>
        </row>
        <row r="6916">
          <cell r="A6916"/>
        </row>
        <row r="6917">
          <cell r="A6917"/>
        </row>
        <row r="6918">
          <cell r="A6918"/>
        </row>
        <row r="6919">
          <cell r="A6919"/>
        </row>
        <row r="6920">
          <cell r="A6920"/>
        </row>
        <row r="6921">
          <cell r="A6921"/>
        </row>
        <row r="6922">
          <cell r="A6922"/>
        </row>
        <row r="6923">
          <cell r="A6923"/>
        </row>
        <row r="6924">
          <cell r="A6924"/>
        </row>
        <row r="6925">
          <cell r="A6925"/>
        </row>
        <row r="6926">
          <cell r="A6926"/>
        </row>
        <row r="6927">
          <cell r="A6927"/>
        </row>
        <row r="6928">
          <cell r="A6928"/>
        </row>
        <row r="6929">
          <cell r="A6929"/>
        </row>
        <row r="6930">
          <cell r="A6930"/>
        </row>
        <row r="6931">
          <cell r="A6931"/>
        </row>
        <row r="6932">
          <cell r="A6932"/>
        </row>
        <row r="6933">
          <cell r="A6933"/>
        </row>
        <row r="6934">
          <cell r="A6934"/>
        </row>
        <row r="6935">
          <cell r="A6935"/>
        </row>
        <row r="6936">
          <cell r="A6936"/>
        </row>
        <row r="6937">
          <cell r="A6937"/>
        </row>
        <row r="6938">
          <cell r="A6938"/>
        </row>
        <row r="6939">
          <cell r="A6939"/>
        </row>
        <row r="6940">
          <cell r="A6940"/>
        </row>
        <row r="6941">
          <cell r="A6941"/>
        </row>
        <row r="6942">
          <cell r="A6942"/>
        </row>
        <row r="6943">
          <cell r="A6943"/>
        </row>
        <row r="6944">
          <cell r="A6944"/>
        </row>
        <row r="6945">
          <cell r="A6945"/>
        </row>
        <row r="6946">
          <cell r="A6946"/>
        </row>
        <row r="6947">
          <cell r="A6947"/>
        </row>
        <row r="6948">
          <cell r="A6948"/>
        </row>
        <row r="6949">
          <cell r="A6949"/>
        </row>
        <row r="6950">
          <cell r="A6950"/>
        </row>
        <row r="6951">
          <cell r="A6951"/>
        </row>
        <row r="6952">
          <cell r="A6952"/>
        </row>
        <row r="6953">
          <cell r="A6953"/>
        </row>
        <row r="6954">
          <cell r="A6954"/>
        </row>
        <row r="6955">
          <cell r="A6955"/>
        </row>
        <row r="6956">
          <cell r="A6956"/>
        </row>
        <row r="6957">
          <cell r="A6957"/>
        </row>
        <row r="6958">
          <cell r="A6958"/>
        </row>
        <row r="6959">
          <cell r="A6959"/>
        </row>
        <row r="6960">
          <cell r="A6960"/>
        </row>
        <row r="6961">
          <cell r="A6961"/>
        </row>
        <row r="6962">
          <cell r="A6962"/>
        </row>
        <row r="6963">
          <cell r="A6963"/>
        </row>
        <row r="6964">
          <cell r="A6964"/>
        </row>
        <row r="6965">
          <cell r="A6965"/>
        </row>
        <row r="6966">
          <cell r="A6966"/>
        </row>
        <row r="6967">
          <cell r="A6967"/>
        </row>
        <row r="6968">
          <cell r="A6968"/>
        </row>
        <row r="6969">
          <cell r="A6969"/>
        </row>
        <row r="6970">
          <cell r="A6970"/>
        </row>
        <row r="6971">
          <cell r="A6971"/>
        </row>
        <row r="6972">
          <cell r="A6972"/>
        </row>
        <row r="6973">
          <cell r="A6973"/>
        </row>
        <row r="6974">
          <cell r="A6974"/>
        </row>
        <row r="6975">
          <cell r="A6975"/>
        </row>
        <row r="6976">
          <cell r="A6976"/>
        </row>
        <row r="6977">
          <cell r="A6977"/>
        </row>
        <row r="6978">
          <cell r="A6978"/>
        </row>
        <row r="6979">
          <cell r="A6979"/>
        </row>
        <row r="6980">
          <cell r="A6980"/>
        </row>
        <row r="6981">
          <cell r="A6981"/>
        </row>
        <row r="6982">
          <cell r="A6982"/>
        </row>
        <row r="6983">
          <cell r="A6983"/>
        </row>
        <row r="6984">
          <cell r="A6984"/>
        </row>
        <row r="6985">
          <cell r="A6985"/>
        </row>
        <row r="6986">
          <cell r="A6986"/>
        </row>
        <row r="6987">
          <cell r="A6987"/>
        </row>
        <row r="6988">
          <cell r="A6988"/>
        </row>
        <row r="6989">
          <cell r="A6989"/>
        </row>
        <row r="6990">
          <cell r="A6990"/>
        </row>
        <row r="6991">
          <cell r="A6991"/>
        </row>
        <row r="6992">
          <cell r="A6992"/>
        </row>
        <row r="6993">
          <cell r="A6993"/>
        </row>
        <row r="6994">
          <cell r="A6994"/>
        </row>
        <row r="6995">
          <cell r="A6995"/>
        </row>
        <row r="6996">
          <cell r="A6996"/>
        </row>
        <row r="6997">
          <cell r="A6997"/>
        </row>
        <row r="6998">
          <cell r="A6998"/>
        </row>
        <row r="6999">
          <cell r="A6999"/>
        </row>
        <row r="7000">
          <cell r="A7000"/>
        </row>
        <row r="7001">
          <cell r="A7001"/>
        </row>
        <row r="7002">
          <cell r="A7002"/>
        </row>
        <row r="7003">
          <cell r="A7003"/>
        </row>
        <row r="7004">
          <cell r="A7004"/>
        </row>
        <row r="7005">
          <cell r="A7005"/>
        </row>
        <row r="7006">
          <cell r="A7006"/>
        </row>
        <row r="7007">
          <cell r="A7007"/>
        </row>
        <row r="7008">
          <cell r="A7008"/>
        </row>
        <row r="7009">
          <cell r="A7009"/>
        </row>
        <row r="7010">
          <cell r="A7010"/>
        </row>
        <row r="7011">
          <cell r="A7011"/>
        </row>
        <row r="7012">
          <cell r="A7012"/>
        </row>
        <row r="7013">
          <cell r="A7013"/>
        </row>
        <row r="7014">
          <cell r="A7014"/>
        </row>
        <row r="7015">
          <cell r="A7015"/>
        </row>
        <row r="7016">
          <cell r="A7016"/>
        </row>
        <row r="7017">
          <cell r="A7017"/>
        </row>
        <row r="7018">
          <cell r="A7018"/>
        </row>
        <row r="7019">
          <cell r="A7019"/>
        </row>
        <row r="7020">
          <cell r="A7020"/>
        </row>
        <row r="7021">
          <cell r="A7021"/>
        </row>
        <row r="7022">
          <cell r="A7022"/>
        </row>
        <row r="7023">
          <cell r="A7023"/>
        </row>
        <row r="7024">
          <cell r="A7024"/>
        </row>
        <row r="7025">
          <cell r="A7025"/>
        </row>
        <row r="7026">
          <cell r="A7026"/>
        </row>
        <row r="7027">
          <cell r="A7027"/>
        </row>
        <row r="7028">
          <cell r="A7028"/>
        </row>
        <row r="7029">
          <cell r="A7029"/>
        </row>
        <row r="7030">
          <cell r="A7030"/>
        </row>
        <row r="7031">
          <cell r="A7031"/>
        </row>
        <row r="7032">
          <cell r="A7032"/>
        </row>
        <row r="7033">
          <cell r="A7033"/>
        </row>
        <row r="7034">
          <cell r="A7034"/>
        </row>
        <row r="7035">
          <cell r="A7035"/>
        </row>
        <row r="7036">
          <cell r="A7036"/>
        </row>
        <row r="7037">
          <cell r="A7037"/>
        </row>
        <row r="7038">
          <cell r="A7038"/>
        </row>
        <row r="7039">
          <cell r="A7039"/>
        </row>
        <row r="7040">
          <cell r="A7040"/>
        </row>
        <row r="7041">
          <cell r="A7041"/>
        </row>
        <row r="7042">
          <cell r="A7042"/>
        </row>
        <row r="7043">
          <cell r="A7043"/>
        </row>
        <row r="7044">
          <cell r="A7044"/>
        </row>
        <row r="7045">
          <cell r="A7045"/>
        </row>
        <row r="7046">
          <cell r="A7046"/>
        </row>
        <row r="7047">
          <cell r="A7047"/>
        </row>
        <row r="7048">
          <cell r="A7048"/>
        </row>
        <row r="7049">
          <cell r="A7049"/>
        </row>
        <row r="7050">
          <cell r="A7050"/>
        </row>
        <row r="7051">
          <cell r="A7051"/>
        </row>
        <row r="7052">
          <cell r="A7052"/>
        </row>
        <row r="7053">
          <cell r="A7053"/>
        </row>
        <row r="7054">
          <cell r="A7054"/>
        </row>
        <row r="7055">
          <cell r="A7055"/>
        </row>
        <row r="7056">
          <cell r="A7056"/>
        </row>
        <row r="7057">
          <cell r="A7057"/>
        </row>
        <row r="7058">
          <cell r="A7058"/>
        </row>
        <row r="7059">
          <cell r="A7059"/>
        </row>
        <row r="7060">
          <cell r="A7060"/>
        </row>
        <row r="7061">
          <cell r="A7061"/>
        </row>
        <row r="7062">
          <cell r="A7062"/>
        </row>
        <row r="7063">
          <cell r="A7063"/>
        </row>
        <row r="7064">
          <cell r="A7064"/>
        </row>
        <row r="7065">
          <cell r="A7065"/>
        </row>
        <row r="7066">
          <cell r="A7066"/>
        </row>
        <row r="7067">
          <cell r="A7067"/>
        </row>
        <row r="7068">
          <cell r="A7068"/>
        </row>
        <row r="7069">
          <cell r="A7069"/>
        </row>
        <row r="7070">
          <cell r="A7070"/>
        </row>
        <row r="7071">
          <cell r="A7071"/>
        </row>
        <row r="7072">
          <cell r="A7072"/>
        </row>
        <row r="7073">
          <cell r="A7073"/>
        </row>
        <row r="7074">
          <cell r="A7074"/>
        </row>
        <row r="7075">
          <cell r="A7075"/>
        </row>
        <row r="7076">
          <cell r="A7076"/>
        </row>
        <row r="7077">
          <cell r="A7077"/>
        </row>
        <row r="7078">
          <cell r="A7078"/>
        </row>
        <row r="7079">
          <cell r="A7079"/>
        </row>
        <row r="7080">
          <cell r="A7080"/>
        </row>
        <row r="7081">
          <cell r="A7081"/>
        </row>
        <row r="7082">
          <cell r="A7082"/>
        </row>
        <row r="7083">
          <cell r="A7083"/>
        </row>
        <row r="7084">
          <cell r="A7084"/>
        </row>
        <row r="7085">
          <cell r="A7085"/>
        </row>
        <row r="7086">
          <cell r="A7086"/>
        </row>
        <row r="7087">
          <cell r="A7087"/>
        </row>
        <row r="7088">
          <cell r="A7088"/>
        </row>
        <row r="7089">
          <cell r="A7089"/>
        </row>
        <row r="7090">
          <cell r="A7090"/>
        </row>
        <row r="7091">
          <cell r="A7091"/>
        </row>
        <row r="7092">
          <cell r="A7092"/>
        </row>
        <row r="7093">
          <cell r="A7093"/>
        </row>
        <row r="7094">
          <cell r="A7094"/>
        </row>
        <row r="7095">
          <cell r="A7095"/>
        </row>
        <row r="7096">
          <cell r="A7096"/>
        </row>
        <row r="7097">
          <cell r="A7097"/>
        </row>
        <row r="7098">
          <cell r="A7098"/>
        </row>
        <row r="7099">
          <cell r="A7099"/>
        </row>
        <row r="7100">
          <cell r="A7100"/>
        </row>
        <row r="7101">
          <cell r="A7101"/>
        </row>
        <row r="7102">
          <cell r="A7102"/>
        </row>
        <row r="7103">
          <cell r="A7103"/>
        </row>
        <row r="7104">
          <cell r="A7104"/>
        </row>
        <row r="7105">
          <cell r="A7105"/>
        </row>
        <row r="7106">
          <cell r="A7106"/>
        </row>
        <row r="7107">
          <cell r="A7107"/>
        </row>
        <row r="7108">
          <cell r="A7108"/>
        </row>
        <row r="7109">
          <cell r="A7109"/>
        </row>
        <row r="7110">
          <cell r="A7110"/>
        </row>
        <row r="7111">
          <cell r="A7111"/>
        </row>
        <row r="7112">
          <cell r="A7112"/>
        </row>
        <row r="7113">
          <cell r="A7113"/>
        </row>
        <row r="7114">
          <cell r="A7114"/>
        </row>
        <row r="7115">
          <cell r="A7115"/>
        </row>
        <row r="7116">
          <cell r="A7116"/>
        </row>
        <row r="7117">
          <cell r="A7117"/>
        </row>
        <row r="7118">
          <cell r="A7118"/>
        </row>
        <row r="7119">
          <cell r="A7119"/>
        </row>
        <row r="7120">
          <cell r="A7120"/>
        </row>
        <row r="7121">
          <cell r="A7121"/>
        </row>
        <row r="7122">
          <cell r="A7122"/>
        </row>
        <row r="7123">
          <cell r="A7123"/>
        </row>
        <row r="7124">
          <cell r="A7124"/>
        </row>
        <row r="7125">
          <cell r="A7125"/>
        </row>
        <row r="7126">
          <cell r="A7126"/>
        </row>
        <row r="7127">
          <cell r="A7127"/>
        </row>
        <row r="7128">
          <cell r="A7128"/>
        </row>
        <row r="7129">
          <cell r="A7129"/>
        </row>
        <row r="7130">
          <cell r="A7130"/>
        </row>
        <row r="7131">
          <cell r="A7131"/>
        </row>
        <row r="7132">
          <cell r="A7132"/>
        </row>
        <row r="7133">
          <cell r="A7133"/>
        </row>
        <row r="7134">
          <cell r="A7134"/>
        </row>
        <row r="7135">
          <cell r="A7135"/>
        </row>
        <row r="7136">
          <cell r="A7136"/>
        </row>
        <row r="7137">
          <cell r="A7137"/>
        </row>
        <row r="7138">
          <cell r="A7138"/>
        </row>
        <row r="7139">
          <cell r="A7139"/>
        </row>
        <row r="7140">
          <cell r="A7140"/>
        </row>
        <row r="7141">
          <cell r="A7141"/>
        </row>
        <row r="7142">
          <cell r="A7142"/>
        </row>
        <row r="7143">
          <cell r="A7143"/>
        </row>
        <row r="7144">
          <cell r="A7144"/>
        </row>
        <row r="7145">
          <cell r="A7145"/>
        </row>
        <row r="7146">
          <cell r="A7146"/>
        </row>
        <row r="7147">
          <cell r="A7147"/>
        </row>
        <row r="7148">
          <cell r="A7148"/>
        </row>
        <row r="7149">
          <cell r="A7149"/>
        </row>
        <row r="7150">
          <cell r="A7150"/>
        </row>
        <row r="7151">
          <cell r="A7151"/>
        </row>
        <row r="7152">
          <cell r="A7152"/>
        </row>
        <row r="7153">
          <cell r="A7153"/>
        </row>
        <row r="7154">
          <cell r="A7154"/>
        </row>
        <row r="7155">
          <cell r="A7155"/>
        </row>
        <row r="7156">
          <cell r="A7156"/>
        </row>
        <row r="7157">
          <cell r="A7157"/>
        </row>
        <row r="7158">
          <cell r="A7158"/>
        </row>
        <row r="7159">
          <cell r="A7159"/>
        </row>
        <row r="7160">
          <cell r="A7160"/>
        </row>
        <row r="7161">
          <cell r="A7161"/>
        </row>
        <row r="7162">
          <cell r="A7162"/>
        </row>
        <row r="7163">
          <cell r="A7163"/>
        </row>
        <row r="7164">
          <cell r="A7164"/>
        </row>
        <row r="7165">
          <cell r="A7165"/>
        </row>
        <row r="7166">
          <cell r="A7166"/>
        </row>
        <row r="7167">
          <cell r="A7167"/>
        </row>
        <row r="7168">
          <cell r="A7168"/>
        </row>
        <row r="7169">
          <cell r="A7169"/>
        </row>
        <row r="7170">
          <cell r="A7170"/>
        </row>
        <row r="7171">
          <cell r="A7171"/>
        </row>
        <row r="7172">
          <cell r="A7172"/>
        </row>
        <row r="7173">
          <cell r="A7173"/>
        </row>
        <row r="7174">
          <cell r="A7174"/>
        </row>
        <row r="7175">
          <cell r="A7175"/>
        </row>
        <row r="7176">
          <cell r="A7176"/>
        </row>
        <row r="7177">
          <cell r="A7177"/>
        </row>
        <row r="7178">
          <cell r="A7178"/>
        </row>
        <row r="7179">
          <cell r="A7179"/>
        </row>
        <row r="7180">
          <cell r="A7180"/>
        </row>
        <row r="7181">
          <cell r="A7181"/>
        </row>
        <row r="7182">
          <cell r="A7182"/>
        </row>
        <row r="7183">
          <cell r="A7183"/>
        </row>
        <row r="7184">
          <cell r="A7184"/>
        </row>
        <row r="7185">
          <cell r="A7185"/>
        </row>
        <row r="7186">
          <cell r="A7186"/>
        </row>
        <row r="7187">
          <cell r="A7187"/>
        </row>
        <row r="7188">
          <cell r="A7188"/>
        </row>
        <row r="7189">
          <cell r="A7189"/>
        </row>
        <row r="7190">
          <cell r="A7190"/>
        </row>
        <row r="7191">
          <cell r="A7191"/>
        </row>
        <row r="7192">
          <cell r="A7192"/>
        </row>
        <row r="7193">
          <cell r="A7193"/>
        </row>
        <row r="7194">
          <cell r="A7194"/>
        </row>
        <row r="7195">
          <cell r="A7195"/>
        </row>
        <row r="7196">
          <cell r="A7196"/>
        </row>
        <row r="7197">
          <cell r="A7197"/>
        </row>
        <row r="7198">
          <cell r="A7198"/>
        </row>
        <row r="7199">
          <cell r="A7199"/>
        </row>
        <row r="7200">
          <cell r="A7200"/>
        </row>
        <row r="7201">
          <cell r="A7201"/>
        </row>
        <row r="7202">
          <cell r="A7202"/>
        </row>
        <row r="7203">
          <cell r="A7203"/>
        </row>
        <row r="7204">
          <cell r="A7204"/>
        </row>
        <row r="7205">
          <cell r="A7205"/>
        </row>
        <row r="7206">
          <cell r="A7206"/>
        </row>
        <row r="7207">
          <cell r="A7207"/>
        </row>
        <row r="7208">
          <cell r="A7208"/>
        </row>
        <row r="7209">
          <cell r="A7209"/>
        </row>
        <row r="7210">
          <cell r="A7210"/>
        </row>
        <row r="7211">
          <cell r="A7211"/>
        </row>
        <row r="7212">
          <cell r="A7212"/>
        </row>
        <row r="7213">
          <cell r="A7213"/>
        </row>
        <row r="7214">
          <cell r="A7214"/>
        </row>
        <row r="7215">
          <cell r="A7215"/>
        </row>
        <row r="7216">
          <cell r="A7216"/>
        </row>
        <row r="7217">
          <cell r="A7217"/>
        </row>
        <row r="7218">
          <cell r="A7218"/>
        </row>
        <row r="7219">
          <cell r="A7219"/>
        </row>
        <row r="7220">
          <cell r="A7220"/>
        </row>
        <row r="7221">
          <cell r="A7221"/>
        </row>
        <row r="7222">
          <cell r="A7222"/>
        </row>
        <row r="7223">
          <cell r="A7223"/>
        </row>
        <row r="7224">
          <cell r="A7224"/>
        </row>
        <row r="7225">
          <cell r="A7225"/>
        </row>
        <row r="7226">
          <cell r="A7226"/>
        </row>
        <row r="7227">
          <cell r="A7227"/>
        </row>
        <row r="7228">
          <cell r="A7228"/>
        </row>
        <row r="7229">
          <cell r="A7229"/>
        </row>
        <row r="7230">
          <cell r="A7230"/>
        </row>
        <row r="7231">
          <cell r="A7231"/>
        </row>
        <row r="7232">
          <cell r="A7232"/>
        </row>
        <row r="7233">
          <cell r="A7233"/>
        </row>
        <row r="7234">
          <cell r="A7234"/>
        </row>
        <row r="7235">
          <cell r="A7235"/>
        </row>
        <row r="7236">
          <cell r="A7236"/>
        </row>
        <row r="7237">
          <cell r="A7237"/>
        </row>
        <row r="7238">
          <cell r="A7238"/>
        </row>
        <row r="7239">
          <cell r="A7239"/>
        </row>
        <row r="7240">
          <cell r="A7240"/>
        </row>
        <row r="7241">
          <cell r="A7241"/>
        </row>
        <row r="7242">
          <cell r="A7242"/>
        </row>
        <row r="7243">
          <cell r="A7243"/>
        </row>
        <row r="7244">
          <cell r="A7244"/>
        </row>
        <row r="7245">
          <cell r="A7245"/>
        </row>
        <row r="7246">
          <cell r="A7246"/>
        </row>
        <row r="7247">
          <cell r="A7247"/>
        </row>
        <row r="7248">
          <cell r="A7248"/>
        </row>
        <row r="7249">
          <cell r="A7249"/>
        </row>
        <row r="7250">
          <cell r="A7250"/>
        </row>
        <row r="7251">
          <cell r="A7251"/>
        </row>
        <row r="7252">
          <cell r="A7252"/>
        </row>
        <row r="7253">
          <cell r="A7253"/>
        </row>
        <row r="7254">
          <cell r="A7254"/>
        </row>
        <row r="7255">
          <cell r="A7255"/>
        </row>
        <row r="7256">
          <cell r="A7256"/>
        </row>
        <row r="7257">
          <cell r="A7257"/>
        </row>
        <row r="7258">
          <cell r="A7258"/>
        </row>
        <row r="7259">
          <cell r="A7259"/>
        </row>
        <row r="7260">
          <cell r="A7260"/>
        </row>
        <row r="7261">
          <cell r="A7261"/>
        </row>
        <row r="7262">
          <cell r="A7262"/>
        </row>
        <row r="7263">
          <cell r="A7263"/>
        </row>
        <row r="7264">
          <cell r="A7264"/>
        </row>
        <row r="7265">
          <cell r="A7265"/>
        </row>
        <row r="7266">
          <cell r="A7266"/>
        </row>
        <row r="7267">
          <cell r="A7267"/>
        </row>
        <row r="7268">
          <cell r="A7268"/>
        </row>
        <row r="7269">
          <cell r="A7269"/>
        </row>
        <row r="7270">
          <cell r="A7270"/>
        </row>
        <row r="7271">
          <cell r="A7271"/>
        </row>
        <row r="7272">
          <cell r="A7272"/>
        </row>
        <row r="7273">
          <cell r="A7273"/>
        </row>
        <row r="7274">
          <cell r="A7274"/>
        </row>
        <row r="7275">
          <cell r="A7275"/>
        </row>
        <row r="7276">
          <cell r="A7276"/>
        </row>
        <row r="7277">
          <cell r="A7277"/>
        </row>
        <row r="7278">
          <cell r="A7278"/>
        </row>
        <row r="7279">
          <cell r="A7279"/>
        </row>
        <row r="7280">
          <cell r="A7280"/>
        </row>
        <row r="7281">
          <cell r="A7281"/>
        </row>
        <row r="7282">
          <cell r="A7282"/>
        </row>
        <row r="7283">
          <cell r="A7283"/>
        </row>
        <row r="7284">
          <cell r="A7284"/>
        </row>
        <row r="7285">
          <cell r="A7285"/>
        </row>
        <row r="7286">
          <cell r="A7286"/>
        </row>
        <row r="7287">
          <cell r="A7287"/>
        </row>
        <row r="7288">
          <cell r="A7288"/>
        </row>
        <row r="7289">
          <cell r="A7289"/>
        </row>
        <row r="7290">
          <cell r="A7290"/>
        </row>
        <row r="7291">
          <cell r="A7291"/>
        </row>
        <row r="7292">
          <cell r="A7292"/>
        </row>
        <row r="7293">
          <cell r="A7293"/>
        </row>
        <row r="7294">
          <cell r="A7294"/>
        </row>
        <row r="7295">
          <cell r="A7295"/>
        </row>
        <row r="7296">
          <cell r="A7296"/>
        </row>
        <row r="7297">
          <cell r="A7297"/>
        </row>
        <row r="7298">
          <cell r="A7298"/>
        </row>
        <row r="7299">
          <cell r="A7299"/>
        </row>
        <row r="7300">
          <cell r="A7300"/>
        </row>
        <row r="7301">
          <cell r="A7301"/>
        </row>
        <row r="7302">
          <cell r="A7302"/>
        </row>
        <row r="7303">
          <cell r="A7303"/>
        </row>
        <row r="7304">
          <cell r="A7304"/>
        </row>
        <row r="7305">
          <cell r="A7305"/>
        </row>
        <row r="7306">
          <cell r="A7306"/>
        </row>
        <row r="7307">
          <cell r="A7307"/>
        </row>
        <row r="7308">
          <cell r="A7308"/>
        </row>
        <row r="7309">
          <cell r="A7309"/>
        </row>
        <row r="7310">
          <cell r="A7310"/>
        </row>
        <row r="7311">
          <cell r="A7311"/>
        </row>
        <row r="7312">
          <cell r="A7312"/>
        </row>
        <row r="7313">
          <cell r="A7313"/>
        </row>
        <row r="7314">
          <cell r="A7314"/>
        </row>
        <row r="7315">
          <cell r="A7315"/>
        </row>
        <row r="7316">
          <cell r="A7316"/>
        </row>
        <row r="7317">
          <cell r="A7317"/>
        </row>
        <row r="7318">
          <cell r="A7318"/>
        </row>
        <row r="7319">
          <cell r="A7319"/>
        </row>
        <row r="7320">
          <cell r="A7320"/>
        </row>
        <row r="7321">
          <cell r="A7321"/>
        </row>
        <row r="7322">
          <cell r="A7322"/>
        </row>
        <row r="7323">
          <cell r="A7323"/>
        </row>
        <row r="7324">
          <cell r="A7324"/>
        </row>
        <row r="7325">
          <cell r="A7325"/>
        </row>
        <row r="7326">
          <cell r="A7326"/>
        </row>
        <row r="7327">
          <cell r="A7327"/>
        </row>
        <row r="7328">
          <cell r="A7328"/>
        </row>
        <row r="7329">
          <cell r="A7329"/>
        </row>
        <row r="7330">
          <cell r="A7330"/>
        </row>
        <row r="7331">
          <cell r="A7331"/>
        </row>
        <row r="7332">
          <cell r="A7332"/>
        </row>
        <row r="7333">
          <cell r="A7333"/>
        </row>
        <row r="7334">
          <cell r="A7334"/>
        </row>
        <row r="7335">
          <cell r="A7335"/>
        </row>
        <row r="7336">
          <cell r="A7336"/>
        </row>
        <row r="7337">
          <cell r="A7337"/>
        </row>
        <row r="7338">
          <cell r="A7338"/>
        </row>
        <row r="7339">
          <cell r="A7339"/>
        </row>
        <row r="7340">
          <cell r="A7340"/>
        </row>
        <row r="7341">
          <cell r="A7341"/>
        </row>
        <row r="7342">
          <cell r="A7342"/>
        </row>
        <row r="7343">
          <cell r="A7343"/>
        </row>
        <row r="7344">
          <cell r="A7344"/>
        </row>
        <row r="7345">
          <cell r="A7345"/>
        </row>
        <row r="7346">
          <cell r="A7346"/>
        </row>
        <row r="7347">
          <cell r="A7347"/>
        </row>
        <row r="7348">
          <cell r="A7348"/>
        </row>
        <row r="7349">
          <cell r="A7349"/>
        </row>
        <row r="7350">
          <cell r="A7350"/>
        </row>
        <row r="7351">
          <cell r="A7351"/>
        </row>
        <row r="7352">
          <cell r="A7352"/>
        </row>
        <row r="7353">
          <cell r="A7353"/>
        </row>
        <row r="7354">
          <cell r="A7354"/>
        </row>
        <row r="7355">
          <cell r="A7355"/>
        </row>
        <row r="7356">
          <cell r="A7356"/>
        </row>
        <row r="7357">
          <cell r="A7357"/>
        </row>
        <row r="7358">
          <cell r="A7358"/>
        </row>
        <row r="7359">
          <cell r="A7359"/>
        </row>
        <row r="7360">
          <cell r="A7360"/>
        </row>
        <row r="7361">
          <cell r="A7361"/>
        </row>
        <row r="7362">
          <cell r="A7362"/>
        </row>
        <row r="7363">
          <cell r="A7363"/>
        </row>
        <row r="7364">
          <cell r="A7364"/>
        </row>
        <row r="7365">
          <cell r="A7365"/>
        </row>
        <row r="7366">
          <cell r="A7366"/>
        </row>
        <row r="7367">
          <cell r="A7367"/>
        </row>
        <row r="7368">
          <cell r="A7368"/>
        </row>
        <row r="7369">
          <cell r="A7369"/>
        </row>
        <row r="7370">
          <cell r="A7370"/>
        </row>
        <row r="7371">
          <cell r="A7371"/>
        </row>
        <row r="7372">
          <cell r="A7372"/>
        </row>
        <row r="7373">
          <cell r="A7373"/>
        </row>
        <row r="7374">
          <cell r="A7374"/>
        </row>
        <row r="7375">
          <cell r="A7375"/>
        </row>
        <row r="7376">
          <cell r="A7376"/>
        </row>
        <row r="7377">
          <cell r="A7377"/>
        </row>
        <row r="7378">
          <cell r="A7378"/>
        </row>
        <row r="7379">
          <cell r="A7379"/>
        </row>
        <row r="7380">
          <cell r="A7380"/>
        </row>
        <row r="7381">
          <cell r="A7381"/>
        </row>
        <row r="7382">
          <cell r="A7382"/>
        </row>
        <row r="7383">
          <cell r="A7383"/>
        </row>
        <row r="7384">
          <cell r="A7384"/>
        </row>
        <row r="7385">
          <cell r="A7385"/>
        </row>
        <row r="7386">
          <cell r="A7386"/>
        </row>
        <row r="7387">
          <cell r="A7387"/>
        </row>
        <row r="7388">
          <cell r="A7388"/>
        </row>
        <row r="7389">
          <cell r="A7389"/>
        </row>
        <row r="7390">
          <cell r="A7390"/>
        </row>
        <row r="7391">
          <cell r="A7391"/>
        </row>
        <row r="7392">
          <cell r="A7392"/>
        </row>
        <row r="7393">
          <cell r="A7393"/>
        </row>
        <row r="7394">
          <cell r="A7394"/>
        </row>
        <row r="7395">
          <cell r="A7395"/>
        </row>
        <row r="7396">
          <cell r="A7396"/>
        </row>
        <row r="7397">
          <cell r="A7397"/>
        </row>
        <row r="7398">
          <cell r="A7398"/>
        </row>
        <row r="7399">
          <cell r="A7399"/>
        </row>
        <row r="7400">
          <cell r="A7400"/>
        </row>
        <row r="7401">
          <cell r="A7401"/>
        </row>
        <row r="7402">
          <cell r="A7402"/>
        </row>
        <row r="7403">
          <cell r="A7403"/>
        </row>
        <row r="7404">
          <cell r="A7404"/>
        </row>
        <row r="7405">
          <cell r="A7405"/>
        </row>
        <row r="7406">
          <cell r="A7406"/>
        </row>
        <row r="7407">
          <cell r="A7407"/>
        </row>
        <row r="7408">
          <cell r="A7408"/>
        </row>
        <row r="7409">
          <cell r="A7409"/>
        </row>
        <row r="7410">
          <cell r="A7410"/>
        </row>
        <row r="7411">
          <cell r="A7411"/>
        </row>
        <row r="7412">
          <cell r="A7412"/>
        </row>
        <row r="7413">
          <cell r="A7413"/>
        </row>
        <row r="7414">
          <cell r="A7414"/>
        </row>
        <row r="7415">
          <cell r="A7415"/>
        </row>
        <row r="7416">
          <cell r="A7416"/>
        </row>
        <row r="7417">
          <cell r="A7417"/>
        </row>
        <row r="7418">
          <cell r="A7418"/>
        </row>
        <row r="7419">
          <cell r="A7419"/>
        </row>
        <row r="7420">
          <cell r="A7420"/>
        </row>
        <row r="7421">
          <cell r="A7421"/>
        </row>
        <row r="7422">
          <cell r="A7422"/>
        </row>
        <row r="7423">
          <cell r="A7423"/>
        </row>
        <row r="7424">
          <cell r="A7424"/>
        </row>
        <row r="7425">
          <cell r="A7425"/>
        </row>
        <row r="7426">
          <cell r="A7426"/>
        </row>
        <row r="7427">
          <cell r="A7427"/>
        </row>
        <row r="7428">
          <cell r="A7428"/>
        </row>
        <row r="7429">
          <cell r="A7429"/>
        </row>
        <row r="7430">
          <cell r="A7430"/>
        </row>
        <row r="7431">
          <cell r="A7431"/>
        </row>
        <row r="7432">
          <cell r="A7432"/>
        </row>
        <row r="7433">
          <cell r="A7433"/>
        </row>
        <row r="7434">
          <cell r="A7434"/>
        </row>
        <row r="7435">
          <cell r="A7435"/>
        </row>
        <row r="7436">
          <cell r="A7436"/>
        </row>
        <row r="7437">
          <cell r="A7437"/>
        </row>
        <row r="7438">
          <cell r="A7438"/>
        </row>
        <row r="7439">
          <cell r="A7439"/>
        </row>
        <row r="7440">
          <cell r="A7440"/>
        </row>
        <row r="7441">
          <cell r="A7441"/>
        </row>
        <row r="7442">
          <cell r="A7442"/>
        </row>
        <row r="7443">
          <cell r="A7443"/>
        </row>
        <row r="7444">
          <cell r="A7444"/>
        </row>
        <row r="7445">
          <cell r="A7445"/>
        </row>
        <row r="7446">
          <cell r="A7446"/>
        </row>
        <row r="7447">
          <cell r="A7447"/>
        </row>
        <row r="7448">
          <cell r="A7448"/>
        </row>
        <row r="7449">
          <cell r="A7449"/>
        </row>
        <row r="7450">
          <cell r="A7450"/>
        </row>
        <row r="7451">
          <cell r="A7451"/>
        </row>
        <row r="7452">
          <cell r="A7452"/>
        </row>
        <row r="7453">
          <cell r="A7453"/>
        </row>
        <row r="7454">
          <cell r="A7454"/>
        </row>
        <row r="7455">
          <cell r="A7455"/>
        </row>
        <row r="7456">
          <cell r="A7456"/>
        </row>
        <row r="7457">
          <cell r="A7457"/>
        </row>
        <row r="7458">
          <cell r="A7458"/>
        </row>
        <row r="7459">
          <cell r="A7459"/>
        </row>
        <row r="7460">
          <cell r="A7460"/>
        </row>
        <row r="7461">
          <cell r="A7461"/>
        </row>
        <row r="7462">
          <cell r="A7462"/>
        </row>
        <row r="7463">
          <cell r="A7463"/>
        </row>
        <row r="7464">
          <cell r="A7464"/>
        </row>
        <row r="7465">
          <cell r="A7465"/>
        </row>
        <row r="7466">
          <cell r="A7466"/>
        </row>
        <row r="7467">
          <cell r="A7467"/>
        </row>
        <row r="7468">
          <cell r="A7468"/>
        </row>
        <row r="7469">
          <cell r="A7469"/>
        </row>
        <row r="7470">
          <cell r="A7470"/>
        </row>
        <row r="7471">
          <cell r="A7471"/>
        </row>
        <row r="7472">
          <cell r="A7472"/>
        </row>
        <row r="7473">
          <cell r="A7473"/>
        </row>
        <row r="7474">
          <cell r="A7474"/>
        </row>
        <row r="7475">
          <cell r="A7475"/>
        </row>
        <row r="7476">
          <cell r="A7476"/>
        </row>
        <row r="7477">
          <cell r="A7477"/>
        </row>
        <row r="7478">
          <cell r="A7478"/>
        </row>
        <row r="7479">
          <cell r="A7479"/>
        </row>
        <row r="7480">
          <cell r="A7480"/>
        </row>
        <row r="7481">
          <cell r="A7481"/>
        </row>
        <row r="7482">
          <cell r="A7482"/>
        </row>
        <row r="7483">
          <cell r="A7483"/>
        </row>
        <row r="7484">
          <cell r="A7484"/>
        </row>
        <row r="7485">
          <cell r="A7485"/>
        </row>
        <row r="7486">
          <cell r="A7486"/>
        </row>
        <row r="7487">
          <cell r="A7487"/>
        </row>
        <row r="7488">
          <cell r="A7488"/>
        </row>
        <row r="7489">
          <cell r="A7489"/>
        </row>
        <row r="7490">
          <cell r="A7490"/>
        </row>
        <row r="7491">
          <cell r="A7491"/>
        </row>
        <row r="7492">
          <cell r="A7492"/>
        </row>
        <row r="7493">
          <cell r="A7493"/>
        </row>
        <row r="7494">
          <cell r="A7494"/>
        </row>
        <row r="7495">
          <cell r="A7495"/>
        </row>
        <row r="7496">
          <cell r="A7496"/>
        </row>
        <row r="7497">
          <cell r="A7497"/>
        </row>
        <row r="7498">
          <cell r="A7498"/>
        </row>
        <row r="7499">
          <cell r="A7499"/>
        </row>
        <row r="7500">
          <cell r="A7500"/>
        </row>
        <row r="7501">
          <cell r="A7501"/>
        </row>
        <row r="7502">
          <cell r="A7502"/>
        </row>
        <row r="7503">
          <cell r="A7503"/>
        </row>
        <row r="7504">
          <cell r="A7504"/>
        </row>
        <row r="7505">
          <cell r="A7505"/>
        </row>
        <row r="7506">
          <cell r="A7506"/>
        </row>
        <row r="7507">
          <cell r="A7507"/>
        </row>
        <row r="7508">
          <cell r="A7508"/>
        </row>
        <row r="7509">
          <cell r="A7509"/>
        </row>
        <row r="7510">
          <cell r="A7510"/>
        </row>
        <row r="7511">
          <cell r="A7511"/>
        </row>
        <row r="7512">
          <cell r="A7512"/>
        </row>
        <row r="7513">
          <cell r="A7513"/>
        </row>
        <row r="7514">
          <cell r="A7514"/>
        </row>
        <row r="7515">
          <cell r="A7515"/>
        </row>
        <row r="7516">
          <cell r="A7516"/>
        </row>
        <row r="7517">
          <cell r="A7517"/>
        </row>
        <row r="7518">
          <cell r="A7518"/>
        </row>
        <row r="7519">
          <cell r="A7519"/>
        </row>
        <row r="7520">
          <cell r="A7520"/>
        </row>
        <row r="7521">
          <cell r="A7521"/>
        </row>
        <row r="7522">
          <cell r="A7522"/>
        </row>
        <row r="7523">
          <cell r="A7523"/>
        </row>
        <row r="7524">
          <cell r="A7524"/>
        </row>
        <row r="7525">
          <cell r="A7525"/>
        </row>
        <row r="7526">
          <cell r="A7526"/>
        </row>
        <row r="7527">
          <cell r="A7527"/>
        </row>
        <row r="7528">
          <cell r="A7528"/>
        </row>
        <row r="7529">
          <cell r="A7529"/>
        </row>
        <row r="7530">
          <cell r="A7530"/>
        </row>
        <row r="7531">
          <cell r="A7531"/>
        </row>
        <row r="7532">
          <cell r="A7532"/>
        </row>
        <row r="7533">
          <cell r="A7533"/>
        </row>
        <row r="7534">
          <cell r="A7534"/>
        </row>
        <row r="7535">
          <cell r="A7535"/>
        </row>
        <row r="7536">
          <cell r="A7536"/>
        </row>
        <row r="7537">
          <cell r="A7537"/>
        </row>
        <row r="7538">
          <cell r="A7538"/>
        </row>
        <row r="7539">
          <cell r="A7539"/>
        </row>
        <row r="7540">
          <cell r="A7540"/>
        </row>
        <row r="7541">
          <cell r="A7541"/>
        </row>
        <row r="7542">
          <cell r="A7542"/>
        </row>
        <row r="7543">
          <cell r="A7543"/>
        </row>
        <row r="7544">
          <cell r="A7544"/>
        </row>
        <row r="7545">
          <cell r="A7545"/>
        </row>
        <row r="7546">
          <cell r="A7546"/>
        </row>
        <row r="7547">
          <cell r="A7547"/>
        </row>
        <row r="7548">
          <cell r="A7548"/>
        </row>
        <row r="7549">
          <cell r="A7549"/>
        </row>
        <row r="7550">
          <cell r="A7550"/>
        </row>
        <row r="7551">
          <cell r="A7551"/>
        </row>
        <row r="7552">
          <cell r="A7552"/>
        </row>
        <row r="7553">
          <cell r="A7553"/>
        </row>
        <row r="7554">
          <cell r="A7554"/>
        </row>
        <row r="7555">
          <cell r="A7555"/>
        </row>
        <row r="7556">
          <cell r="A7556"/>
        </row>
        <row r="7557">
          <cell r="A7557"/>
        </row>
        <row r="7558">
          <cell r="A7558"/>
        </row>
        <row r="7559">
          <cell r="A7559"/>
        </row>
        <row r="7560">
          <cell r="A7560"/>
        </row>
        <row r="7561">
          <cell r="A7561"/>
        </row>
        <row r="7562">
          <cell r="A7562"/>
        </row>
        <row r="7563">
          <cell r="A7563"/>
        </row>
        <row r="7564">
          <cell r="A7564"/>
        </row>
        <row r="7565">
          <cell r="A7565"/>
        </row>
        <row r="7566">
          <cell r="A7566"/>
        </row>
        <row r="7567">
          <cell r="A7567"/>
        </row>
        <row r="7568">
          <cell r="A7568"/>
        </row>
        <row r="7569">
          <cell r="A7569"/>
        </row>
        <row r="7570">
          <cell r="A7570"/>
        </row>
        <row r="7571">
          <cell r="A7571"/>
        </row>
        <row r="7572">
          <cell r="A7572"/>
        </row>
        <row r="7573">
          <cell r="A7573"/>
        </row>
        <row r="7574">
          <cell r="A7574"/>
        </row>
        <row r="7575">
          <cell r="A7575"/>
        </row>
        <row r="7576">
          <cell r="A7576"/>
        </row>
        <row r="7577">
          <cell r="A7577"/>
        </row>
        <row r="7578">
          <cell r="A7578"/>
        </row>
        <row r="7579">
          <cell r="A7579"/>
        </row>
        <row r="7580">
          <cell r="A7580"/>
        </row>
        <row r="7581">
          <cell r="A7581"/>
        </row>
        <row r="7582">
          <cell r="A7582"/>
        </row>
        <row r="7583">
          <cell r="A7583"/>
        </row>
        <row r="7584">
          <cell r="A7584"/>
        </row>
        <row r="7585">
          <cell r="A7585"/>
        </row>
        <row r="7586">
          <cell r="A7586"/>
        </row>
        <row r="7587">
          <cell r="A7587"/>
        </row>
        <row r="7588">
          <cell r="A7588"/>
        </row>
        <row r="7589">
          <cell r="A7589"/>
        </row>
        <row r="7590">
          <cell r="A7590"/>
        </row>
        <row r="7591">
          <cell r="A7591"/>
        </row>
        <row r="7592">
          <cell r="A7592"/>
        </row>
        <row r="7593">
          <cell r="A7593"/>
        </row>
        <row r="7594">
          <cell r="A7594"/>
        </row>
        <row r="7595">
          <cell r="A7595"/>
        </row>
        <row r="7596">
          <cell r="A7596"/>
        </row>
        <row r="7597">
          <cell r="A7597"/>
        </row>
        <row r="7598">
          <cell r="A7598"/>
        </row>
        <row r="7599">
          <cell r="A7599"/>
        </row>
        <row r="7600">
          <cell r="A7600"/>
        </row>
        <row r="7601">
          <cell r="A7601"/>
        </row>
        <row r="7602">
          <cell r="A7602"/>
        </row>
        <row r="7603">
          <cell r="A7603"/>
        </row>
        <row r="7604">
          <cell r="A7604"/>
        </row>
        <row r="7605">
          <cell r="A7605"/>
        </row>
        <row r="7606">
          <cell r="A7606"/>
        </row>
        <row r="7607">
          <cell r="A7607"/>
        </row>
        <row r="7608">
          <cell r="A7608"/>
        </row>
        <row r="7609">
          <cell r="A7609"/>
        </row>
        <row r="7610">
          <cell r="A7610"/>
        </row>
        <row r="7611">
          <cell r="A7611"/>
        </row>
        <row r="7612">
          <cell r="A7612"/>
        </row>
        <row r="7613">
          <cell r="A7613"/>
        </row>
        <row r="7614">
          <cell r="A7614"/>
        </row>
        <row r="7615">
          <cell r="A7615"/>
        </row>
        <row r="7616">
          <cell r="A7616"/>
        </row>
        <row r="7617">
          <cell r="A7617"/>
        </row>
        <row r="7618">
          <cell r="A7618"/>
        </row>
        <row r="7619">
          <cell r="A7619"/>
        </row>
        <row r="7620">
          <cell r="A7620"/>
        </row>
        <row r="7621">
          <cell r="A7621"/>
        </row>
        <row r="7622">
          <cell r="A7622"/>
        </row>
        <row r="7623">
          <cell r="A7623"/>
        </row>
        <row r="7624">
          <cell r="A7624"/>
        </row>
        <row r="7625">
          <cell r="A7625"/>
        </row>
        <row r="7626">
          <cell r="A7626"/>
        </row>
        <row r="7627">
          <cell r="A7627"/>
        </row>
        <row r="7628">
          <cell r="A7628"/>
        </row>
        <row r="7629">
          <cell r="A7629"/>
        </row>
        <row r="7630">
          <cell r="A7630"/>
        </row>
        <row r="7631">
          <cell r="A7631"/>
        </row>
        <row r="7632">
          <cell r="A7632"/>
        </row>
        <row r="7633">
          <cell r="A7633"/>
        </row>
        <row r="7634">
          <cell r="A7634"/>
        </row>
        <row r="7635">
          <cell r="A7635"/>
        </row>
        <row r="7636">
          <cell r="A7636"/>
        </row>
        <row r="7637">
          <cell r="A7637"/>
        </row>
        <row r="7638">
          <cell r="A7638"/>
        </row>
        <row r="7639">
          <cell r="A7639"/>
        </row>
        <row r="7640">
          <cell r="A7640"/>
        </row>
        <row r="7641">
          <cell r="A7641"/>
        </row>
        <row r="7642">
          <cell r="A7642"/>
        </row>
        <row r="7643">
          <cell r="A7643"/>
        </row>
        <row r="7644">
          <cell r="A7644"/>
        </row>
        <row r="7645">
          <cell r="A7645"/>
        </row>
        <row r="7646">
          <cell r="A7646"/>
        </row>
        <row r="7647">
          <cell r="A7647"/>
        </row>
        <row r="7648">
          <cell r="A7648"/>
        </row>
        <row r="7649">
          <cell r="A7649"/>
        </row>
        <row r="7650">
          <cell r="A7650"/>
        </row>
        <row r="7651">
          <cell r="A7651"/>
        </row>
        <row r="7652">
          <cell r="A7652"/>
        </row>
        <row r="7653">
          <cell r="A7653"/>
        </row>
        <row r="7654">
          <cell r="A7654"/>
        </row>
        <row r="7655">
          <cell r="A7655"/>
        </row>
        <row r="7656">
          <cell r="A7656"/>
        </row>
        <row r="7657">
          <cell r="A7657"/>
        </row>
        <row r="7658">
          <cell r="A7658"/>
        </row>
        <row r="7659">
          <cell r="A7659"/>
        </row>
        <row r="7660">
          <cell r="A7660"/>
        </row>
        <row r="7661">
          <cell r="A7661"/>
        </row>
        <row r="7662">
          <cell r="A7662"/>
        </row>
        <row r="7663">
          <cell r="A7663"/>
        </row>
        <row r="7664">
          <cell r="A7664"/>
        </row>
        <row r="7665">
          <cell r="A7665"/>
        </row>
        <row r="7666">
          <cell r="A7666"/>
        </row>
        <row r="7667">
          <cell r="A7667"/>
        </row>
        <row r="7668">
          <cell r="A7668"/>
        </row>
        <row r="7669">
          <cell r="A7669"/>
        </row>
        <row r="7670">
          <cell r="A7670"/>
        </row>
        <row r="7671">
          <cell r="A7671"/>
        </row>
        <row r="7672">
          <cell r="A7672"/>
        </row>
        <row r="7673">
          <cell r="A7673"/>
        </row>
        <row r="7674">
          <cell r="A7674"/>
        </row>
        <row r="7675">
          <cell r="A7675"/>
        </row>
        <row r="7676">
          <cell r="A7676"/>
        </row>
        <row r="7677">
          <cell r="A7677"/>
        </row>
        <row r="7678">
          <cell r="A7678"/>
        </row>
        <row r="7679">
          <cell r="A7679"/>
        </row>
        <row r="7680">
          <cell r="A7680"/>
        </row>
        <row r="7681">
          <cell r="A7681"/>
        </row>
        <row r="7682">
          <cell r="A7682"/>
        </row>
        <row r="7683">
          <cell r="A7683"/>
        </row>
        <row r="7684">
          <cell r="A7684"/>
        </row>
        <row r="7685">
          <cell r="A7685"/>
        </row>
        <row r="7686">
          <cell r="A7686"/>
        </row>
        <row r="7687">
          <cell r="A7687"/>
        </row>
        <row r="7688">
          <cell r="A7688"/>
        </row>
        <row r="7689">
          <cell r="A7689"/>
        </row>
        <row r="7690">
          <cell r="A7690"/>
        </row>
        <row r="7691">
          <cell r="A7691"/>
        </row>
        <row r="7692">
          <cell r="A7692"/>
        </row>
        <row r="7693">
          <cell r="A7693"/>
        </row>
        <row r="7694">
          <cell r="A7694"/>
        </row>
        <row r="7695">
          <cell r="A7695"/>
        </row>
        <row r="7696">
          <cell r="A7696"/>
        </row>
        <row r="7697">
          <cell r="A7697"/>
        </row>
        <row r="7698">
          <cell r="A7698"/>
        </row>
        <row r="7699">
          <cell r="A7699"/>
        </row>
        <row r="7700">
          <cell r="A7700"/>
        </row>
        <row r="7701">
          <cell r="A7701"/>
        </row>
        <row r="7702">
          <cell r="A7702"/>
        </row>
        <row r="7703">
          <cell r="A7703"/>
        </row>
        <row r="7704">
          <cell r="A7704"/>
        </row>
        <row r="7705">
          <cell r="A7705"/>
        </row>
        <row r="7706">
          <cell r="A7706"/>
        </row>
        <row r="7707">
          <cell r="A7707"/>
        </row>
        <row r="7708">
          <cell r="A7708"/>
        </row>
        <row r="7709">
          <cell r="A7709"/>
        </row>
        <row r="7710">
          <cell r="A7710"/>
        </row>
        <row r="7711">
          <cell r="A7711"/>
        </row>
        <row r="7712">
          <cell r="A7712"/>
        </row>
        <row r="7713">
          <cell r="A7713"/>
        </row>
        <row r="7714">
          <cell r="A7714"/>
        </row>
        <row r="7715">
          <cell r="A7715"/>
        </row>
        <row r="7716">
          <cell r="A7716"/>
        </row>
        <row r="7717">
          <cell r="A7717"/>
        </row>
        <row r="7718">
          <cell r="A7718"/>
        </row>
        <row r="7719">
          <cell r="A7719"/>
        </row>
        <row r="7720">
          <cell r="A7720"/>
        </row>
        <row r="7721">
          <cell r="A7721"/>
        </row>
        <row r="7722">
          <cell r="A7722"/>
        </row>
        <row r="7723">
          <cell r="A7723"/>
        </row>
        <row r="7724">
          <cell r="A7724"/>
        </row>
        <row r="7725">
          <cell r="A7725"/>
        </row>
        <row r="7726">
          <cell r="A7726"/>
        </row>
        <row r="7727">
          <cell r="A7727"/>
        </row>
        <row r="7728">
          <cell r="A7728"/>
        </row>
        <row r="7729">
          <cell r="A7729"/>
        </row>
        <row r="7730">
          <cell r="A7730"/>
        </row>
        <row r="7731">
          <cell r="A7731"/>
        </row>
        <row r="7732">
          <cell r="A7732"/>
        </row>
        <row r="7733">
          <cell r="A7733"/>
        </row>
        <row r="7734">
          <cell r="A7734"/>
        </row>
        <row r="7735">
          <cell r="A7735"/>
        </row>
        <row r="7736">
          <cell r="A7736"/>
        </row>
        <row r="7737">
          <cell r="A7737"/>
        </row>
        <row r="7738">
          <cell r="A7738"/>
        </row>
        <row r="7739">
          <cell r="A7739"/>
        </row>
        <row r="7740">
          <cell r="A7740"/>
        </row>
        <row r="7741">
          <cell r="A7741"/>
        </row>
        <row r="7742">
          <cell r="A7742"/>
        </row>
        <row r="7743">
          <cell r="A7743"/>
        </row>
        <row r="7744">
          <cell r="A7744"/>
        </row>
        <row r="7745">
          <cell r="A7745"/>
        </row>
        <row r="7746">
          <cell r="A7746"/>
        </row>
        <row r="7747">
          <cell r="A7747"/>
        </row>
        <row r="7748">
          <cell r="A7748"/>
        </row>
        <row r="7749">
          <cell r="A7749"/>
        </row>
        <row r="7750">
          <cell r="A7750"/>
        </row>
        <row r="7751">
          <cell r="A7751"/>
        </row>
        <row r="7752">
          <cell r="A7752"/>
        </row>
        <row r="7753">
          <cell r="A7753"/>
        </row>
        <row r="7754">
          <cell r="A7754"/>
        </row>
        <row r="7755">
          <cell r="A7755"/>
        </row>
        <row r="7756">
          <cell r="A7756"/>
        </row>
        <row r="7757">
          <cell r="A7757"/>
        </row>
        <row r="7758">
          <cell r="A7758"/>
        </row>
        <row r="7759">
          <cell r="A7759"/>
        </row>
        <row r="7760">
          <cell r="A7760"/>
        </row>
        <row r="7761">
          <cell r="A7761"/>
        </row>
        <row r="7762">
          <cell r="A7762"/>
        </row>
        <row r="7763">
          <cell r="A7763"/>
        </row>
        <row r="7764">
          <cell r="A7764"/>
        </row>
        <row r="7765">
          <cell r="A7765"/>
        </row>
        <row r="7766">
          <cell r="A7766"/>
        </row>
        <row r="7767">
          <cell r="A7767"/>
        </row>
        <row r="7768">
          <cell r="A7768"/>
        </row>
        <row r="7769">
          <cell r="A7769"/>
        </row>
        <row r="7770">
          <cell r="A7770"/>
        </row>
        <row r="7771">
          <cell r="A7771"/>
        </row>
        <row r="7772">
          <cell r="A7772"/>
        </row>
        <row r="7773">
          <cell r="A7773"/>
        </row>
        <row r="7774">
          <cell r="A7774"/>
        </row>
        <row r="7775">
          <cell r="A7775"/>
        </row>
        <row r="7776">
          <cell r="A7776"/>
        </row>
        <row r="7777">
          <cell r="A7777"/>
        </row>
        <row r="7778">
          <cell r="A7778"/>
        </row>
        <row r="7779">
          <cell r="A7779"/>
        </row>
        <row r="7780">
          <cell r="A7780"/>
        </row>
        <row r="7781">
          <cell r="A7781"/>
        </row>
        <row r="7782">
          <cell r="A7782"/>
        </row>
        <row r="7783">
          <cell r="A7783"/>
        </row>
        <row r="7784">
          <cell r="A7784"/>
        </row>
        <row r="7785">
          <cell r="A7785"/>
        </row>
        <row r="7786">
          <cell r="A7786"/>
        </row>
        <row r="7787">
          <cell r="A7787"/>
        </row>
        <row r="7788">
          <cell r="A7788"/>
        </row>
        <row r="7789">
          <cell r="A7789"/>
        </row>
        <row r="7790">
          <cell r="A7790"/>
        </row>
        <row r="7791">
          <cell r="A7791"/>
        </row>
        <row r="7792">
          <cell r="A7792"/>
        </row>
        <row r="7793">
          <cell r="A7793"/>
        </row>
        <row r="7794">
          <cell r="A7794"/>
        </row>
        <row r="7795">
          <cell r="A7795"/>
        </row>
        <row r="7796">
          <cell r="A7796"/>
        </row>
        <row r="7797">
          <cell r="A7797"/>
        </row>
        <row r="7798">
          <cell r="A7798"/>
        </row>
        <row r="7799">
          <cell r="A7799"/>
        </row>
        <row r="7800">
          <cell r="A7800"/>
        </row>
        <row r="7801">
          <cell r="A7801"/>
        </row>
        <row r="7802">
          <cell r="A7802"/>
        </row>
        <row r="7803">
          <cell r="A7803"/>
        </row>
        <row r="7804">
          <cell r="A7804"/>
        </row>
        <row r="7805">
          <cell r="A7805"/>
        </row>
        <row r="7806">
          <cell r="A7806"/>
        </row>
        <row r="7807">
          <cell r="A7807"/>
        </row>
        <row r="7808">
          <cell r="A7808"/>
        </row>
        <row r="7809">
          <cell r="A7809"/>
        </row>
        <row r="7810">
          <cell r="A7810"/>
        </row>
        <row r="7811">
          <cell r="A7811"/>
        </row>
        <row r="7812">
          <cell r="A7812"/>
        </row>
        <row r="7813">
          <cell r="A7813"/>
        </row>
        <row r="7814">
          <cell r="A7814"/>
        </row>
        <row r="7815">
          <cell r="A7815"/>
        </row>
        <row r="7816">
          <cell r="A7816"/>
        </row>
        <row r="7817">
          <cell r="A7817"/>
        </row>
        <row r="7818">
          <cell r="A7818"/>
        </row>
        <row r="7819">
          <cell r="A7819"/>
        </row>
        <row r="7820">
          <cell r="A7820"/>
        </row>
        <row r="7821">
          <cell r="A7821"/>
        </row>
        <row r="7822">
          <cell r="A7822"/>
        </row>
        <row r="7823">
          <cell r="A7823"/>
        </row>
        <row r="7824">
          <cell r="A7824"/>
        </row>
        <row r="7825">
          <cell r="A7825"/>
        </row>
        <row r="7826">
          <cell r="A7826"/>
        </row>
        <row r="7827">
          <cell r="A7827"/>
        </row>
        <row r="7828">
          <cell r="A7828"/>
        </row>
        <row r="7829">
          <cell r="A7829"/>
        </row>
        <row r="7830">
          <cell r="A7830"/>
        </row>
        <row r="7831">
          <cell r="A7831"/>
        </row>
        <row r="7832">
          <cell r="A7832"/>
        </row>
        <row r="7833">
          <cell r="A7833"/>
        </row>
        <row r="7834">
          <cell r="A7834"/>
        </row>
        <row r="7835">
          <cell r="A7835"/>
        </row>
        <row r="7836">
          <cell r="A7836"/>
        </row>
        <row r="7837">
          <cell r="A7837"/>
        </row>
        <row r="7838">
          <cell r="A7838"/>
        </row>
        <row r="7839">
          <cell r="A7839"/>
        </row>
        <row r="7840">
          <cell r="A7840"/>
        </row>
        <row r="7841">
          <cell r="A7841"/>
        </row>
        <row r="7842">
          <cell r="A7842"/>
        </row>
        <row r="7843">
          <cell r="A7843"/>
        </row>
        <row r="7844">
          <cell r="A7844"/>
        </row>
        <row r="7845">
          <cell r="A7845"/>
        </row>
        <row r="7846">
          <cell r="A7846"/>
        </row>
        <row r="7847">
          <cell r="A7847"/>
        </row>
        <row r="7848">
          <cell r="A7848"/>
        </row>
        <row r="7849">
          <cell r="A7849"/>
        </row>
        <row r="7850">
          <cell r="A7850"/>
        </row>
        <row r="7851">
          <cell r="A7851"/>
        </row>
        <row r="7852">
          <cell r="A7852"/>
        </row>
        <row r="7853">
          <cell r="A7853"/>
        </row>
        <row r="7854">
          <cell r="A7854"/>
        </row>
        <row r="7855">
          <cell r="A7855"/>
        </row>
        <row r="7856">
          <cell r="A7856"/>
        </row>
        <row r="7857">
          <cell r="A7857"/>
        </row>
        <row r="7858">
          <cell r="A7858"/>
        </row>
        <row r="7859">
          <cell r="A7859"/>
        </row>
        <row r="7860">
          <cell r="A7860"/>
        </row>
        <row r="7861">
          <cell r="A7861"/>
        </row>
        <row r="7862">
          <cell r="A7862"/>
        </row>
        <row r="7863">
          <cell r="A7863"/>
        </row>
        <row r="7864">
          <cell r="A7864"/>
        </row>
        <row r="7865">
          <cell r="A7865"/>
        </row>
        <row r="7866">
          <cell r="A7866"/>
        </row>
        <row r="7867">
          <cell r="A7867"/>
        </row>
        <row r="7868">
          <cell r="A7868"/>
        </row>
        <row r="7869">
          <cell r="A7869"/>
        </row>
        <row r="7870">
          <cell r="A7870"/>
        </row>
        <row r="7871">
          <cell r="A7871"/>
        </row>
        <row r="7872">
          <cell r="A7872"/>
        </row>
        <row r="7873">
          <cell r="A7873"/>
        </row>
        <row r="7874">
          <cell r="A7874"/>
        </row>
        <row r="7875">
          <cell r="A7875"/>
        </row>
        <row r="7876">
          <cell r="A7876"/>
        </row>
        <row r="7877">
          <cell r="A7877"/>
        </row>
        <row r="7878">
          <cell r="A7878"/>
        </row>
        <row r="7879">
          <cell r="A7879"/>
        </row>
        <row r="7880">
          <cell r="A7880"/>
        </row>
        <row r="7881">
          <cell r="A7881"/>
        </row>
        <row r="7882">
          <cell r="A7882"/>
        </row>
        <row r="7883">
          <cell r="A7883"/>
        </row>
        <row r="7884">
          <cell r="A7884"/>
        </row>
        <row r="7885">
          <cell r="A7885"/>
        </row>
        <row r="7886">
          <cell r="A7886"/>
        </row>
        <row r="7887">
          <cell r="A7887"/>
        </row>
        <row r="7888">
          <cell r="A7888"/>
        </row>
        <row r="7889">
          <cell r="A7889"/>
        </row>
        <row r="7890">
          <cell r="A7890"/>
        </row>
        <row r="7891">
          <cell r="A7891"/>
        </row>
        <row r="7892">
          <cell r="A7892"/>
        </row>
        <row r="7893">
          <cell r="A7893"/>
        </row>
        <row r="7894">
          <cell r="A7894"/>
        </row>
        <row r="7895">
          <cell r="A7895"/>
        </row>
        <row r="7896">
          <cell r="A7896"/>
        </row>
        <row r="7897">
          <cell r="A7897"/>
        </row>
        <row r="7898">
          <cell r="A7898"/>
        </row>
        <row r="7899">
          <cell r="A7899"/>
        </row>
        <row r="7900">
          <cell r="A7900"/>
        </row>
        <row r="7901">
          <cell r="A7901"/>
        </row>
        <row r="7902">
          <cell r="A7902"/>
        </row>
        <row r="7903">
          <cell r="A7903"/>
        </row>
        <row r="7904">
          <cell r="A7904"/>
        </row>
        <row r="7905">
          <cell r="A7905"/>
        </row>
        <row r="7906">
          <cell r="A7906"/>
        </row>
        <row r="7907">
          <cell r="A7907"/>
        </row>
        <row r="7908">
          <cell r="A7908"/>
        </row>
        <row r="7909">
          <cell r="A7909"/>
        </row>
        <row r="7910">
          <cell r="A7910"/>
        </row>
        <row r="7911">
          <cell r="A7911"/>
        </row>
        <row r="7912">
          <cell r="A7912"/>
        </row>
        <row r="7913">
          <cell r="A7913"/>
        </row>
        <row r="7914">
          <cell r="A7914"/>
        </row>
        <row r="7915">
          <cell r="A7915"/>
        </row>
        <row r="7916">
          <cell r="A7916"/>
        </row>
        <row r="7917">
          <cell r="A7917"/>
        </row>
        <row r="7918">
          <cell r="A7918"/>
        </row>
        <row r="7919">
          <cell r="A7919"/>
        </row>
        <row r="7920">
          <cell r="A7920"/>
        </row>
        <row r="7921">
          <cell r="A7921"/>
        </row>
        <row r="7922">
          <cell r="A7922"/>
        </row>
        <row r="7923">
          <cell r="A7923"/>
        </row>
        <row r="7924">
          <cell r="A7924"/>
        </row>
        <row r="7925">
          <cell r="A7925"/>
        </row>
        <row r="7926">
          <cell r="A7926"/>
        </row>
        <row r="7927">
          <cell r="A7927"/>
        </row>
        <row r="7928">
          <cell r="A7928"/>
        </row>
        <row r="7929">
          <cell r="A7929"/>
        </row>
        <row r="7930">
          <cell r="A7930"/>
        </row>
        <row r="7931">
          <cell r="A7931"/>
        </row>
        <row r="7932">
          <cell r="A7932"/>
        </row>
        <row r="7933">
          <cell r="A7933"/>
        </row>
        <row r="7934">
          <cell r="A7934"/>
        </row>
        <row r="7935">
          <cell r="A7935"/>
        </row>
        <row r="7936">
          <cell r="A7936"/>
        </row>
        <row r="7937">
          <cell r="A7937"/>
        </row>
        <row r="7938">
          <cell r="A7938"/>
        </row>
        <row r="7939">
          <cell r="A7939"/>
        </row>
        <row r="7940">
          <cell r="A7940"/>
        </row>
        <row r="7941">
          <cell r="A7941"/>
        </row>
        <row r="7942">
          <cell r="A7942"/>
        </row>
        <row r="7943">
          <cell r="A7943"/>
        </row>
        <row r="7944">
          <cell r="A7944"/>
        </row>
        <row r="7945">
          <cell r="A7945"/>
        </row>
        <row r="7946">
          <cell r="A7946"/>
        </row>
        <row r="7947">
          <cell r="A7947"/>
        </row>
        <row r="7948">
          <cell r="A7948"/>
        </row>
        <row r="7949">
          <cell r="A7949"/>
        </row>
        <row r="7950">
          <cell r="A7950"/>
        </row>
        <row r="7951">
          <cell r="A7951"/>
        </row>
        <row r="7952">
          <cell r="A7952"/>
        </row>
        <row r="7953">
          <cell r="A7953"/>
        </row>
        <row r="7954">
          <cell r="A7954"/>
        </row>
        <row r="7955">
          <cell r="A7955"/>
        </row>
        <row r="7956">
          <cell r="A7956"/>
        </row>
        <row r="7957">
          <cell r="A7957"/>
        </row>
        <row r="7958">
          <cell r="A7958"/>
        </row>
        <row r="7959">
          <cell r="A7959"/>
        </row>
        <row r="7960">
          <cell r="A7960"/>
        </row>
        <row r="7961">
          <cell r="A7961"/>
        </row>
        <row r="7962">
          <cell r="A7962"/>
        </row>
        <row r="7963">
          <cell r="A7963"/>
        </row>
        <row r="7964">
          <cell r="A7964"/>
        </row>
        <row r="7965">
          <cell r="A7965"/>
        </row>
        <row r="7966">
          <cell r="A7966"/>
        </row>
        <row r="7967">
          <cell r="A7967"/>
        </row>
        <row r="7968">
          <cell r="A7968"/>
        </row>
        <row r="7969">
          <cell r="A7969"/>
        </row>
        <row r="7970">
          <cell r="A7970"/>
        </row>
        <row r="7971">
          <cell r="A7971"/>
        </row>
        <row r="7972">
          <cell r="A7972"/>
        </row>
        <row r="7973">
          <cell r="A7973"/>
        </row>
        <row r="7974">
          <cell r="A7974"/>
        </row>
        <row r="7975">
          <cell r="A7975"/>
        </row>
        <row r="7976">
          <cell r="A7976"/>
        </row>
        <row r="7977">
          <cell r="A7977"/>
        </row>
        <row r="7978">
          <cell r="A7978"/>
        </row>
        <row r="7979">
          <cell r="A7979"/>
        </row>
        <row r="7980">
          <cell r="A7980"/>
        </row>
        <row r="7981">
          <cell r="A7981"/>
        </row>
        <row r="7982">
          <cell r="A7982"/>
        </row>
        <row r="7983">
          <cell r="A7983"/>
        </row>
        <row r="7984">
          <cell r="A7984"/>
        </row>
        <row r="7985">
          <cell r="A7985"/>
        </row>
        <row r="7986">
          <cell r="A7986"/>
        </row>
        <row r="7987">
          <cell r="A7987"/>
        </row>
        <row r="7988">
          <cell r="A7988"/>
        </row>
        <row r="7989">
          <cell r="A7989"/>
        </row>
        <row r="7990">
          <cell r="A7990"/>
        </row>
        <row r="7991">
          <cell r="A7991"/>
        </row>
        <row r="7992">
          <cell r="A7992"/>
        </row>
        <row r="7993">
          <cell r="A7993"/>
        </row>
        <row r="7994">
          <cell r="A7994"/>
        </row>
        <row r="7995">
          <cell r="A7995"/>
        </row>
        <row r="7996">
          <cell r="A7996"/>
        </row>
        <row r="7997">
          <cell r="A7997"/>
        </row>
        <row r="7998">
          <cell r="A7998"/>
        </row>
        <row r="7999">
          <cell r="A7999"/>
        </row>
        <row r="8000">
          <cell r="A8000"/>
        </row>
        <row r="8001">
          <cell r="A8001"/>
        </row>
        <row r="8002">
          <cell r="A8002"/>
        </row>
        <row r="8003">
          <cell r="A8003"/>
        </row>
        <row r="8004">
          <cell r="A8004"/>
        </row>
        <row r="8005">
          <cell r="A8005"/>
        </row>
        <row r="8006">
          <cell r="A8006"/>
        </row>
        <row r="8007">
          <cell r="A8007"/>
        </row>
        <row r="8008">
          <cell r="A8008"/>
        </row>
        <row r="8009">
          <cell r="A8009"/>
        </row>
        <row r="8010">
          <cell r="A8010"/>
        </row>
        <row r="8011">
          <cell r="A8011"/>
        </row>
        <row r="8012">
          <cell r="A8012"/>
        </row>
        <row r="8013">
          <cell r="A8013"/>
        </row>
        <row r="8014">
          <cell r="A8014"/>
        </row>
        <row r="8015">
          <cell r="A8015"/>
        </row>
        <row r="8016">
          <cell r="A8016"/>
        </row>
        <row r="8017">
          <cell r="A8017"/>
        </row>
        <row r="8018">
          <cell r="A8018"/>
        </row>
        <row r="8019">
          <cell r="A8019"/>
        </row>
        <row r="8020">
          <cell r="A8020"/>
        </row>
        <row r="8021">
          <cell r="A8021"/>
        </row>
        <row r="8022">
          <cell r="A8022"/>
        </row>
        <row r="8023">
          <cell r="A8023"/>
        </row>
        <row r="8024">
          <cell r="A8024"/>
        </row>
        <row r="8025">
          <cell r="A8025"/>
        </row>
        <row r="8026">
          <cell r="A8026"/>
        </row>
        <row r="8027">
          <cell r="A8027"/>
        </row>
        <row r="8028">
          <cell r="A8028"/>
        </row>
        <row r="8029">
          <cell r="A8029"/>
        </row>
        <row r="8030">
          <cell r="A8030"/>
        </row>
        <row r="8031">
          <cell r="A8031"/>
        </row>
        <row r="8032">
          <cell r="A8032"/>
        </row>
        <row r="8033">
          <cell r="A8033"/>
        </row>
        <row r="8034">
          <cell r="A8034"/>
        </row>
        <row r="8035">
          <cell r="A8035"/>
        </row>
        <row r="8036">
          <cell r="A8036"/>
        </row>
        <row r="8037">
          <cell r="A8037"/>
        </row>
        <row r="8038">
          <cell r="A8038"/>
        </row>
        <row r="8039">
          <cell r="A8039"/>
        </row>
        <row r="8040">
          <cell r="A8040"/>
        </row>
        <row r="8041">
          <cell r="A8041"/>
        </row>
        <row r="8042">
          <cell r="A8042"/>
        </row>
        <row r="8043">
          <cell r="A8043"/>
        </row>
        <row r="8044">
          <cell r="A8044"/>
        </row>
        <row r="8045">
          <cell r="A8045"/>
        </row>
        <row r="8046">
          <cell r="A8046"/>
        </row>
        <row r="8047">
          <cell r="A8047"/>
        </row>
        <row r="8048">
          <cell r="A8048"/>
        </row>
        <row r="8049">
          <cell r="A8049"/>
        </row>
        <row r="8050">
          <cell r="A8050"/>
        </row>
        <row r="8051">
          <cell r="A8051"/>
        </row>
        <row r="8052">
          <cell r="A8052"/>
        </row>
        <row r="8053">
          <cell r="A8053"/>
        </row>
        <row r="8054">
          <cell r="A8054"/>
        </row>
        <row r="8055">
          <cell r="A8055"/>
        </row>
        <row r="8056">
          <cell r="A8056"/>
        </row>
        <row r="8057">
          <cell r="A8057"/>
        </row>
        <row r="8058">
          <cell r="A8058"/>
        </row>
        <row r="8059">
          <cell r="A8059"/>
        </row>
        <row r="8060">
          <cell r="A8060"/>
        </row>
        <row r="8061">
          <cell r="A8061"/>
        </row>
        <row r="8062">
          <cell r="A8062"/>
        </row>
        <row r="8063">
          <cell r="A8063"/>
        </row>
        <row r="8064">
          <cell r="A8064"/>
        </row>
        <row r="8065">
          <cell r="A8065"/>
        </row>
        <row r="8066">
          <cell r="A8066"/>
        </row>
        <row r="8067">
          <cell r="A8067"/>
        </row>
        <row r="8068">
          <cell r="A8068"/>
        </row>
        <row r="8069">
          <cell r="A8069"/>
        </row>
        <row r="8070">
          <cell r="A8070"/>
        </row>
        <row r="8071">
          <cell r="A8071"/>
        </row>
        <row r="8072">
          <cell r="A8072"/>
        </row>
        <row r="8073">
          <cell r="A8073"/>
        </row>
        <row r="8074">
          <cell r="A8074"/>
        </row>
        <row r="8075">
          <cell r="A8075"/>
        </row>
        <row r="8076">
          <cell r="A8076"/>
        </row>
        <row r="8077">
          <cell r="A8077"/>
        </row>
        <row r="8078">
          <cell r="A8078"/>
        </row>
        <row r="8079">
          <cell r="A8079"/>
        </row>
        <row r="8080">
          <cell r="A8080"/>
        </row>
        <row r="8081">
          <cell r="A8081"/>
        </row>
        <row r="8082">
          <cell r="A8082"/>
        </row>
        <row r="8083">
          <cell r="A8083"/>
        </row>
        <row r="8084">
          <cell r="A8084"/>
        </row>
        <row r="8085">
          <cell r="A8085"/>
        </row>
        <row r="8086">
          <cell r="A8086"/>
        </row>
        <row r="8087">
          <cell r="A8087"/>
        </row>
        <row r="8088">
          <cell r="A8088"/>
        </row>
        <row r="8089">
          <cell r="A8089"/>
        </row>
        <row r="8090">
          <cell r="A8090"/>
        </row>
        <row r="8091">
          <cell r="A8091"/>
        </row>
        <row r="8092">
          <cell r="A8092"/>
        </row>
        <row r="8093">
          <cell r="A8093"/>
        </row>
        <row r="8094">
          <cell r="A8094"/>
        </row>
        <row r="8095">
          <cell r="A8095"/>
        </row>
        <row r="8096">
          <cell r="A8096"/>
        </row>
        <row r="8097">
          <cell r="A8097"/>
        </row>
        <row r="8098">
          <cell r="A8098"/>
        </row>
        <row r="8099">
          <cell r="A8099"/>
        </row>
        <row r="8100">
          <cell r="A8100"/>
        </row>
        <row r="8101">
          <cell r="A8101"/>
        </row>
        <row r="8102">
          <cell r="A8102"/>
        </row>
        <row r="8103">
          <cell r="A8103"/>
        </row>
        <row r="8104">
          <cell r="A8104"/>
        </row>
        <row r="8105">
          <cell r="A8105"/>
        </row>
        <row r="8106">
          <cell r="A8106"/>
        </row>
        <row r="8107">
          <cell r="A8107"/>
        </row>
        <row r="8108">
          <cell r="A8108"/>
        </row>
        <row r="8109">
          <cell r="A8109"/>
        </row>
        <row r="8110">
          <cell r="A8110"/>
        </row>
        <row r="8111">
          <cell r="A8111"/>
        </row>
        <row r="8112">
          <cell r="A8112"/>
        </row>
        <row r="8113">
          <cell r="A8113"/>
        </row>
        <row r="8114">
          <cell r="A8114"/>
        </row>
        <row r="8115">
          <cell r="A8115"/>
        </row>
        <row r="8116">
          <cell r="A8116"/>
        </row>
        <row r="8117">
          <cell r="A8117"/>
        </row>
        <row r="8118">
          <cell r="A8118"/>
        </row>
        <row r="8119">
          <cell r="A8119"/>
        </row>
        <row r="8120">
          <cell r="A8120"/>
        </row>
        <row r="8121">
          <cell r="A8121"/>
        </row>
        <row r="8122">
          <cell r="A8122"/>
        </row>
        <row r="8123">
          <cell r="A8123"/>
        </row>
        <row r="8124">
          <cell r="A8124"/>
        </row>
        <row r="8125">
          <cell r="A8125"/>
        </row>
        <row r="8126">
          <cell r="A8126"/>
        </row>
        <row r="8127">
          <cell r="A8127"/>
        </row>
        <row r="8128">
          <cell r="A8128"/>
        </row>
        <row r="8129">
          <cell r="A8129"/>
        </row>
        <row r="8130">
          <cell r="A8130"/>
        </row>
        <row r="8131">
          <cell r="A8131"/>
        </row>
        <row r="8132">
          <cell r="A8132"/>
        </row>
        <row r="8133">
          <cell r="A8133"/>
        </row>
        <row r="8134">
          <cell r="A8134"/>
        </row>
        <row r="8135">
          <cell r="A8135"/>
        </row>
        <row r="8136">
          <cell r="A8136"/>
        </row>
        <row r="8137">
          <cell r="A8137"/>
        </row>
        <row r="8138">
          <cell r="A8138"/>
        </row>
        <row r="8139">
          <cell r="A8139"/>
        </row>
        <row r="8140">
          <cell r="A8140"/>
        </row>
        <row r="8141">
          <cell r="A8141"/>
        </row>
        <row r="8142">
          <cell r="A8142"/>
        </row>
        <row r="8143">
          <cell r="A8143"/>
        </row>
        <row r="8144">
          <cell r="A8144"/>
        </row>
        <row r="8145">
          <cell r="A8145"/>
        </row>
        <row r="8146">
          <cell r="A8146"/>
        </row>
        <row r="8147">
          <cell r="A8147"/>
        </row>
        <row r="8148">
          <cell r="A8148"/>
        </row>
        <row r="8149">
          <cell r="A8149"/>
        </row>
        <row r="8150">
          <cell r="A8150"/>
        </row>
        <row r="8151">
          <cell r="A8151"/>
        </row>
        <row r="8152">
          <cell r="A8152"/>
        </row>
        <row r="8153">
          <cell r="A8153"/>
        </row>
        <row r="8154">
          <cell r="A8154"/>
        </row>
        <row r="8155">
          <cell r="A8155"/>
        </row>
        <row r="8156">
          <cell r="A8156"/>
        </row>
        <row r="8157">
          <cell r="A8157"/>
        </row>
        <row r="8158">
          <cell r="A8158"/>
        </row>
        <row r="8159">
          <cell r="A8159"/>
        </row>
        <row r="8160">
          <cell r="A8160"/>
        </row>
        <row r="8161">
          <cell r="A8161"/>
        </row>
        <row r="8162">
          <cell r="A8162"/>
        </row>
        <row r="8163">
          <cell r="A8163"/>
        </row>
        <row r="8164">
          <cell r="A8164"/>
        </row>
        <row r="8165">
          <cell r="A8165"/>
        </row>
        <row r="8166">
          <cell r="A8166"/>
        </row>
        <row r="8167">
          <cell r="A8167"/>
        </row>
        <row r="8168">
          <cell r="A8168"/>
        </row>
        <row r="8169">
          <cell r="A8169"/>
        </row>
        <row r="8170">
          <cell r="A8170"/>
        </row>
        <row r="8171">
          <cell r="A8171"/>
        </row>
        <row r="8172">
          <cell r="A8172"/>
        </row>
        <row r="8173">
          <cell r="A8173"/>
        </row>
        <row r="8174">
          <cell r="A8174"/>
        </row>
        <row r="8175">
          <cell r="A8175"/>
        </row>
        <row r="8176">
          <cell r="A8176"/>
        </row>
        <row r="8177">
          <cell r="A8177"/>
        </row>
        <row r="8178">
          <cell r="A8178"/>
        </row>
        <row r="8179">
          <cell r="A8179"/>
        </row>
        <row r="8180">
          <cell r="A8180"/>
        </row>
        <row r="8181">
          <cell r="A8181"/>
        </row>
        <row r="8182">
          <cell r="A8182"/>
        </row>
        <row r="8183">
          <cell r="A8183"/>
        </row>
        <row r="8184">
          <cell r="A8184"/>
        </row>
        <row r="8185">
          <cell r="A8185"/>
        </row>
        <row r="8186">
          <cell r="A8186"/>
        </row>
        <row r="8187">
          <cell r="A8187"/>
        </row>
        <row r="8188">
          <cell r="A8188"/>
        </row>
        <row r="8189">
          <cell r="A8189"/>
        </row>
        <row r="8190">
          <cell r="A8190"/>
        </row>
        <row r="8191">
          <cell r="A8191"/>
        </row>
        <row r="8192">
          <cell r="A8192"/>
        </row>
        <row r="8193">
          <cell r="A8193"/>
        </row>
        <row r="8194">
          <cell r="A8194"/>
        </row>
        <row r="8195">
          <cell r="A8195"/>
        </row>
        <row r="8196">
          <cell r="A8196"/>
        </row>
        <row r="8197">
          <cell r="A8197"/>
        </row>
        <row r="8198">
          <cell r="A8198"/>
        </row>
        <row r="8199">
          <cell r="A8199"/>
        </row>
        <row r="8200">
          <cell r="A8200"/>
        </row>
        <row r="8201">
          <cell r="A8201"/>
        </row>
        <row r="8202">
          <cell r="A8202"/>
        </row>
        <row r="8203">
          <cell r="A8203"/>
        </row>
        <row r="8204">
          <cell r="A8204"/>
        </row>
        <row r="8205">
          <cell r="A8205"/>
        </row>
        <row r="8206">
          <cell r="A8206"/>
        </row>
        <row r="8207">
          <cell r="A8207"/>
        </row>
        <row r="8208">
          <cell r="A8208"/>
        </row>
        <row r="8209">
          <cell r="A8209"/>
        </row>
        <row r="8210">
          <cell r="A8210"/>
        </row>
        <row r="8211">
          <cell r="A8211"/>
        </row>
        <row r="8212">
          <cell r="A8212"/>
        </row>
        <row r="8213">
          <cell r="A8213"/>
        </row>
        <row r="8214">
          <cell r="A8214"/>
        </row>
        <row r="8215">
          <cell r="A8215"/>
        </row>
        <row r="8216">
          <cell r="A8216"/>
        </row>
        <row r="8217">
          <cell r="A8217"/>
        </row>
        <row r="8218">
          <cell r="A8218"/>
        </row>
        <row r="8219">
          <cell r="A8219"/>
        </row>
        <row r="8220">
          <cell r="A8220"/>
        </row>
        <row r="8221">
          <cell r="A8221"/>
        </row>
        <row r="8222">
          <cell r="A8222"/>
        </row>
        <row r="8223">
          <cell r="A8223"/>
        </row>
        <row r="8224">
          <cell r="A8224"/>
        </row>
        <row r="8225">
          <cell r="A8225"/>
        </row>
        <row r="8226">
          <cell r="A8226"/>
        </row>
        <row r="8227">
          <cell r="A8227"/>
        </row>
        <row r="8228">
          <cell r="A8228"/>
        </row>
        <row r="8229">
          <cell r="A8229"/>
        </row>
        <row r="8230">
          <cell r="A8230"/>
        </row>
        <row r="8231">
          <cell r="A8231"/>
        </row>
        <row r="8232">
          <cell r="A8232"/>
        </row>
        <row r="8233">
          <cell r="A8233"/>
        </row>
        <row r="8234">
          <cell r="A8234"/>
        </row>
        <row r="8235">
          <cell r="A8235"/>
        </row>
        <row r="8236">
          <cell r="A8236"/>
        </row>
        <row r="8237">
          <cell r="A8237"/>
        </row>
        <row r="8238">
          <cell r="A8238"/>
        </row>
        <row r="8239">
          <cell r="A8239"/>
        </row>
        <row r="8240">
          <cell r="A8240"/>
        </row>
        <row r="8241">
          <cell r="A8241"/>
        </row>
        <row r="8242">
          <cell r="A8242"/>
        </row>
        <row r="8243">
          <cell r="A8243"/>
        </row>
        <row r="8244">
          <cell r="A8244"/>
        </row>
        <row r="8245">
          <cell r="A8245"/>
        </row>
        <row r="8246">
          <cell r="A8246"/>
        </row>
        <row r="8247">
          <cell r="A8247"/>
        </row>
        <row r="8248">
          <cell r="A8248"/>
        </row>
        <row r="8249">
          <cell r="A8249"/>
        </row>
        <row r="8250">
          <cell r="A8250"/>
        </row>
        <row r="8251">
          <cell r="A8251"/>
        </row>
        <row r="8252">
          <cell r="A8252"/>
        </row>
        <row r="8253">
          <cell r="A8253"/>
        </row>
        <row r="8254">
          <cell r="A8254"/>
        </row>
        <row r="8255">
          <cell r="A8255"/>
        </row>
        <row r="8256">
          <cell r="A8256"/>
        </row>
        <row r="8257">
          <cell r="A8257"/>
        </row>
        <row r="8258">
          <cell r="A8258"/>
        </row>
        <row r="8259">
          <cell r="A8259"/>
        </row>
        <row r="8260">
          <cell r="A8260"/>
        </row>
        <row r="8261">
          <cell r="A8261"/>
        </row>
        <row r="8262">
          <cell r="A8262"/>
        </row>
        <row r="8263">
          <cell r="A8263"/>
        </row>
        <row r="8264">
          <cell r="A8264"/>
        </row>
        <row r="8265">
          <cell r="A8265"/>
        </row>
        <row r="8266">
          <cell r="A8266"/>
        </row>
        <row r="8267">
          <cell r="A8267"/>
        </row>
        <row r="8268">
          <cell r="A8268"/>
        </row>
        <row r="8269">
          <cell r="A8269"/>
        </row>
        <row r="8270">
          <cell r="A8270"/>
        </row>
        <row r="8271">
          <cell r="A8271"/>
        </row>
        <row r="8272">
          <cell r="A8272"/>
        </row>
        <row r="8273">
          <cell r="A8273"/>
        </row>
        <row r="8274">
          <cell r="A8274"/>
        </row>
        <row r="8275">
          <cell r="A8275"/>
        </row>
        <row r="8276">
          <cell r="A8276"/>
        </row>
        <row r="8277">
          <cell r="A8277"/>
        </row>
        <row r="8278">
          <cell r="A8278"/>
        </row>
        <row r="8279">
          <cell r="A8279"/>
        </row>
        <row r="8280">
          <cell r="A8280"/>
        </row>
        <row r="8281">
          <cell r="A8281"/>
        </row>
        <row r="8282">
          <cell r="A8282"/>
        </row>
        <row r="8283">
          <cell r="A8283"/>
        </row>
        <row r="8284">
          <cell r="A8284"/>
        </row>
        <row r="8285">
          <cell r="A8285"/>
        </row>
        <row r="8286">
          <cell r="A8286"/>
        </row>
        <row r="8287">
          <cell r="A8287"/>
        </row>
        <row r="8288">
          <cell r="A8288"/>
        </row>
        <row r="8289">
          <cell r="A8289"/>
        </row>
        <row r="8290">
          <cell r="A8290"/>
        </row>
        <row r="8291">
          <cell r="A8291"/>
        </row>
        <row r="8292">
          <cell r="A8292"/>
        </row>
        <row r="8293">
          <cell r="A8293"/>
        </row>
        <row r="8294">
          <cell r="A8294"/>
        </row>
        <row r="8295">
          <cell r="A8295"/>
        </row>
        <row r="8296">
          <cell r="A8296"/>
        </row>
        <row r="8297">
          <cell r="A8297"/>
        </row>
        <row r="8298">
          <cell r="A8298"/>
        </row>
        <row r="8299">
          <cell r="A8299"/>
        </row>
        <row r="8300">
          <cell r="A8300"/>
        </row>
        <row r="8301">
          <cell r="A8301"/>
        </row>
        <row r="8302">
          <cell r="A8302"/>
        </row>
        <row r="8303">
          <cell r="A8303"/>
        </row>
        <row r="8304">
          <cell r="A8304"/>
        </row>
        <row r="8305">
          <cell r="A8305"/>
        </row>
        <row r="8306">
          <cell r="A8306"/>
        </row>
        <row r="8307">
          <cell r="A8307"/>
        </row>
        <row r="8308">
          <cell r="A8308"/>
        </row>
        <row r="8309">
          <cell r="A8309"/>
        </row>
        <row r="8310">
          <cell r="A8310"/>
        </row>
        <row r="8311">
          <cell r="A8311"/>
        </row>
        <row r="8312">
          <cell r="A8312"/>
        </row>
        <row r="8313">
          <cell r="A8313"/>
        </row>
        <row r="8314">
          <cell r="A8314"/>
        </row>
        <row r="8315">
          <cell r="A8315"/>
        </row>
        <row r="8316">
          <cell r="A8316"/>
        </row>
        <row r="8317">
          <cell r="A8317"/>
        </row>
        <row r="8318">
          <cell r="A8318"/>
        </row>
        <row r="8319">
          <cell r="A8319"/>
        </row>
        <row r="8320">
          <cell r="A8320"/>
        </row>
        <row r="8321">
          <cell r="A8321"/>
        </row>
        <row r="8322">
          <cell r="A8322"/>
        </row>
        <row r="8323">
          <cell r="A8323"/>
        </row>
        <row r="8324">
          <cell r="A8324"/>
        </row>
        <row r="8325">
          <cell r="A8325"/>
        </row>
        <row r="8326">
          <cell r="A8326"/>
        </row>
        <row r="8327">
          <cell r="A8327"/>
        </row>
        <row r="8328">
          <cell r="A8328"/>
        </row>
        <row r="8329">
          <cell r="A8329"/>
        </row>
        <row r="8330">
          <cell r="A8330"/>
        </row>
        <row r="8331">
          <cell r="A8331"/>
        </row>
        <row r="8332">
          <cell r="A8332"/>
        </row>
        <row r="8333">
          <cell r="A8333"/>
        </row>
        <row r="8334">
          <cell r="A8334"/>
        </row>
        <row r="8335">
          <cell r="A8335"/>
        </row>
        <row r="8336">
          <cell r="A8336"/>
        </row>
        <row r="8337">
          <cell r="A8337"/>
        </row>
        <row r="8338">
          <cell r="A8338"/>
        </row>
        <row r="8339">
          <cell r="A8339"/>
        </row>
        <row r="8340">
          <cell r="A8340"/>
        </row>
        <row r="8341">
          <cell r="A8341"/>
        </row>
        <row r="8342">
          <cell r="A8342"/>
        </row>
        <row r="8343">
          <cell r="A8343"/>
        </row>
        <row r="8344">
          <cell r="A8344"/>
        </row>
        <row r="8345">
          <cell r="A8345"/>
        </row>
        <row r="8346">
          <cell r="A8346"/>
        </row>
        <row r="8347">
          <cell r="A8347"/>
        </row>
        <row r="8348">
          <cell r="A8348"/>
        </row>
        <row r="8349">
          <cell r="A8349"/>
        </row>
        <row r="8350">
          <cell r="A8350"/>
        </row>
        <row r="8351">
          <cell r="A8351"/>
        </row>
        <row r="8352">
          <cell r="A8352"/>
        </row>
        <row r="8353">
          <cell r="A8353"/>
        </row>
        <row r="8354">
          <cell r="A8354"/>
        </row>
        <row r="8355">
          <cell r="A8355"/>
        </row>
        <row r="8356">
          <cell r="A8356"/>
        </row>
        <row r="8357">
          <cell r="A8357"/>
        </row>
        <row r="8358">
          <cell r="A8358"/>
        </row>
        <row r="8359">
          <cell r="A8359"/>
        </row>
        <row r="8360">
          <cell r="A8360"/>
        </row>
        <row r="8361">
          <cell r="A8361"/>
        </row>
        <row r="8362">
          <cell r="A8362"/>
        </row>
        <row r="8363">
          <cell r="A8363"/>
        </row>
        <row r="8364">
          <cell r="A8364"/>
        </row>
        <row r="8365">
          <cell r="A8365"/>
        </row>
        <row r="8366">
          <cell r="A8366"/>
        </row>
        <row r="8367">
          <cell r="A8367"/>
        </row>
        <row r="8368">
          <cell r="A8368"/>
        </row>
        <row r="8369">
          <cell r="A8369"/>
        </row>
        <row r="8370">
          <cell r="A8370"/>
        </row>
        <row r="8371">
          <cell r="A8371"/>
        </row>
        <row r="8372">
          <cell r="A8372"/>
        </row>
        <row r="8373">
          <cell r="A8373"/>
        </row>
        <row r="8374">
          <cell r="A8374"/>
        </row>
        <row r="8375">
          <cell r="A8375"/>
        </row>
        <row r="8376">
          <cell r="A8376"/>
        </row>
        <row r="8377">
          <cell r="A8377"/>
        </row>
        <row r="8378">
          <cell r="A8378"/>
        </row>
        <row r="8379">
          <cell r="A8379"/>
        </row>
        <row r="8380">
          <cell r="A8380"/>
        </row>
        <row r="8381">
          <cell r="A8381"/>
        </row>
        <row r="8382">
          <cell r="A8382"/>
        </row>
        <row r="8383">
          <cell r="A8383"/>
        </row>
        <row r="8384">
          <cell r="A8384"/>
        </row>
        <row r="8385">
          <cell r="A8385"/>
        </row>
        <row r="8386">
          <cell r="A8386"/>
        </row>
        <row r="8387">
          <cell r="A8387"/>
        </row>
        <row r="8388">
          <cell r="A8388"/>
        </row>
        <row r="8389">
          <cell r="A8389"/>
        </row>
        <row r="8390">
          <cell r="A8390"/>
        </row>
        <row r="8391">
          <cell r="A8391"/>
        </row>
        <row r="8392">
          <cell r="A8392"/>
        </row>
        <row r="8393">
          <cell r="A8393"/>
        </row>
        <row r="8394">
          <cell r="A8394"/>
        </row>
        <row r="8395">
          <cell r="A8395"/>
        </row>
        <row r="8396">
          <cell r="A8396"/>
        </row>
        <row r="8397">
          <cell r="A8397"/>
        </row>
        <row r="8398">
          <cell r="A8398"/>
        </row>
        <row r="8399">
          <cell r="A8399"/>
        </row>
        <row r="8400">
          <cell r="A8400"/>
        </row>
        <row r="8401">
          <cell r="A8401"/>
        </row>
        <row r="8402">
          <cell r="A8402"/>
        </row>
        <row r="8403">
          <cell r="A8403"/>
        </row>
        <row r="8404">
          <cell r="A8404"/>
        </row>
        <row r="8405">
          <cell r="A8405"/>
        </row>
        <row r="8406">
          <cell r="A8406"/>
        </row>
        <row r="8407">
          <cell r="A8407"/>
        </row>
        <row r="8408">
          <cell r="A8408"/>
        </row>
        <row r="8409">
          <cell r="A8409"/>
        </row>
        <row r="8410">
          <cell r="A8410"/>
        </row>
        <row r="8411">
          <cell r="A8411"/>
        </row>
        <row r="8412">
          <cell r="A8412"/>
        </row>
        <row r="8413">
          <cell r="A8413"/>
        </row>
        <row r="8414">
          <cell r="A8414"/>
        </row>
        <row r="8415">
          <cell r="A8415"/>
        </row>
        <row r="8416">
          <cell r="A8416"/>
        </row>
        <row r="8417">
          <cell r="A8417"/>
        </row>
        <row r="8418">
          <cell r="A8418"/>
        </row>
        <row r="8419">
          <cell r="A8419"/>
        </row>
        <row r="8420">
          <cell r="A8420"/>
        </row>
        <row r="8421">
          <cell r="A8421"/>
        </row>
        <row r="8422">
          <cell r="A8422"/>
        </row>
        <row r="8423">
          <cell r="A8423"/>
        </row>
        <row r="8424">
          <cell r="A8424"/>
        </row>
        <row r="8425">
          <cell r="A8425"/>
        </row>
        <row r="8426">
          <cell r="A8426"/>
        </row>
        <row r="8427">
          <cell r="A8427"/>
        </row>
        <row r="8428">
          <cell r="A8428"/>
        </row>
        <row r="8429">
          <cell r="A8429"/>
        </row>
        <row r="8430">
          <cell r="A8430"/>
        </row>
        <row r="8431">
          <cell r="A8431"/>
        </row>
        <row r="8432">
          <cell r="A8432"/>
        </row>
        <row r="8433">
          <cell r="A8433"/>
        </row>
        <row r="8434">
          <cell r="A8434"/>
        </row>
        <row r="8435">
          <cell r="A8435"/>
        </row>
        <row r="8436">
          <cell r="A8436"/>
        </row>
        <row r="8437">
          <cell r="A8437"/>
        </row>
        <row r="8438">
          <cell r="A8438"/>
        </row>
        <row r="8439">
          <cell r="A8439"/>
        </row>
        <row r="8440">
          <cell r="A8440"/>
        </row>
        <row r="8441">
          <cell r="A8441"/>
        </row>
        <row r="8442">
          <cell r="A8442"/>
        </row>
        <row r="8443">
          <cell r="A8443"/>
        </row>
        <row r="8444">
          <cell r="A8444"/>
        </row>
        <row r="8445">
          <cell r="A8445"/>
        </row>
        <row r="8446">
          <cell r="A8446"/>
        </row>
        <row r="8447">
          <cell r="A8447"/>
        </row>
        <row r="8448">
          <cell r="A8448"/>
        </row>
        <row r="8449">
          <cell r="A8449"/>
        </row>
        <row r="8450">
          <cell r="A8450"/>
        </row>
        <row r="8451">
          <cell r="A8451"/>
        </row>
        <row r="8452">
          <cell r="A8452"/>
        </row>
        <row r="8453">
          <cell r="A8453"/>
        </row>
        <row r="8454">
          <cell r="A8454"/>
        </row>
        <row r="8455">
          <cell r="A8455"/>
        </row>
        <row r="8456">
          <cell r="A8456"/>
        </row>
        <row r="8457">
          <cell r="A8457"/>
        </row>
        <row r="8458">
          <cell r="A8458"/>
        </row>
        <row r="8459">
          <cell r="A8459"/>
        </row>
        <row r="8460">
          <cell r="A8460"/>
        </row>
        <row r="8461">
          <cell r="A8461"/>
        </row>
        <row r="8462">
          <cell r="A8462"/>
        </row>
        <row r="8463">
          <cell r="A8463"/>
        </row>
        <row r="8464">
          <cell r="A8464"/>
        </row>
        <row r="8465">
          <cell r="A8465"/>
        </row>
        <row r="8466">
          <cell r="A8466"/>
        </row>
        <row r="8467">
          <cell r="A8467"/>
        </row>
        <row r="8468">
          <cell r="A8468"/>
        </row>
        <row r="8469">
          <cell r="A8469"/>
        </row>
        <row r="8470">
          <cell r="A8470"/>
        </row>
        <row r="8471">
          <cell r="A8471"/>
        </row>
        <row r="8472">
          <cell r="A8472"/>
        </row>
        <row r="8473">
          <cell r="A8473"/>
        </row>
        <row r="8474">
          <cell r="A8474"/>
        </row>
        <row r="8475">
          <cell r="A8475"/>
        </row>
        <row r="8476">
          <cell r="A8476"/>
        </row>
        <row r="8477">
          <cell r="A8477"/>
        </row>
        <row r="8478">
          <cell r="A8478"/>
        </row>
        <row r="8479">
          <cell r="A8479"/>
        </row>
        <row r="8480">
          <cell r="A8480"/>
        </row>
        <row r="8481">
          <cell r="A8481"/>
        </row>
        <row r="8482">
          <cell r="A8482"/>
        </row>
        <row r="8483">
          <cell r="A8483"/>
        </row>
        <row r="8484">
          <cell r="A8484"/>
        </row>
        <row r="8485">
          <cell r="A8485"/>
        </row>
        <row r="8486">
          <cell r="A8486"/>
        </row>
        <row r="8487">
          <cell r="A8487"/>
        </row>
        <row r="8488">
          <cell r="A8488"/>
        </row>
        <row r="8489">
          <cell r="A8489"/>
        </row>
        <row r="8490">
          <cell r="A8490"/>
        </row>
        <row r="8491">
          <cell r="A8491"/>
        </row>
        <row r="8492">
          <cell r="A8492"/>
        </row>
        <row r="8493">
          <cell r="A8493"/>
        </row>
        <row r="8494">
          <cell r="A8494"/>
        </row>
        <row r="8495">
          <cell r="A8495"/>
        </row>
        <row r="8496">
          <cell r="A8496"/>
        </row>
        <row r="8497">
          <cell r="A8497"/>
        </row>
        <row r="8498">
          <cell r="A8498"/>
        </row>
        <row r="8499">
          <cell r="A8499"/>
        </row>
        <row r="8500">
          <cell r="A8500"/>
        </row>
        <row r="8501">
          <cell r="A8501"/>
        </row>
        <row r="8502">
          <cell r="A8502"/>
        </row>
        <row r="8503">
          <cell r="A8503"/>
        </row>
        <row r="8504">
          <cell r="A8504"/>
        </row>
        <row r="8505">
          <cell r="A8505"/>
        </row>
        <row r="8506">
          <cell r="A8506"/>
        </row>
        <row r="8507">
          <cell r="A8507"/>
        </row>
        <row r="8508">
          <cell r="A8508"/>
        </row>
        <row r="8509">
          <cell r="A8509"/>
        </row>
        <row r="8510">
          <cell r="A8510"/>
        </row>
        <row r="8511">
          <cell r="A8511"/>
        </row>
        <row r="8512">
          <cell r="A8512"/>
        </row>
        <row r="8513">
          <cell r="A8513"/>
        </row>
        <row r="8514">
          <cell r="A8514"/>
        </row>
        <row r="8515">
          <cell r="A8515"/>
        </row>
        <row r="8516">
          <cell r="A8516"/>
        </row>
        <row r="8517">
          <cell r="A8517"/>
        </row>
        <row r="8518">
          <cell r="A8518"/>
        </row>
        <row r="8519">
          <cell r="A8519"/>
        </row>
        <row r="8520">
          <cell r="A8520"/>
        </row>
        <row r="8521">
          <cell r="A8521"/>
        </row>
        <row r="8522">
          <cell r="A8522"/>
        </row>
        <row r="8523">
          <cell r="A8523"/>
        </row>
        <row r="8524">
          <cell r="A8524"/>
        </row>
        <row r="8525">
          <cell r="A8525"/>
        </row>
        <row r="8526">
          <cell r="A8526"/>
        </row>
        <row r="8527">
          <cell r="A8527"/>
        </row>
        <row r="8528">
          <cell r="A8528"/>
        </row>
        <row r="8529">
          <cell r="A8529"/>
        </row>
        <row r="8530">
          <cell r="A8530"/>
        </row>
        <row r="8531">
          <cell r="A8531"/>
        </row>
        <row r="8532">
          <cell r="A8532"/>
        </row>
        <row r="8533">
          <cell r="A8533"/>
        </row>
        <row r="8534">
          <cell r="A8534"/>
        </row>
        <row r="8535">
          <cell r="A8535"/>
        </row>
        <row r="8536">
          <cell r="A8536"/>
        </row>
        <row r="8537">
          <cell r="A8537"/>
        </row>
        <row r="8538">
          <cell r="A8538"/>
        </row>
        <row r="8539">
          <cell r="A8539"/>
        </row>
        <row r="8540">
          <cell r="A8540"/>
        </row>
        <row r="8541">
          <cell r="A8541"/>
        </row>
        <row r="8542">
          <cell r="A8542"/>
        </row>
        <row r="8543">
          <cell r="A8543"/>
        </row>
        <row r="8544">
          <cell r="A8544"/>
        </row>
        <row r="8545">
          <cell r="A8545"/>
        </row>
        <row r="8546">
          <cell r="A8546"/>
        </row>
        <row r="8547">
          <cell r="A8547"/>
        </row>
        <row r="8548">
          <cell r="A8548"/>
        </row>
        <row r="8549">
          <cell r="A8549"/>
        </row>
        <row r="8550">
          <cell r="A8550"/>
        </row>
        <row r="8551">
          <cell r="A8551"/>
        </row>
        <row r="8552">
          <cell r="A8552"/>
        </row>
        <row r="8553">
          <cell r="A8553"/>
        </row>
        <row r="8554">
          <cell r="A8554"/>
        </row>
        <row r="8555">
          <cell r="A8555"/>
        </row>
        <row r="8556">
          <cell r="A8556"/>
        </row>
        <row r="8557">
          <cell r="A8557"/>
        </row>
        <row r="8558">
          <cell r="A8558"/>
        </row>
        <row r="8559">
          <cell r="A8559"/>
        </row>
        <row r="8560">
          <cell r="A8560"/>
        </row>
        <row r="8561">
          <cell r="A8561"/>
        </row>
        <row r="8562">
          <cell r="A8562"/>
        </row>
        <row r="8563">
          <cell r="A8563"/>
        </row>
        <row r="8564">
          <cell r="A8564"/>
        </row>
        <row r="8565">
          <cell r="A8565"/>
        </row>
        <row r="8566">
          <cell r="A8566"/>
        </row>
        <row r="8567">
          <cell r="A8567"/>
        </row>
        <row r="8568">
          <cell r="A8568"/>
        </row>
        <row r="8569">
          <cell r="A8569"/>
        </row>
        <row r="8570">
          <cell r="A8570"/>
        </row>
        <row r="8571">
          <cell r="A8571"/>
        </row>
        <row r="8572">
          <cell r="A8572"/>
        </row>
        <row r="8573">
          <cell r="A8573"/>
        </row>
        <row r="8574">
          <cell r="A8574"/>
        </row>
        <row r="8575">
          <cell r="A8575"/>
        </row>
        <row r="8576">
          <cell r="A8576"/>
        </row>
        <row r="8577">
          <cell r="A8577"/>
        </row>
        <row r="8578">
          <cell r="A8578"/>
        </row>
        <row r="8579">
          <cell r="A8579"/>
        </row>
        <row r="8580">
          <cell r="A8580"/>
        </row>
        <row r="8581">
          <cell r="A8581"/>
        </row>
        <row r="8582">
          <cell r="A8582"/>
        </row>
        <row r="8583">
          <cell r="A8583"/>
        </row>
        <row r="8584">
          <cell r="A8584"/>
        </row>
        <row r="8585">
          <cell r="A8585"/>
        </row>
        <row r="8586">
          <cell r="A8586"/>
        </row>
        <row r="8587">
          <cell r="A8587"/>
        </row>
        <row r="8588">
          <cell r="A8588"/>
        </row>
        <row r="8589">
          <cell r="A8589"/>
        </row>
        <row r="8590">
          <cell r="A8590"/>
        </row>
        <row r="8591">
          <cell r="A8591"/>
        </row>
        <row r="8592">
          <cell r="A8592"/>
        </row>
        <row r="8593">
          <cell r="A8593"/>
        </row>
        <row r="8594">
          <cell r="A8594"/>
        </row>
        <row r="8595">
          <cell r="A8595"/>
        </row>
        <row r="8596">
          <cell r="A8596"/>
        </row>
        <row r="8597">
          <cell r="A8597"/>
        </row>
        <row r="8598">
          <cell r="A8598"/>
        </row>
        <row r="8599">
          <cell r="A8599"/>
        </row>
        <row r="8600">
          <cell r="A8600"/>
        </row>
        <row r="8601">
          <cell r="A8601"/>
        </row>
        <row r="8602">
          <cell r="A8602"/>
        </row>
        <row r="8603">
          <cell r="A8603"/>
        </row>
        <row r="8604">
          <cell r="A8604"/>
        </row>
        <row r="8605">
          <cell r="A8605"/>
        </row>
        <row r="8606">
          <cell r="A8606"/>
        </row>
        <row r="8607">
          <cell r="A8607"/>
        </row>
        <row r="8608">
          <cell r="A8608"/>
        </row>
        <row r="8609">
          <cell r="A8609"/>
        </row>
        <row r="8610">
          <cell r="A8610"/>
        </row>
        <row r="8611">
          <cell r="A8611"/>
        </row>
        <row r="8612">
          <cell r="A8612"/>
        </row>
        <row r="8613">
          <cell r="A8613"/>
        </row>
        <row r="8614">
          <cell r="A8614"/>
        </row>
        <row r="8615">
          <cell r="A8615"/>
        </row>
        <row r="8616">
          <cell r="A8616"/>
        </row>
        <row r="8617">
          <cell r="A8617"/>
        </row>
        <row r="8618">
          <cell r="A8618"/>
        </row>
        <row r="8619">
          <cell r="A8619"/>
        </row>
        <row r="8620">
          <cell r="A8620"/>
        </row>
        <row r="8621">
          <cell r="A8621"/>
        </row>
        <row r="8622">
          <cell r="A8622"/>
        </row>
        <row r="8623">
          <cell r="A8623"/>
        </row>
        <row r="8624">
          <cell r="A8624"/>
        </row>
        <row r="8625">
          <cell r="A8625"/>
        </row>
        <row r="8626">
          <cell r="A8626"/>
        </row>
        <row r="8627">
          <cell r="A8627"/>
        </row>
        <row r="8628">
          <cell r="A8628"/>
        </row>
        <row r="8629">
          <cell r="A8629"/>
        </row>
        <row r="8630">
          <cell r="A8630"/>
        </row>
        <row r="8631">
          <cell r="A8631"/>
        </row>
        <row r="8632">
          <cell r="A8632"/>
        </row>
        <row r="8633">
          <cell r="A8633"/>
        </row>
        <row r="8634">
          <cell r="A8634"/>
        </row>
        <row r="8635">
          <cell r="A8635"/>
        </row>
        <row r="8636">
          <cell r="A8636"/>
        </row>
        <row r="8637">
          <cell r="A8637"/>
        </row>
        <row r="8638">
          <cell r="A8638"/>
        </row>
        <row r="8639">
          <cell r="A8639"/>
        </row>
        <row r="8640">
          <cell r="A8640"/>
        </row>
        <row r="8641">
          <cell r="A8641"/>
        </row>
        <row r="8642">
          <cell r="A8642"/>
        </row>
        <row r="8643">
          <cell r="A8643"/>
        </row>
        <row r="8644">
          <cell r="A8644"/>
        </row>
        <row r="8645">
          <cell r="A8645"/>
        </row>
        <row r="8646">
          <cell r="A8646"/>
        </row>
        <row r="8647">
          <cell r="A8647"/>
        </row>
        <row r="8648">
          <cell r="A8648"/>
        </row>
        <row r="8649">
          <cell r="A8649"/>
        </row>
        <row r="8650">
          <cell r="A8650"/>
        </row>
        <row r="8651">
          <cell r="A8651"/>
        </row>
        <row r="8652">
          <cell r="A8652"/>
        </row>
        <row r="8653">
          <cell r="A8653"/>
        </row>
        <row r="8654">
          <cell r="A8654"/>
        </row>
        <row r="8655">
          <cell r="A8655"/>
        </row>
        <row r="8656">
          <cell r="A8656"/>
        </row>
        <row r="8657">
          <cell r="A8657"/>
        </row>
        <row r="8658">
          <cell r="A8658"/>
        </row>
        <row r="8659">
          <cell r="A8659"/>
        </row>
        <row r="8660">
          <cell r="A8660"/>
        </row>
        <row r="8661">
          <cell r="A8661"/>
        </row>
        <row r="8662">
          <cell r="A8662"/>
        </row>
        <row r="8663">
          <cell r="A8663"/>
        </row>
        <row r="8664">
          <cell r="A8664"/>
        </row>
        <row r="8665">
          <cell r="A8665"/>
        </row>
        <row r="8666">
          <cell r="A8666"/>
        </row>
        <row r="8667">
          <cell r="A8667"/>
        </row>
        <row r="8668">
          <cell r="A8668"/>
        </row>
        <row r="8669">
          <cell r="A8669"/>
        </row>
        <row r="8670">
          <cell r="A8670"/>
        </row>
        <row r="8671">
          <cell r="A8671"/>
        </row>
        <row r="8672">
          <cell r="A8672"/>
        </row>
        <row r="8673">
          <cell r="A8673"/>
        </row>
        <row r="8674">
          <cell r="A8674"/>
        </row>
        <row r="8675">
          <cell r="A8675"/>
        </row>
        <row r="8676">
          <cell r="A8676"/>
        </row>
        <row r="8677">
          <cell r="A8677"/>
        </row>
        <row r="8678">
          <cell r="A8678"/>
        </row>
        <row r="8679">
          <cell r="A8679"/>
        </row>
        <row r="8680">
          <cell r="A8680"/>
        </row>
        <row r="8681">
          <cell r="A8681"/>
        </row>
        <row r="8682">
          <cell r="A8682"/>
        </row>
        <row r="8683">
          <cell r="A8683"/>
        </row>
        <row r="8684">
          <cell r="A8684"/>
        </row>
        <row r="8685">
          <cell r="A8685"/>
        </row>
        <row r="8686">
          <cell r="A8686"/>
        </row>
        <row r="8687">
          <cell r="A8687"/>
        </row>
        <row r="8688">
          <cell r="A8688"/>
        </row>
        <row r="8689">
          <cell r="A8689"/>
        </row>
        <row r="8690">
          <cell r="A8690"/>
        </row>
        <row r="8691">
          <cell r="A8691"/>
        </row>
        <row r="8692">
          <cell r="A8692"/>
        </row>
        <row r="8693">
          <cell r="A8693"/>
        </row>
        <row r="8694">
          <cell r="A8694"/>
        </row>
        <row r="8695">
          <cell r="A8695"/>
        </row>
        <row r="8696">
          <cell r="A8696"/>
        </row>
        <row r="8697">
          <cell r="A8697"/>
        </row>
        <row r="8698">
          <cell r="A8698"/>
        </row>
        <row r="8699">
          <cell r="A8699"/>
        </row>
        <row r="8700">
          <cell r="A8700"/>
        </row>
        <row r="8701">
          <cell r="A8701"/>
        </row>
        <row r="8702">
          <cell r="A8702"/>
        </row>
        <row r="8703">
          <cell r="A8703"/>
        </row>
        <row r="8704">
          <cell r="A8704"/>
        </row>
        <row r="8705">
          <cell r="A8705"/>
        </row>
        <row r="8706">
          <cell r="A8706"/>
        </row>
        <row r="8707">
          <cell r="A8707"/>
        </row>
        <row r="8708">
          <cell r="A8708"/>
        </row>
        <row r="8709">
          <cell r="A8709"/>
        </row>
        <row r="8710">
          <cell r="A8710"/>
        </row>
        <row r="8711">
          <cell r="A8711"/>
        </row>
        <row r="8712">
          <cell r="A8712"/>
        </row>
        <row r="8713">
          <cell r="A8713"/>
        </row>
        <row r="8714">
          <cell r="A8714"/>
        </row>
        <row r="8715">
          <cell r="A8715"/>
        </row>
        <row r="8716">
          <cell r="A8716"/>
        </row>
        <row r="8717">
          <cell r="A8717"/>
        </row>
        <row r="8718">
          <cell r="A8718"/>
        </row>
        <row r="8719">
          <cell r="A8719"/>
        </row>
        <row r="8720">
          <cell r="A8720"/>
        </row>
        <row r="8721">
          <cell r="A8721"/>
        </row>
        <row r="8722">
          <cell r="A8722"/>
        </row>
        <row r="8723">
          <cell r="A8723"/>
        </row>
        <row r="8724">
          <cell r="A8724"/>
        </row>
        <row r="8725">
          <cell r="A8725"/>
        </row>
        <row r="8726">
          <cell r="A8726"/>
        </row>
        <row r="8727">
          <cell r="A8727"/>
        </row>
        <row r="8728">
          <cell r="A8728"/>
        </row>
        <row r="8729">
          <cell r="A8729"/>
        </row>
        <row r="8730">
          <cell r="A8730"/>
        </row>
        <row r="8731">
          <cell r="A8731"/>
        </row>
        <row r="8732">
          <cell r="A8732"/>
        </row>
        <row r="8733">
          <cell r="A8733"/>
        </row>
        <row r="8734">
          <cell r="A8734"/>
        </row>
        <row r="8735">
          <cell r="A8735"/>
        </row>
        <row r="8736">
          <cell r="A8736"/>
        </row>
        <row r="8737">
          <cell r="A8737"/>
        </row>
        <row r="8738">
          <cell r="A8738"/>
        </row>
        <row r="8739">
          <cell r="A8739"/>
        </row>
        <row r="8740">
          <cell r="A8740"/>
        </row>
        <row r="8741">
          <cell r="A8741"/>
        </row>
        <row r="8742">
          <cell r="A8742"/>
        </row>
        <row r="8743">
          <cell r="A8743"/>
        </row>
        <row r="8744">
          <cell r="A8744"/>
        </row>
        <row r="8745">
          <cell r="A8745"/>
        </row>
        <row r="8746">
          <cell r="A8746"/>
        </row>
        <row r="8747">
          <cell r="A8747"/>
        </row>
        <row r="8748">
          <cell r="A8748"/>
        </row>
        <row r="8749">
          <cell r="A8749"/>
        </row>
        <row r="8750">
          <cell r="A8750"/>
        </row>
        <row r="8751">
          <cell r="A8751"/>
        </row>
        <row r="8752">
          <cell r="A8752"/>
        </row>
        <row r="8753">
          <cell r="A8753"/>
        </row>
        <row r="8754">
          <cell r="A8754"/>
        </row>
        <row r="8755">
          <cell r="A8755"/>
        </row>
        <row r="8756">
          <cell r="A8756"/>
        </row>
        <row r="8757">
          <cell r="A8757"/>
        </row>
        <row r="8758">
          <cell r="A8758"/>
        </row>
        <row r="8759">
          <cell r="A8759"/>
        </row>
        <row r="8760">
          <cell r="A8760"/>
        </row>
        <row r="8761">
          <cell r="A8761"/>
        </row>
        <row r="8762">
          <cell r="A8762"/>
        </row>
        <row r="8763">
          <cell r="A8763"/>
        </row>
        <row r="8764">
          <cell r="A8764"/>
        </row>
        <row r="8765">
          <cell r="A8765"/>
        </row>
        <row r="8766">
          <cell r="A8766"/>
        </row>
        <row r="8767">
          <cell r="A8767"/>
        </row>
        <row r="8768">
          <cell r="A8768"/>
        </row>
        <row r="8769">
          <cell r="A8769"/>
        </row>
        <row r="8770">
          <cell r="A8770"/>
        </row>
        <row r="8771">
          <cell r="A8771"/>
        </row>
        <row r="8772">
          <cell r="A8772"/>
        </row>
        <row r="8773">
          <cell r="A8773"/>
        </row>
        <row r="8774">
          <cell r="A8774"/>
        </row>
        <row r="8775">
          <cell r="A8775"/>
        </row>
        <row r="8776">
          <cell r="A8776"/>
        </row>
        <row r="8777">
          <cell r="A8777"/>
        </row>
        <row r="8778">
          <cell r="A8778"/>
        </row>
        <row r="8779">
          <cell r="A8779"/>
        </row>
        <row r="8780">
          <cell r="A8780"/>
        </row>
        <row r="8781">
          <cell r="A8781"/>
        </row>
        <row r="8782">
          <cell r="A8782"/>
        </row>
        <row r="8783">
          <cell r="A8783"/>
        </row>
        <row r="8784">
          <cell r="A8784"/>
        </row>
        <row r="8785">
          <cell r="A8785"/>
        </row>
        <row r="8786">
          <cell r="A8786"/>
        </row>
        <row r="8787">
          <cell r="A8787"/>
        </row>
        <row r="8788">
          <cell r="A8788"/>
        </row>
        <row r="8789">
          <cell r="A8789"/>
        </row>
        <row r="8790">
          <cell r="A8790"/>
        </row>
        <row r="8791">
          <cell r="A8791"/>
        </row>
        <row r="8792">
          <cell r="A8792"/>
        </row>
        <row r="8793">
          <cell r="A8793"/>
        </row>
        <row r="8794">
          <cell r="A8794"/>
        </row>
        <row r="8795">
          <cell r="A8795"/>
        </row>
        <row r="8796">
          <cell r="A8796"/>
        </row>
        <row r="8797">
          <cell r="A8797"/>
        </row>
        <row r="8798">
          <cell r="A8798"/>
        </row>
        <row r="8799">
          <cell r="A8799"/>
        </row>
        <row r="8800">
          <cell r="A8800"/>
        </row>
        <row r="8801">
          <cell r="A8801"/>
        </row>
        <row r="8802">
          <cell r="A8802"/>
        </row>
        <row r="8803">
          <cell r="A8803"/>
        </row>
        <row r="8804">
          <cell r="A8804"/>
        </row>
        <row r="8805">
          <cell r="A8805"/>
        </row>
        <row r="8806">
          <cell r="A8806"/>
        </row>
        <row r="8807">
          <cell r="A8807"/>
        </row>
        <row r="8808">
          <cell r="A8808"/>
        </row>
        <row r="8809">
          <cell r="A8809"/>
        </row>
        <row r="8810">
          <cell r="A8810"/>
        </row>
        <row r="8811">
          <cell r="A8811"/>
        </row>
        <row r="8812">
          <cell r="A8812"/>
        </row>
        <row r="8813">
          <cell r="A8813"/>
        </row>
        <row r="8814">
          <cell r="A8814"/>
        </row>
        <row r="8815">
          <cell r="A8815"/>
        </row>
        <row r="8816">
          <cell r="A8816"/>
        </row>
        <row r="8817">
          <cell r="A8817"/>
        </row>
        <row r="8818">
          <cell r="A8818"/>
        </row>
        <row r="8819">
          <cell r="A8819"/>
        </row>
        <row r="8820">
          <cell r="A8820"/>
        </row>
        <row r="8821">
          <cell r="A8821"/>
        </row>
        <row r="8822">
          <cell r="A8822"/>
        </row>
        <row r="8823">
          <cell r="A8823"/>
        </row>
        <row r="8824">
          <cell r="A8824"/>
        </row>
        <row r="8825">
          <cell r="A8825"/>
        </row>
        <row r="8826">
          <cell r="A8826"/>
        </row>
        <row r="8827">
          <cell r="A8827"/>
        </row>
        <row r="8828">
          <cell r="A8828"/>
        </row>
        <row r="8829">
          <cell r="A8829"/>
        </row>
        <row r="8830">
          <cell r="A8830"/>
        </row>
        <row r="8831">
          <cell r="A8831"/>
        </row>
        <row r="8832">
          <cell r="A8832"/>
        </row>
        <row r="8833">
          <cell r="A8833"/>
        </row>
        <row r="8834">
          <cell r="A8834"/>
        </row>
        <row r="8835">
          <cell r="A8835"/>
        </row>
        <row r="8836">
          <cell r="A8836"/>
        </row>
        <row r="8837">
          <cell r="A8837"/>
        </row>
        <row r="8838">
          <cell r="A8838"/>
        </row>
        <row r="8839">
          <cell r="A8839"/>
        </row>
        <row r="8840">
          <cell r="A8840"/>
        </row>
        <row r="8841">
          <cell r="A8841"/>
        </row>
        <row r="8842">
          <cell r="A8842"/>
        </row>
        <row r="8843">
          <cell r="A8843"/>
        </row>
        <row r="8844">
          <cell r="A8844"/>
        </row>
        <row r="8845">
          <cell r="A8845"/>
        </row>
        <row r="8846">
          <cell r="A8846"/>
        </row>
        <row r="8847">
          <cell r="A8847"/>
        </row>
        <row r="8848">
          <cell r="A8848"/>
        </row>
        <row r="8849">
          <cell r="A8849"/>
        </row>
        <row r="8850">
          <cell r="A8850"/>
        </row>
        <row r="8851">
          <cell r="A8851"/>
        </row>
        <row r="8852">
          <cell r="A8852"/>
        </row>
        <row r="8853">
          <cell r="A8853"/>
        </row>
        <row r="8854">
          <cell r="A8854"/>
        </row>
        <row r="8855">
          <cell r="A8855"/>
        </row>
        <row r="8856">
          <cell r="A8856"/>
        </row>
        <row r="8857">
          <cell r="A8857"/>
        </row>
        <row r="8858">
          <cell r="A8858"/>
        </row>
        <row r="8859">
          <cell r="A8859"/>
        </row>
        <row r="8860">
          <cell r="A8860"/>
        </row>
        <row r="8861">
          <cell r="A8861"/>
        </row>
        <row r="8862">
          <cell r="A8862"/>
        </row>
        <row r="8863">
          <cell r="A8863"/>
        </row>
        <row r="8864">
          <cell r="A8864"/>
        </row>
        <row r="8865">
          <cell r="A8865"/>
        </row>
        <row r="8866">
          <cell r="A8866"/>
        </row>
        <row r="8867">
          <cell r="A8867"/>
        </row>
        <row r="8868">
          <cell r="A8868"/>
        </row>
        <row r="8869">
          <cell r="A8869"/>
        </row>
        <row r="8870">
          <cell r="A8870"/>
        </row>
        <row r="8871">
          <cell r="A8871"/>
        </row>
        <row r="8872">
          <cell r="A8872"/>
        </row>
        <row r="8873">
          <cell r="A8873"/>
        </row>
        <row r="8874">
          <cell r="A8874"/>
        </row>
        <row r="8875">
          <cell r="A8875"/>
        </row>
        <row r="8876">
          <cell r="A8876"/>
        </row>
        <row r="8877">
          <cell r="A8877"/>
        </row>
        <row r="8878">
          <cell r="A8878"/>
        </row>
        <row r="8879">
          <cell r="A8879"/>
        </row>
        <row r="8880">
          <cell r="A8880"/>
        </row>
        <row r="8881">
          <cell r="A8881"/>
        </row>
        <row r="8882">
          <cell r="A8882"/>
        </row>
        <row r="8883">
          <cell r="A8883"/>
        </row>
        <row r="8884">
          <cell r="A8884"/>
        </row>
        <row r="8885">
          <cell r="A8885"/>
        </row>
        <row r="8886">
          <cell r="A8886"/>
        </row>
        <row r="8887">
          <cell r="A8887"/>
        </row>
        <row r="8888">
          <cell r="A8888"/>
        </row>
        <row r="8889">
          <cell r="A8889"/>
        </row>
        <row r="8890">
          <cell r="A8890"/>
        </row>
        <row r="8891">
          <cell r="A8891"/>
        </row>
        <row r="8892">
          <cell r="A8892"/>
        </row>
        <row r="8893">
          <cell r="A8893"/>
        </row>
        <row r="8894">
          <cell r="A8894"/>
        </row>
        <row r="8895">
          <cell r="A8895"/>
        </row>
        <row r="8896">
          <cell r="A8896"/>
        </row>
        <row r="8897">
          <cell r="A8897"/>
        </row>
        <row r="8898">
          <cell r="A8898"/>
        </row>
        <row r="8899">
          <cell r="A8899"/>
        </row>
        <row r="8900">
          <cell r="A8900"/>
        </row>
        <row r="8901">
          <cell r="A8901"/>
        </row>
        <row r="8902">
          <cell r="A8902"/>
        </row>
        <row r="8903">
          <cell r="A8903"/>
        </row>
        <row r="8904">
          <cell r="A8904"/>
        </row>
        <row r="8905">
          <cell r="A8905"/>
        </row>
        <row r="8906">
          <cell r="A8906"/>
        </row>
        <row r="8907">
          <cell r="A8907"/>
        </row>
        <row r="8908">
          <cell r="A8908"/>
        </row>
        <row r="8909">
          <cell r="A8909"/>
        </row>
        <row r="8910">
          <cell r="A8910"/>
        </row>
        <row r="8911">
          <cell r="A8911"/>
        </row>
        <row r="8912">
          <cell r="A8912"/>
        </row>
        <row r="8913">
          <cell r="A8913"/>
        </row>
        <row r="8914">
          <cell r="A8914"/>
        </row>
        <row r="8915">
          <cell r="A8915"/>
        </row>
        <row r="8916">
          <cell r="A8916"/>
        </row>
        <row r="8917">
          <cell r="A8917"/>
        </row>
        <row r="8918">
          <cell r="A8918"/>
        </row>
        <row r="8919">
          <cell r="A8919"/>
        </row>
        <row r="8920">
          <cell r="A8920"/>
        </row>
        <row r="8921">
          <cell r="A8921"/>
        </row>
        <row r="8922">
          <cell r="A8922"/>
        </row>
        <row r="8923">
          <cell r="A8923"/>
        </row>
        <row r="8924">
          <cell r="A8924"/>
        </row>
        <row r="8925">
          <cell r="A8925"/>
        </row>
        <row r="8926">
          <cell r="A8926"/>
        </row>
        <row r="8927">
          <cell r="A8927"/>
        </row>
        <row r="8928">
          <cell r="A8928"/>
        </row>
        <row r="8929">
          <cell r="A8929"/>
        </row>
        <row r="8930">
          <cell r="A8930"/>
        </row>
        <row r="8931">
          <cell r="A8931"/>
        </row>
        <row r="8932">
          <cell r="A8932"/>
        </row>
        <row r="8933">
          <cell r="A8933"/>
        </row>
        <row r="8934">
          <cell r="A8934"/>
        </row>
        <row r="8935">
          <cell r="A8935"/>
        </row>
        <row r="8936">
          <cell r="A8936"/>
        </row>
        <row r="8937">
          <cell r="A8937"/>
        </row>
        <row r="8938">
          <cell r="A8938"/>
        </row>
        <row r="8939">
          <cell r="A8939"/>
        </row>
        <row r="8940">
          <cell r="A8940"/>
        </row>
        <row r="8941">
          <cell r="A8941"/>
        </row>
        <row r="8942">
          <cell r="A8942"/>
        </row>
        <row r="8943">
          <cell r="A8943"/>
        </row>
        <row r="8944">
          <cell r="A8944"/>
        </row>
        <row r="8945">
          <cell r="A8945"/>
        </row>
        <row r="8946">
          <cell r="A8946"/>
        </row>
        <row r="8947">
          <cell r="A8947"/>
        </row>
        <row r="8948">
          <cell r="A8948"/>
        </row>
        <row r="8949">
          <cell r="A8949"/>
        </row>
        <row r="8950">
          <cell r="A8950"/>
        </row>
        <row r="8951">
          <cell r="A8951"/>
        </row>
        <row r="8952">
          <cell r="A8952"/>
        </row>
        <row r="8953">
          <cell r="A8953"/>
        </row>
        <row r="8954">
          <cell r="A8954"/>
        </row>
        <row r="8955">
          <cell r="A8955"/>
        </row>
        <row r="8956">
          <cell r="A8956"/>
        </row>
        <row r="8957">
          <cell r="A8957"/>
        </row>
        <row r="8958">
          <cell r="A8958"/>
        </row>
        <row r="8959">
          <cell r="A8959"/>
        </row>
        <row r="8960">
          <cell r="A8960"/>
        </row>
        <row r="8961">
          <cell r="A8961"/>
        </row>
        <row r="8962">
          <cell r="A8962"/>
        </row>
        <row r="8963">
          <cell r="A8963"/>
        </row>
        <row r="8964">
          <cell r="A8964"/>
        </row>
        <row r="8965">
          <cell r="A8965"/>
        </row>
        <row r="8966">
          <cell r="A8966"/>
        </row>
        <row r="8967">
          <cell r="A8967"/>
        </row>
        <row r="8968">
          <cell r="A8968"/>
        </row>
        <row r="8969">
          <cell r="A8969"/>
        </row>
        <row r="8970">
          <cell r="A8970"/>
        </row>
        <row r="8971">
          <cell r="A8971"/>
        </row>
        <row r="8972">
          <cell r="A8972"/>
        </row>
        <row r="8973">
          <cell r="A8973"/>
        </row>
        <row r="8974">
          <cell r="A8974"/>
        </row>
        <row r="8975">
          <cell r="A8975"/>
        </row>
        <row r="8976">
          <cell r="A8976"/>
        </row>
        <row r="8977">
          <cell r="A8977"/>
        </row>
        <row r="8978">
          <cell r="A8978"/>
        </row>
        <row r="8979">
          <cell r="A8979"/>
        </row>
        <row r="8980">
          <cell r="A8980"/>
        </row>
        <row r="8981">
          <cell r="A8981"/>
        </row>
        <row r="8982">
          <cell r="A8982"/>
        </row>
        <row r="8983">
          <cell r="A8983"/>
        </row>
        <row r="8984">
          <cell r="A8984"/>
        </row>
        <row r="8985">
          <cell r="A8985"/>
        </row>
        <row r="8986">
          <cell r="A8986"/>
        </row>
        <row r="8987">
          <cell r="A8987"/>
        </row>
        <row r="8988">
          <cell r="A8988"/>
        </row>
        <row r="8989">
          <cell r="A8989"/>
        </row>
        <row r="8990">
          <cell r="A8990"/>
        </row>
        <row r="8991">
          <cell r="A8991"/>
        </row>
        <row r="8992">
          <cell r="A8992"/>
        </row>
        <row r="8993">
          <cell r="A8993"/>
        </row>
        <row r="8994">
          <cell r="A8994"/>
        </row>
        <row r="8995">
          <cell r="A8995"/>
        </row>
        <row r="8996">
          <cell r="A8996"/>
        </row>
        <row r="8997">
          <cell r="A8997"/>
        </row>
        <row r="8998">
          <cell r="A8998"/>
        </row>
        <row r="8999">
          <cell r="A8999"/>
        </row>
        <row r="9000">
          <cell r="A9000"/>
        </row>
        <row r="9001">
          <cell r="A9001"/>
        </row>
        <row r="9002">
          <cell r="A9002"/>
        </row>
        <row r="9003">
          <cell r="A9003"/>
        </row>
        <row r="9004">
          <cell r="A9004"/>
        </row>
        <row r="9005">
          <cell r="A9005"/>
        </row>
        <row r="9006">
          <cell r="A9006"/>
        </row>
        <row r="9007">
          <cell r="A9007"/>
        </row>
        <row r="9008">
          <cell r="A9008"/>
        </row>
        <row r="9009">
          <cell r="A9009"/>
        </row>
        <row r="9010">
          <cell r="A9010"/>
        </row>
        <row r="9011">
          <cell r="A9011"/>
        </row>
        <row r="9012">
          <cell r="A9012"/>
        </row>
        <row r="9013">
          <cell r="A9013"/>
        </row>
        <row r="9014">
          <cell r="A9014"/>
        </row>
        <row r="9015">
          <cell r="A9015"/>
        </row>
        <row r="9016">
          <cell r="A9016"/>
        </row>
        <row r="9017">
          <cell r="A9017"/>
        </row>
        <row r="9018">
          <cell r="A9018"/>
        </row>
        <row r="9019">
          <cell r="A9019"/>
        </row>
        <row r="9020">
          <cell r="A9020"/>
        </row>
        <row r="9021">
          <cell r="A9021"/>
        </row>
        <row r="9022">
          <cell r="A9022"/>
        </row>
        <row r="9023">
          <cell r="A9023"/>
        </row>
        <row r="9024">
          <cell r="A9024"/>
        </row>
        <row r="9025">
          <cell r="A9025"/>
        </row>
        <row r="9026">
          <cell r="A9026"/>
        </row>
        <row r="9027">
          <cell r="A9027"/>
        </row>
        <row r="9028">
          <cell r="A9028"/>
        </row>
        <row r="9029">
          <cell r="A9029"/>
        </row>
        <row r="9030">
          <cell r="A9030"/>
        </row>
        <row r="9031">
          <cell r="A9031"/>
        </row>
        <row r="9032">
          <cell r="A9032"/>
        </row>
        <row r="9033">
          <cell r="A9033"/>
        </row>
        <row r="9034">
          <cell r="A9034"/>
        </row>
        <row r="9035">
          <cell r="A9035"/>
        </row>
        <row r="9036">
          <cell r="A9036"/>
        </row>
        <row r="9037">
          <cell r="A9037"/>
        </row>
        <row r="9038">
          <cell r="A9038"/>
        </row>
        <row r="9039">
          <cell r="A9039"/>
        </row>
        <row r="9040">
          <cell r="A9040"/>
        </row>
        <row r="9041">
          <cell r="A9041"/>
        </row>
        <row r="9042">
          <cell r="A9042"/>
        </row>
        <row r="9043">
          <cell r="A9043"/>
        </row>
        <row r="9044">
          <cell r="A9044"/>
        </row>
        <row r="9045">
          <cell r="A9045"/>
        </row>
        <row r="9046">
          <cell r="A9046"/>
        </row>
        <row r="9047">
          <cell r="A9047"/>
        </row>
        <row r="9048">
          <cell r="A9048"/>
        </row>
        <row r="9049">
          <cell r="A9049"/>
        </row>
        <row r="9050">
          <cell r="A9050"/>
        </row>
        <row r="9051">
          <cell r="A9051"/>
        </row>
        <row r="9052">
          <cell r="A9052"/>
        </row>
        <row r="9053">
          <cell r="A9053"/>
        </row>
        <row r="9054">
          <cell r="A9054"/>
        </row>
        <row r="9055">
          <cell r="A9055"/>
        </row>
        <row r="9056">
          <cell r="A9056"/>
        </row>
        <row r="9057">
          <cell r="A9057"/>
        </row>
        <row r="9058">
          <cell r="A9058"/>
        </row>
        <row r="9059">
          <cell r="A9059"/>
        </row>
        <row r="9060">
          <cell r="A9060"/>
        </row>
        <row r="9061">
          <cell r="A9061"/>
        </row>
        <row r="9062">
          <cell r="A9062"/>
        </row>
        <row r="9063">
          <cell r="A9063"/>
        </row>
        <row r="9064">
          <cell r="A9064"/>
        </row>
        <row r="9065">
          <cell r="A9065"/>
        </row>
        <row r="9066">
          <cell r="A9066"/>
        </row>
        <row r="9067">
          <cell r="A9067"/>
        </row>
        <row r="9068">
          <cell r="A9068"/>
        </row>
        <row r="9069">
          <cell r="A9069"/>
        </row>
        <row r="9070">
          <cell r="A9070"/>
        </row>
        <row r="9071">
          <cell r="A9071"/>
        </row>
        <row r="9072">
          <cell r="A9072"/>
        </row>
        <row r="9073">
          <cell r="A9073"/>
        </row>
        <row r="9074">
          <cell r="A9074"/>
        </row>
        <row r="9075">
          <cell r="A9075"/>
        </row>
        <row r="9076">
          <cell r="A9076"/>
        </row>
        <row r="9077">
          <cell r="A9077"/>
        </row>
        <row r="9078">
          <cell r="A9078"/>
        </row>
        <row r="9079">
          <cell r="A9079"/>
        </row>
        <row r="9080">
          <cell r="A9080"/>
        </row>
        <row r="9081">
          <cell r="A9081"/>
        </row>
        <row r="9082">
          <cell r="A9082"/>
        </row>
        <row r="9083">
          <cell r="A9083"/>
        </row>
        <row r="9084">
          <cell r="A9084"/>
        </row>
        <row r="9085">
          <cell r="A9085"/>
        </row>
        <row r="9086">
          <cell r="A9086"/>
        </row>
        <row r="9087">
          <cell r="A9087"/>
        </row>
        <row r="9088">
          <cell r="A9088"/>
        </row>
        <row r="9089">
          <cell r="A9089"/>
        </row>
        <row r="9090">
          <cell r="A9090"/>
        </row>
        <row r="9091">
          <cell r="A9091"/>
        </row>
        <row r="9092">
          <cell r="A9092"/>
        </row>
        <row r="9093">
          <cell r="A9093"/>
        </row>
        <row r="9094">
          <cell r="A9094"/>
        </row>
        <row r="9095">
          <cell r="A9095"/>
        </row>
        <row r="9096">
          <cell r="A9096"/>
        </row>
        <row r="9097">
          <cell r="A9097"/>
        </row>
        <row r="9098">
          <cell r="A9098"/>
        </row>
        <row r="9099">
          <cell r="A9099"/>
        </row>
        <row r="9100">
          <cell r="A9100"/>
        </row>
        <row r="9101">
          <cell r="A9101"/>
        </row>
        <row r="9102">
          <cell r="A9102"/>
        </row>
        <row r="9103">
          <cell r="A9103"/>
        </row>
        <row r="9104">
          <cell r="A9104"/>
        </row>
        <row r="9105">
          <cell r="A9105"/>
        </row>
        <row r="9106">
          <cell r="A9106"/>
        </row>
        <row r="9107">
          <cell r="A9107"/>
        </row>
        <row r="9108">
          <cell r="A9108"/>
        </row>
        <row r="9109">
          <cell r="A9109"/>
        </row>
        <row r="9110">
          <cell r="A9110"/>
        </row>
        <row r="9111">
          <cell r="A9111"/>
        </row>
        <row r="9112">
          <cell r="A9112"/>
        </row>
        <row r="9113">
          <cell r="A9113"/>
        </row>
        <row r="9114">
          <cell r="A9114"/>
        </row>
        <row r="9115">
          <cell r="A9115"/>
        </row>
        <row r="9116">
          <cell r="A9116"/>
        </row>
        <row r="9117">
          <cell r="A9117"/>
        </row>
        <row r="9118">
          <cell r="A9118"/>
        </row>
        <row r="9119">
          <cell r="A9119"/>
        </row>
        <row r="9120">
          <cell r="A9120"/>
        </row>
        <row r="9121">
          <cell r="A9121"/>
        </row>
        <row r="9122">
          <cell r="A9122"/>
        </row>
        <row r="9123">
          <cell r="A9123"/>
        </row>
        <row r="9124">
          <cell r="A9124"/>
        </row>
        <row r="9125">
          <cell r="A9125"/>
        </row>
        <row r="9126">
          <cell r="A9126"/>
        </row>
        <row r="9127">
          <cell r="A9127"/>
        </row>
        <row r="9128">
          <cell r="A9128"/>
        </row>
        <row r="9129">
          <cell r="A9129"/>
        </row>
        <row r="9130">
          <cell r="A9130"/>
        </row>
        <row r="9131">
          <cell r="A9131"/>
        </row>
        <row r="9132">
          <cell r="A9132"/>
        </row>
        <row r="9133">
          <cell r="A9133"/>
        </row>
        <row r="9134">
          <cell r="A9134"/>
        </row>
        <row r="9135">
          <cell r="A9135"/>
        </row>
        <row r="9136">
          <cell r="A9136"/>
        </row>
        <row r="9137">
          <cell r="A9137"/>
        </row>
        <row r="9138">
          <cell r="A9138"/>
        </row>
        <row r="9139">
          <cell r="A9139"/>
        </row>
        <row r="9140">
          <cell r="A9140"/>
        </row>
        <row r="9141">
          <cell r="A9141"/>
        </row>
        <row r="9142">
          <cell r="A9142"/>
        </row>
        <row r="9143">
          <cell r="A9143"/>
        </row>
        <row r="9144">
          <cell r="A9144"/>
        </row>
        <row r="9145">
          <cell r="A9145"/>
        </row>
        <row r="9146">
          <cell r="A9146"/>
        </row>
        <row r="9147">
          <cell r="A9147"/>
        </row>
        <row r="9148">
          <cell r="A9148"/>
        </row>
        <row r="9149">
          <cell r="A9149"/>
        </row>
        <row r="9150">
          <cell r="A9150"/>
        </row>
        <row r="9151">
          <cell r="A9151"/>
        </row>
        <row r="9152">
          <cell r="A9152"/>
        </row>
        <row r="9153">
          <cell r="A9153"/>
        </row>
        <row r="9154">
          <cell r="A9154"/>
        </row>
        <row r="9155">
          <cell r="A9155"/>
        </row>
        <row r="9156">
          <cell r="A9156"/>
        </row>
        <row r="9157">
          <cell r="A9157"/>
        </row>
        <row r="9158">
          <cell r="A9158"/>
        </row>
        <row r="9159">
          <cell r="A9159"/>
        </row>
        <row r="9160">
          <cell r="A9160"/>
        </row>
        <row r="9161">
          <cell r="A9161"/>
        </row>
        <row r="9162">
          <cell r="A9162"/>
        </row>
        <row r="9163">
          <cell r="A9163"/>
        </row>
        <row r="9164">
          <cell r="A9164"/>
        </row>
        <row r="9165">
          <cell r="A9165"/>
        </row>
        <row r="9166">
          <cell r="A9166"/>
        </row>
        <row r="9167">
          <cell r="A9167"/>
        </row>
        <row r="9168">
          <cell r="A9168"/>
        </row>
        <row r="9169">
          <cell r="A9169"/>
        </row>
        <row r="9170">
          <cell r="A9170"/>
        </row>
        <row r="9171">
          <cell r="A9171"/>
        </row>
        <row r="9172">
          <cell r="A9172"/>
        </row>
        <row r="9173">
          <cell r="A9173"/>
        </row>
        <row r="9174">
          <cell r="A9174"/>
        </row>
        <row r="9175">
          <cell r="A9175"/>
        </row>
        <row r="9176">
          <cell r="A9176"/>
        </row>
        <row r="9177">
          <cell r="A9177"/>
        </row>
        <row r="9178">
          <cell r="A9178"/>
        </row>
        <row r="9179">
          <cell r="A9179"/>
        </row>
        <row r="9180">
          <cell r="A9180"/>
        </row>
        <row r="9181">
          <cell r="A9181"/>
        </row>
        <row r="9182">
          <cell r="A9182"/>
        </row>
        <row r="9183">
          <cell r="A9183"/>
        </row>
        <row r="9184">
          <cell r="A9184"/>
        </row>
        <row r="9185">
          <cell r="A9185"/>
        </row>
        <row r="9186">
          <cell r="A9186"/>
        </row>
        <row r="9187">
          <cell r="A9187"/>
        </row>
        <row r="9188">
          <cell r="A9188"/>
        </row>
        <row r="9189">
          <cell r="A9189"/>
        </row>
        <row r="9190">
          <cell r="A9190"/>
        </row>
        <row r="9191">
          <cell r="A9191"/>
        </row>
        <row r="9192">
          <cell r="A9192"/>
        </row>
        <row r="9193">
          <cell r="A9193"/>
        </row>
        <row r="9194">
          <cell r="A9194"/>
        </row>
        <row r="9195">
          <cell r="A9195"/>
        </row>
        <row r="9196">
          <cell r="A9196"/>
        </row>
        <row r="9197">
          <cell r="A9197"/>
        </row>
        <row r="9198">
          <cell r="A9198"/>
        </row>
        <row r="9199">
          <cell r="A9199"/>
        </row>
        <row r="9200">
          <cell r="A9200"/>
        </row>
        <row r="9201">
          <cell r="A9201"/>
        </row>
        <row r="9202">
          <cell r="A9202"/>
        </row>
        <row r="9203">
          <cell r="A9203"/>
        </row>
        <row r="9204">
          <cell r="A9204"/>
        </row>
        <row r="9205">
          <cell r="A9205"/>
        </row>
        <row r="9206">
          <cell r="A9206"/>
        </row>
        <row r="9207">
          <cell r="A9207"/>
        </row>
        <row r="9208">
          <cell r="A9208"/>
        </row>
        <row r="9209">
          <cell r="A9209"/>
        </row>
        <row r="9210">
          <cell r="A9210"/>
        </row>
        <row r="9211">
          <cell r="A9211"/>
        </row>
        <row r="9212">
          <cell r="A9212"/>
        </row>
        <row r="9213">
          <cell r="A9213"/>
        </row>
        <row r="9214">
          <cell r="A9214"/>
        </row>
        <row r="9215">
          <cell r="A9215"/>
        </row>
        <row r="9216">
          <cell r="A9216"/>
        </row>
        <row r="9217">
          <cell r="A9217"/>
        </row>
        <row r="9218">
          <cell r="A9218"/>
        </row>
        <row r="9219">
          <cell r="A9219"/>
        </row>
        <row r="9220">
          <cell r="A9220"/>
        </row>
        <row r="9221">
          <cell r="A9221"/>
        </row>
        <row r="9222">
          <cell r="A9222"/>
        </row>
        <row r="9223">
          <cell r="A9223"/>
        </row>
        <row r="9224">
          <cell r="A9224"/>
        </row>
        <row r="9225">
          <cell r="A9225"/>
        </row>
        <row r="9226">
          <cell r="A9226"/>
        </row>
        <row r="9227">
          <cell r="A9227"/>
        </row>
        <row r="9228">
          <cell r="A9228"/>
        </row>
        <row r="9229">
          <cell r="A9229"/>
        </row>
        <row r="9230">
          <cell r="A9230"/>
        </row>
        <row r="9231">
          <cell r="A9231"/>
        </row>
        <row r="9232">
          <cell r="A9232"/>
        </row>
        <row r="9233">
          <cell r="A9233"/>
        </row>
        <row r="9234">
          <cell r="A9234"/>
        </row>
        <row r="9235">
          <cell r="A9235"/>
        </row>
        <row r="9236">
          <cell r="A9236"/>
        </row>
        <row r="9237">
          <cell r="A9237"/>
        </row>
        <row r="9238">
          <cell r="A9238"/>
        </row>
        <row r="9239">
          <cell r="A9239"/>
        </row>
        <row r="9240">
          <cell r="A9240"/>
        </row>
        <row r="9241">
          <cell r="A9241"/>
        </row>
        <row r="9242">
          <cell r="A9242"/>
        </row>
        <row r="9243">
          <cell r="A9243"/>
        </row>
        <row r="9244">
          <cell r="A9244"/>
        </row>
        <row r="9245">
          <cell r="A9245"/>
        </row>
        <row r="9246">
          <cell r="A9246"/>
        </row>
        <row r="9247">
          <cell r="A9247"/>
        </row>
        <row r="9248">
          <cell r="A9248"/>
        </row>
        <row r="9249">
          <cell r="A9249"/>
        </row>
        <row r="9250">
          <cell r="A9250"/>
        </row>
        <row r="9251">
          <cell r="A9251"/>
        </row>
        <row r="9252">
          <cell r="A9252"/>
        </row>
        <row r="9253">
          <cell r="A9253"/>
        </row>
        <row r="9254">
          <cell r="A9254"/>
        </row>
        <row r="9255">
          <cell r="A9255"/>
        </row>
        <row r="9256">
          <cell r="A9256"/>
        </row>
        <row r="9257">
          <cell r="A9257"/>
        </row>
        <row r="9258">
          <cell r="A9258"/>
        </row>
        <row r="9259">
          <cell r="A9259"/>
        </row>
        <row r="9260">
          <cell r="A9260"/>
        </row>
        <row r="9261">
          <cell r="A9261"/>
        </row>
        <row r="9262">
          <cell r="A9262"/>
        </row>
        <row r="9263">
          <cell r="A9263"/>
        </row>
        <row r="9264">
          <cell r="A9264"/>
        </row>
        <row r="9265">
          <cell r="A9265"/>
        </row>
        <row r="9266">
          <cell r="A9266"/>
        </row>
        <row r="9267">
          <cell r="A9267"/>
        </row>
        <row r="9268">
          <cell r="A9268"/>
        </row>
        <row r="9269">
          <cell r="A9269"/>
        </row>
        <row r="9270">
          <cell r="A9270"/>
        </row>
        <row r="9271">
          <cell r="A9271"/>
        </row>
        <row r="9272">
          <cell r="A9272"/>
        </row>
        <row r="9273">
          <cell r="A9273"/>
        </row>
        <row r="9274">
          <cell r="A9274"/>
        </row>
        <row r="9275">
          <cell r="A9275"/>
        </row>
        <row r="9276">
          <cell r="A9276"/>
        </row>
        <row r="9277">
          <cell r="A9277"/>
        </row>
        <row r="9278">
          <cell r="A9278"/>
        </row>
        <row r="9279">
          <cell r="A9279"/>
        </row>
        <row r="9280">
          <cell r="A9280"/>
        </row>
        <row r="9281">
          <cell r="A9281"/>
        </row>
        <row r="9282">
          <cell r="A9282"/>
        </row>
        <row r="9283">
          <cell r="A9283"/>
        </row>
        <row r="9284">
          <cell r="A9284"/>
        </row>
        <row r="9285">
          <cell r="A9285"/>
        </row>
        <row r="9286">
          <cell r="A9286"/>
        </row>
        <row r="9287">
          <cell r="A9287"/>
        </row>
        <row r="9288">
          <cell r="A9288"/>
        </row>
        <row r="9289">
          <cell r="A9289"/>
        </row>
        <row r="9290">
          <cell r="A9290"/>
        </row>
        <row r="9291">
          <cell r="A9291"/>
        </row>
        <row r="9292">
          <cell r="A9292"/>
        </row>
        <row r="9293">
          <cell r="A9293"/>
        </row>
        <row r="9294">
          <cell r="A9294"/>
        </row>
        <row r="9295">
          <cell r="A9295"/>
        </row>
        <row r="9296">
          <cell r="A9296"/>
        </row>
        <row r="9297">
          <cell r="A9297"/>
        </row>
        <row r="9298">
          <cell r="A9298"/>
        </row>
        <row r="9299">
          <cell r="A9299"/>
        </row>
        <row r="9300">
          <cell r="A9300"/>
        </row>
        <row r="9301">
          <cell r="A9301"/>
        </row>
        <row r="9302">
          <cell r="A9302"/>
        </row>
        <row r="9303">
          <cell r="A9303"/>
        </row>
        <row r="9304">
          <cell r="A9304"/>
        </row>
        <row r="9305">
          <cell r="A9305"/>
        </row>
        <row r="9306">
          <cell r="A9306"/>
        </row>
        <row r="9307">
          <cell r="A9307"/>
        </row>
        <row r="9308">
          <cell r="A9308"/>
        </row>
        <row r="9309">
          <cell r="A9309"/>
        </row>
        <row r="9310">
          <cell r="A9310"/>
        </row>
        <row r="9311">
          <cell r="A9311"/>
        </row>
        <row r="9312">
          <cell r="A9312"/>
        </row>
        <row r="9313">
          <cell r="A9313"/>
        </row>
        <row r="9314">
          <cell r="A9314"/>
        </row>
        <row r="9315">
          <cell r="A9315"/>
        </row>
        <row r="9316">
          <cell r="A9316"/>
        </row>
        <row r="9317">
          <cell r="A9317"/>
        </row>
        <row r="9318">
          <cell r="A9318"/>
        </row>
        <row r="9319">
          <cell r="A9319"/>
        </row>
        <row r="9320">
          <cell r="A9320"/>
        </row>
        <row r="9321">
          <cell r="A9321"/>
        </row>
        <row r="9322">
          <cell r="A9322"/>
        </row>
        <row r="9323">
          <cell r="A9323"/>
        </row>
        <row r="9324">
          <cell r="A9324"/>
        </row>
        <row r="9325">
          <cell r="A9325"/>
        </row>
        <row r="9326">
          <cell r="A9326"/>
        </row>
        <row r="9327">
          <cell r="A9327"/>
        </row>
        <row r="9328">
          <cell r="A9328"/>
        </row>
        <row r="9329">
          <cell r="A9329"/>
        </row>
        <row r="9330">
          <cell r="A9330"/>
        </row>
        <row r="9331">
          <cell r="A9331"/>
        </row>
        <row r="9332">
          <cell r="A9332"/>
        </row>
        <row r="9333">
          <cell r="A9333"/>
        </row>
        <row r="9334">
          <cell r="A9334"/>
        </row>
        <row r="9335">
          <cell r="A9335"/>
        </row>
        <row r="9336">
          <cell r="A9336"/>
        </row>
        <row r="9337">
          <cell r="A9337"/>
        </row>
        <row r="9338">
          <cell r="A9338"/>
        </row>
        <row r="9339">
          <cell r="A9339"/>
        </row>
        <row r="9340">
          <cell r="A9340"/>
        </row>
        <row r="9341">
          <cell r="A9341"/>
        </row>
        <row r="9342">
          <cell r="A9342"/>
        </row>
        <row r="9343">
          <cell r="A9343"/>
        </row>
        <row r="9344">
          <cell r="A9344"/>
        </row>
        <row r="9345">
          <cell r="A9345"/>
        </row>
        <row r="9346">
          <cell r="A9346"/>
        </row>
        <row r="9347">
          <cell r="A9347"/>
        </row>
        <row r="9348">
          <cell r="A9348"/>
        </row>
        <row r="9349">
          <cell r="A9349"/>
        </row>
        <row r="9350">
          <cell r="A9350"/>
        </row>
        <row r="9351">
          <cell r="A9351"/>
        </row>
        <row r="9352">
          <cell r="A9352"/>
        </row>
        <row r="9353">
          <cell r="A9353"/>
        </row>
        <row r="9354">
          <cell r="A9354"/>
        </row>
        <row r="9355">
          <cell r="A9355"/>
        </row>
        <row r="9356">
          <cell r="A9356"/>
        </row>
        <row r="9357">
          <cell r="A9357"/>
        </row>
        <row r="9358">
          <cell r="A9358"/>
        </row>
        <row r="9359">
          <cell r="A9359"/>
        </row>
        <row r="9360">
          <cell r="A9360"/>
        </row>
        <row r="9361">
          <cell r="A9361"/>
        </row>
        <row r="9362">
          <cell r="A9362"/>
        </row>
        <row r="9363">
          <cell r="A9363"/>
        </row>
        <row r="9364">
          <cell r="A9364"/>
        </row>
        <row r="9365">
          <cell r="A9365"/>
        </row>
        <row r="9366">
          <cell r="A9366"/>
        </row>
        <row r="9367">
          <cell r="A9367"/>
        </row>
        <row r="9368">
          <cell r="A9368"/>
        </row>
        <row r="9369">
          <cell r="A9369"/>
        </row>
        <row r="9370">
          <cell r="A9370"/>
        </row>
        <row r="9371">
          <cell r="A9371"/>
        </row>
        <row r="9372">
          <cell r="A9372"/>
        </row>
        <row r="9373">
          <cell r="A9373"/>
        </row>
        <row r="9374">
          <cell r="A9374"/>
        </row>
        <row r="9375">
          <cell r="A9375"/>
        </row>
        <row r="9376">
          <cell r="A9376"/>
        </row>
        <row r="9377">
          <cell r="A9377"/>
        </row>
        <row r="9378">
          <cell r="A9378"/>
        </row>
        <row r="9379">
          <cell r="A9379"/>
        </row>
        <row r="9380">
          <cell r="A9380"/>
        </row>
        <row r="9381">
          <cell r="A9381"/>
        </row>
        <row r="9382">
          <cell r="A9382"/>
        </row>
        <row r="9383">
          <cell r="A9383"/>
        </row>
        <row r="9384">
          <cell r="A9384"/>
        </row>
        <row r="9385">
          <cell r="A9385"/>
        </row>
        <row r="9386">
          <cell r="A9386"/>
        </row>
        <row r="9387">
          <cell r="A9387"/>
        </row>
        <row r="9388">
          <cell r="A9388"/>
        </row>
        <row r="9389">
          <cell r="A9389"/>
        </row>
        <row r="9390">
          <cell r="A9390"/>
        </row>
        <row r="9391">
          <cell r="A9391"/>
        </row>
        <row r="9392">
          <cell r="A9392"/>
        </row>
        <row r="9393">
          <cell r="A9393"/>
        </row>
        <row r="9394">
          <cell r="A9394"/>
        </row>
        <row r="9395">
          <cell r="A9395"/>
        </row>
        <row r="9396">
          <cell r="A9396"/>
        </row>
        <row r="9397">
          <cell r="A9397"/>
        </row>
        <row r="9398">
          <cell r="A9398"/>
        </row>
        <row r="9399">
          <cell r="A9399"/>
        </row>
        <row r="9400">
          <cell r="A9400"/>
        </row>
        <row r="9401">
          <cell r="A9401"/>
        </row>
        <row r="9402">
          <cell r="A9402"/>
        </row>
        <row r="9403">
          <cell r="A9403"/>
        </row>
        <row r="9404">
          <cell r="A9404"/>
        </row>
        <row r="9405">
          <cell r="A9405"/>
        </row>
        <row r="9406">
          <cell r="A9406"/>
        </row>
        <row r="9407">
          <cell r="A9407"/>
        </row>
        <row r="9408">
          <cell r="A9408"/>
        </row>
        <row r="9409">
          <cell r="A9409"/>
        </row>
        <row r="9410">
          <cell r="A9410"/>
        </row>
        <row r="9411">
          <cell r="A9411"/>
        </row>
        <row r="9412">
          <cell r="A9412"/>
        </row>
        <row r="9413">
          <cell r="A9413"/>
        </row>
        <row r="9414">
          <cell r="A9414"/>
        </row>
        <row r="9415">
          <cell r="A9415"/>
        </row>
        <row r="9416">
          <cell r="A9416"/>
        </row>
        <row r="9417">
          <cell r="A9417"/>
        </row>
        <row r="9418">
          <cell r="A9418"/>
        </row>
        <row r="9419">
          <cell r="A9419"/>
        </row>
        <row r="9420">
          <cell r="A9420"/>
        </row>
        <row r="9421">
          <cell r="A9421"/>
        </row>
        <row r="9422">
          <cell r="A9422"/>
        </row>
        <row r="9423">
          <cell r="A9423"/>
        </row>
        <row r="9424">
          <cell r="A9424"/>
        </row>
        <row r="9425">
          <cell r="A9425"/>
        </row>
        <row r="9426">
          <cell r="A9426"/>
        </row>
        <row r="9427">
          <cell r="A9427"/>
        </row>
        <row r="9428">
          <cell r="A9428"/>
        </row>
        <row r="9429">
          <cell r="A9429"/>
        </row>
        <row r="9430">
          <cell r="A9430"/>
        </row>
        <row r="9431">
          <cell r="A9431"/>
        </row>
        <row r="9432">
          <cell r="A9432"/>
        </row>
        <row r="9433">
          <cell r="A9433"/>
        </row>
        <row r="9434">
          <cell r="A9434"/>
        </row>
        <row r="9435">
          <cell r="A9435"/>
        </row>
        <row r="9436">
          <cell r="A9436"/>
        </row>
        <row r="9437">
          <cell r="A9437"/>
        </row>
        <row r="9438">
          <cell r="A9438"/>
        </row>
        <row r="9439">
          <cell r="A9439"/>
        </row>
        <row r="9440">
          <cell r="A9440"/>
        </row>
        <row r="9441">
          <cell r="A9441"/>
        </row>
        <row r="9442">
          <cell r="A9442"/>
        </row>
        <row r="9443">
          <cell r="A9443"/>
        </row>
        <row r="9444">
          <cell r="A9444"/>
        </row>
        <row r="9445">
          <cell r="A9445"/>
        </row>
        <row r="9446">
          <cell r="A9446"/>
        </row>
        <row r="9447">
          <cell r="A9447"/>
        </row>
        <row r="9448">
          <cell r="A9448"/>
        </row>
        <row r="9449">
          <cell r="A9449"/>
        </row>
        <row r="9450">
          <cell r="A9450"/>
        </row>
        <row r="9451">
          <cell r="A9451"/>
        </row>
        <row r="9452">
          <cell r="A9452"/>
        </row>
        <row r="9453">
          <cell r="A9453"/>
        </row>
        <row r="9454">
          <cell r="A9454"/>
        </row>
        <row r="9455">
          <cell r="A9455"/>
        </row>
        <row r="9456">
          <cell r="A9456"/>
        </row>
        <row r="9457">
          <cell r="A9457"/>
        </row>
        <row r="9458">
          <cell r="A9458"/>
        </row>
        <row r="9459">
          <cell r="A9459"/>
        </row>
        <row r="9460">
          <cell r="A9460"/>
        </row>
        <row r="9461">
          <cell r="A9461"/>
        </row>
        <row r="9462">
          <cell r="A9462"/>
        </row>
        <row r="9463">
          <cell r="A9463"/>
        </row>
        <row r="9464">
          <cell r="A9464"/>
        </row>
        <row r="9465">
          <cell r="A9465"/>
        </row>
        <row r="9466">
          <cell r="A9466"/>
        </row>
        <row r="9467">
          <cell r="A9467"/>
        </row>
        <row r="9468">
          <cell r="A9468"/>
        </row>
        <row r="9469">
          <cell r="A9469"/>
        </row>
        <row r="9470">
          <cell r="A9470"/>
        </row>
        <row r="9471">
          <cell r="A9471"/>
        </row>
        <row r="9472">
          <cell r="A9472"/>
        </row>
        <row r="9473">
          <cell r="A9473"/>
        </row>
        <row r="9474">
          <cell r="A9474"/>
        </row>
        <row r="9475">
          <cell r="A9475"/>
        </row>
        <row r="9476">
          <cell r="A9476"/>
        </row>
        <row r="9477">
          <cell r="A9477"/>
        </row>
        <row r="9478">
          <cell r="A9478"/>
        </row>
        <row r="9479">
          <cell r="A9479"/>
        </row>
        <row r="9480">
          <cell r="A9480"/>
        </row>
        <row r="9481">
          <cell r="A9481"/>
        </row>
        <row r="9482">
          <cell r="A9482"/>
        </row>
        <row r="9483">
          <cell r="A9483"/>
        </row>
        <row r="9484">
          <cell r="A9484"/>
        </row>
        <row r="9485">
          <cell r="A9485"/>
        </row>
        <row r="9486">
          <cell r="A9486"/>
        </row>
        <row r="9487">
          <cell r="A9487"/>
        </row>
        <row r="9488">
          <cell r="A9488"/>
        </row>
        <row r="9489">
          <cell r="A9489"/>
        </row>
        <row r="9490">
          <cell r="A9490"/>
        </row>
        <row r="9491">
          <cell r="A9491"/>
        </row>
        <row r="9492">
          <cell r="A9492"/>
        </row>
        <row r="9493">
          <cell r="A9493"/>
        </row>
        <row r="9494">
          <cell r="A9494"/>
        </row>
        <row r="9495">
          <cell r="A9495"/>
        </row>
        <row r="9496">
          <cell r="A9496"/>
        </row>
        <row r="9497">
          <cell r="A9497"/>
        </row>
        <row r="9498">
          <cell r="A9498"/>
        </row>
        <row r="9499">
          <cell r="A9499"/>
        </row>
        <row r="9500">
          <cell r="A9500"/>
        </row>
        <row r="9501">
          <cell r="A9501"/>
        </row>
        <row r="9502">
          <cell r="A9502"/>
        </row>
        <row r="9503">
          <cell r="A9503"/>
        </row>
        <row r="9504">
          <cell r="A9504"/>
        </row>
        <row r="9505">
          <cell r="A9505"/>
        </row>
        <row r="9506">
          <cell r="A9506"/>
        </row>
        <row r="9507">
          <cell r="A9507"/>
        </row>
        <row r="9508">
          <cell r="A9508"/>
        </row>
        <row r="9509">
          <cell r="A9509"/>
        </row>
        <row r="9510">
          <cell r="A9510"/>
        </row>
        <row r="9511">
          <cell r="A9511"/>
        </row>
        <row r="9512">
          <cell r="A9512"/>
        </row>
        <row r="9513">
          <cell r="A9513"/>
        </row>
        <row r="9514">
          <cell r="A9514"/>
        </row>
        <row r="9515">
          <cell r="A9515"/>
        </row>
        <row r="9516">
          <cell r="A9516"/>
        </row>
        <row r="9517">
          <cell r="A9517"/>
        </row>
        <row r="9518">
          <cell r="A9518"/>
        </row>
        <row r="9519">
          <cell r="A9519"/>
        </row>
        <row r="9520">
          <cell r="A9520"/>
        </row>
        <row r="9521">
          <cell r="A9521"/>
        </row>
        <row r="9522">
          <cell r="A9522"/>
        </row>
        <row r="9523">
          <cell r="A9523"/>
        </row>
        <row r="9524">
          <cell r="A9524"/>
        </row>
        <row r="9525">
          <cell r="A9525"/>
        </row>
        <row r="9526">
          <cell r="A9526"/>
        </row>
        <row r="9527">
          <cell r="A9527"/>
        </row>
        <row r="9528">
          <cell r="A9528"/>
        </row>
        <row r="9529">
          <cell r="A9529"/>
        </row>
        <row r="9530">
          <cell r="A9530"/>
        </row>
        <row r="9531">
          <cell r="A9531"/>
        </row>
        <row r="9532">
          <cell r="A9532"/>
        </row>
        <row r="9533">
          <cell r="A9533"/>
        </row>
        <row r="9534">
          <cell r="A9534"/>
        </row>
        <row r="9535">
          <cell r="A9535"/>
        </row>
        <row r="9536">
          <cell r="A9536"/>
        </row>
        <row r="9537">
          <cell r="A9537"/>
        </row>
        <row r="9538">
          <cell r="A9538"/>
        </row>
        <row r="9539">
          <cell r="A9539"/>
        </row>
        <row r="9540">
          <cell r="A9540"/>
        </row>
        <row r="9541">
          <cell r="A9541"/>
        </row>
        <row r="9542">
          <cell r="A9542"/>
        </row>
        <row r="9543">
          <cell r="A9543"/>
        </row>
        <row r="9544">
          <cell r="A9544"/>
        </row>
        <row r="9545">
          <cell r="A9545"/>
        </row>
        <row r="9546">
          <cell r="A9546"/>
        </row>
        <row r="9547">
          <cell r="A9547"/>
        </row>
        <row r="9548">
          <cell r="A9548"/>
        </row>
        <row r="9549">
          <cell r="A9549"/>
        </row>
        <row r="9550">
          <cell r="A9550"/>
        </row>
        <row r="9551">
          <cell r="A9551"/>
        </row>
        <row r="9552">
          <cell r="A9552"/>
        </row>
        <row r="9553">
          <cell r="A9553"/>
        </row>
        <row r="9554">
          <cell r="A9554"/>
        </row>
        <row r="9555">
          <cell r="A9555"/>
        </row>
        <row r="9556">
          <cell r="A9556"/>
        </row>
        <row r="9557">
          <cell r="A9557"/>
        </row>
        <row r="9558">
          <cell r="A9558"/>
        </row>
        <row r="9559">
          <cell r="A9559"/>
        </row>
        <row r="9560">
          <cell r="A9560"/>
        </row>
        <row r="9561">
          <cell r="A9561"/>
        </row>
        <row r="9562">
          <cell r="A9562"/>
        </row>
        <row r="9563">
          <cell r="A9563"/>
        </row>
        <row r="9564">
          <cell r="A9564"/>
        </row>
        <row r="9565">
          <cell r="A9565"/>
        </row>
        <row r="9566">
          <cell r="A9566"/>
        </row>
        <row r="9567">
          <cell r="A9567"/>
        </row>
        <row r="9568">
          <cell r="A9568"/>
        </row>
        <row r="9569">
          <cell r="A9569"/>
        </row>
        <row r="9570">
          <cell r="A9570"/>
        </row>
        <row r="9571">
          <cell r="A9571"/>
        </row>
        <row r="9572">
          <cell r="A9572"/>
        </row>
        <row r="9573">
          <cell r="A9573"/>
        </row>
        <row r="9574">
          <cell r="A9574"/>
        </row>
        <row r="9575">
          <cell r="A9575"/>
        </row>
        <row r="9576">
          <cell r="A9576"/>
        </row>
        <row r="9577">
          <cell r="A9577"/>
        </row>
        <row r="9578">
          <cell r="A9578"/>
        </row>
        <row r="9579">
          <cell r="A9579"/>
        </row>
        <row r="9580">
          <cell r="A9580"/>
        </row>
        <row r="9581">
          <cell r="A9581"/>
        </row>
        <row r="9582">
          <cell r="A9582"/>
        </row>
        <row r="9583">
          <cell r="A9583"/>
        </row>
        <row r="9584">
          <cell r="A9584"/>
        </row>
        <row r="9585">
          <cell r="A9585"/>
        </row>
        <row r="9586">
          <cell r="A9586"/>
        </row>
        <row r="9587">
          <cell r="A9587"/>
        </row>
        <row r="9588">
          <cell r="A9588"/>
        </row>
        <row r="9589">
          <cell r="A9589"/>
        </row>
        <row r="9590">
          <cell r="A9590"/>
        </row>
        <row r="9591">
          <cell r="A9591"/>
        </row>
        <row r="9592">
          <cell r="A9592"/>
        </row>
        <row r="9593">
          <cell r="A9593"/>
        </row>
        <row r="9594">
          <cell r="A9594"/>
        </row>
        <row r="9595">
          <cell r="A9595"/>
        </row>
        <row r="9596">
          <cell r="A9596"/>
        </row>
        <row r="9597">
          <cell r="A9597"/>
        </row>
        <row r="9598">
          <cell r="A9598"/>
        </row>
        <row r="9599">
          <cell r="A9599"/>
        </row>
        <row r="9600">
          <cell r="A9600"/>
        </row>
        <row r="9601">
          <cell r="A9601"/>
        </row>
        <row r="9602">
          <cell r="A9602"/>
        </row>
        <row r="9603">
          <cell r="A9603"/>
        </row>
        <row r="9604">
          <cell r="A9604"/>
        </row>
        <row r="9605">
          <cell r="A9605"/>
        </row>
        <row r="9606">
          <cell r="A9606"/>
        </row>
        <row r="9607">
          <cell r="A9607"/>
        </row>
        <row r="9608">
          <cell r="A9608"/>
        </row>
        <row r="9609">
          <cell r="A9609"/>
        </row>
        <row r="9610">
          <cell r="A9610"/>
        </row>
        <row r="9611">
          <cell r="A9611"/>
        </row>
        <row r="9612">
          <cell r="A9612"/>
        </row>
        <row r="9613">
          <cell r="A9613"/>
        </row>
        <row r="9614">
          <cell r="A9614"/>
        </row>
        <row r="9615">
          <cell r="A9615"/>
        </row>
        <row r="9616">
          <cell r="A9616"/>
        </row>
        <row r="9617">
          <cell r="A9617"/>
        </row>
        <row r="9618">
          <cell r="A9618"/>
        </row>
        <row r="9619">
          <cell r="A9619"/>
        </row>
        <row r="9620">
          <cell r="A9620"/>
        </row>
        <row r="9621">
          <cell r="A9621"/>
        </row>
        <row r="9622">
          <cell r="A9622"/>
        </row>
        <row r="9623">
          <cell r="A9623"/>
        </row>
        <row r="9624">
          <cell r="A9624"/>
        </row>
        <row r="9625">
          <cell r="A9625"/>
        </row>
        <row r="9626">
          <cell r="A9626"/>
        </row>
        <row r="9627">
          <cell r="A9627"/>
        </row>
        <row r="9628">
          <cell r="A9628"/>
        </row>
        <row r="9629">
          <cell r="A9629"/>
        </row>
        <row r="9630">
          <cell r="A9630"/>
        </row>
        <row r="9631">
          <cell r="A9631"/>
        </row>
        <row r="9632">
          <cell r="A9632"/>
        </row>
        <row r="9633">
          <cell r="A9633"/>
        </row>
        <row r="9634">
          <cell r="A9634"/>
        </row>
        <row r="9635">
          <cell r="A9635"/>
        </row>
        <row r="9636">
          <cell r="A9636"/>
        </row>
        <row r="9637">
          <cell r="A9637"/>
        </row>
        <row r="9638">
          <cell r="A9638"/>
        </row>
        <row r="9639">
          <cell r="A9639"/>
        </row>
        <row r="9640">
          <cell r="A9640"/>
        </row>
        <row r="9641">
          <cell r="A9641"/>
        </row>
        <row r="9642">
          <cell r="A9642"/>
        </row>
        <row r="9643">
          <cell r="A9643"/>
        </row>
        <row r="9644">
          <cell r="A9644"/>
        </row>
        <row r="9645">
          <cell r="A9645"/>
        </row>
        <row r="9646">
          <cell r="A9646"/>
        </row>
        <row r="9647">
          <cell r="A9647"/>
        </row>
        <row r="9648">
          <cell r="A9648"/>
        </row>
        <row r="9649">
          <cell r="A9649"/>
        </row>
        <row r="9650">
          <cell r="A9650"/>
        </row>
        <row r="9651">
          <cell r="A9651"/>
        </row>
        <row r="9652">
          <cell r="A9652"/>
        </row>
        <row r="9653">
          <cell r="A9653"/>
        </row>
        <row r="9654">
          <cell r="A9654"/>
        </row>
        <row r="9655">
          <cell r="A9655"/>
        </row>
        <row r="9656">
          <cell r="A9656"/>
        </row>
        <row r="9657">
          <cell r="A9657"/>
        </row>
        <row r="9658">
          <cell r="A9658"/>
        </row>
        <row r="9659">
          <cell r="A9659"/>
        </row>
        <row r="9660">
          <cell r="A9660"/>
        </row>
        <row r="9661">
          <cell r="A9661"/>
        </row>
        <row r="9662">
          <cell r="A9662"/>
        </row>
        <row r="9663">
          <cell r="A9663"/>
        </row>
        <row r="9664">
          <cell r="A9664"/>
        </row>
        <row r="9665">
          <cell r="A9665"/>
        </row>
        <row r="9666">
          <cell r="A9666"/>
        </row>
        <row r="9667">
          <cell r="A9667"/>
        </row>
        <row r="9668">
          <cell r="A9668"/>
        </row>
        <row r="9669">
          <cell r="A9669"/>
        </row>
        <row r="9670">
          <cell r="A9670"/>
        </row>
        <row r="9671">
          <cell r="A9671"/>
        </row>
        <row r="9672">
          <cell r="A9672"/>
        </row>
        <row r="9673">
          <cell r="A9673"/>
        </row>
        <row r="9674">
          <cell r="A9674"/>
        </row>
        <row r="9675">
          <cell r="A9675"/>
        </row>
        <row r="9676">
          <cell r="A9676"/>
        </row>
        <row r="9677">
          <cell r="A9677"/>
        </row>
        <row r="9678">
          <cell r="A9678"/>
        </row>
        <row r="9679">
          <cell r="A9679"/>
        </row>
        <row r="9680">
          <cell r="A9680"/>
        </row>
        <row r="9681">
          <cell r="A9681"/>
        </row>
        <row r="9682">
          <cell r="A9682"/>
        </row>
        <row r="9683">
          <cell r="A9683"/>
        </row>
        <row r="9684">
          <cell r="A9684"/>
        </row>
        <row r="9685">
          <cell r="A9685"/>
        </row>
        <row r="9686">
          <cell r="A9686"/>
        </row>
        <row r="9687">
          <cell r="A9687"/>
        </row>
        <row r="9688">
          <cell r="A9688"/>
        </row>
        <row r="9689">
          <cell r="A9689"/>
        </row>
        <row r="9690">
          <cell r="A9690"/>
        </row>
        <row r="9691">
          <cell r="A9691"/>
        </row>
        <row r="9692">
          <cell r="A9692"/>
        </row>
        <row r="9693">
          <cell r="A9693"/>
        </row>
        <row r="9694">
          <cell r="A9694"/>
        </row>
        <row r="9695">
          <cell r="A9695"/>
        </row>
        <row r="9696">
          <cell r="A9696"/>
        </row>
        <row r="9697">
          <cell r="A9697"/>
        </row>
        <row r="9698">
          <cell r="A9698"/>
        </row>
        <row r="9699">
          <cell r="A9699"/>
        </row>
        <row r="9700">
          <cell r="A9700"/>
        </row>
        <row r="9701">
          <cell r="A9701"/>
        </row>
        <row r="9702">
          <cell r="A9702"/>
        </row>
        <row r="9703">
          <cell r="A9703"/>
        </row>
        <row r="9704">
          <cell r="A9704"/>
        </row>
        <row r="9705">
          <cell r="A9705"/>
        </row>
        <row r="9706">
          <cell r="A9706"/>
        </row>
        <row r="9707">
          <cell r="A9707"/>
        </row>
        <row r="9708">
          <cell r="A9708"/>
        </row>
        <row r="9709">
          <cell r="A9709"/>
        </row>
        <row r="9710">
          <cell r="A9710"/>
        </row>
        <row r="9711">
          <cell r="A9711"/>
        </row>
        <row r="9712">
          <cell r="A9712"/>
        </row>
        <row r="9713">
          <cell r="A9713"/>
        </row>
        <row r="9714">
          <cell r="A9714"/>
        </row>
        <row r="9715">
          <cell r="A9715"/>
        </row>
        <row r="9716">
          <cell r="A9716"/>
        </row>
        <row r="9717">
          <cell r="A9717"/>
        </row>
        <row r="9718">
          <cell r="A9718"/>
        </row>
        <row r="9719">
          <cell r="A9719"/>
        </row>
        <row r="9720">
          <cell r="A9720"/>
        </row>
        <row r="9721">
          <cell r="A9721"/>
        </row>
        <row r="9722">
          <cell r="A9722"/>
        </row>
        <row r="9723">
          <cell r="A9723"/>
        </row>
        <row r="9724">
          <cell r="A9724"/>
        </row>
        <row r="9725">
          <cell r="A9725"/>
        </row>
        <row r="9726">
          <cell r="A9726"/>
        </row>
        <row r="9727">
          <cell r="A9727"/>
        </row>
        <row r="9728">
          <cell r="A9728"/>
        </row>
        <row r="9729">
          <cell r="A9729"/>
        </row>
        <row r="9730">
          <cell r="A9730"/>
        </row>
        <row r="9731">
          <cell r="A9731"/>
        </row>
        <row r="9732">
          <cell r="A9732"/>
        </row>
        <row r="9733">
          <cell r="A9733"/>
        </row>
        <row r="9734">
          <cell r="A9734"/>
        </row>
        <row r="9735">
          <cell r="A9735"/>
        </row>
        <row r="9736">
          <cell r="A9736"/>
        </row>
        <row r="9737">
          <cell r="A9737"/>
        </row>
        <row r="9738">
          <cell r="A9738"/>
        </row>
        <row r="9739">
          <cell r="A9739"/>
        </row>
        <row r="9740">
          <cell r="A9740"/>
        </row>
        <row r="9741">
          <cell r="A9741"/>
        </row>
        <row r="9742">
          <cell r="A9742"/>
        </row>
        <row r="9743">
          <cell r="A9743"/>
        </row>
        <row r="9744">
          <cell r="A9744"/>
        </row>
        <row r="9745">
          <cell r="A9745"/>
        </row>
        <row r="9746">
          <cell r="A9746"/>
        </row>
        <row r="9747">
          <cell r="A9747"/>
        </row>
        <row r="9748">
          <cell r="A9748"/>
        </row>
        <row r="9749">
          <cell r="A9749"/>
        </row>
        <row r="9750">
          <cell r="A9750"/>
        </row>
        <row r="9751">
          <cell r="A9751"/>
        </row>
        <row r="9752">
          <cell r="A9752"/>
        </row>
        <row r="9753">
          <cell r="A9753"/>
        </row>
        <row r="9754">
          <cell r="A9754"/>
        </row>
        <row r="9755">
          <cell r="A9755"/>
        </row>
        <row r="9756">
          <cell r="A9756"/>
        </row>
        <row r="9757">
          <cell r="A9757"/>
        </row>
        <row r="9758">
          <cell r="A9758"/>
        </row>
        <row r="9759">
          <cell r="A9759"/>
        </row>
        <row r="9760">
          <cell r="A9760"/>
        </row>
        <row r="9761">
          <cell r="A9761"/>
        </row>
        <row r="9762">
          <cell r="A9762"/>
        </row>
        <row r="9763">
          <cell r="A9763"/>
        </row>
        <row r="9764">
          <cell r="A9764"/>
        </row>
        <row r="9765">
          <cell r="A9765"/>
        </row>
        <row r="9766">
          <cell r="A9766"/>
        </row>
        <row r="9767">
          <cell r="A9767"/>
        </row>
        <row r="9768">
          <cell r="A9768"/>
        </row>
        <row r="9769">
          <cell r="A9769"/>
        </row>
        <row r="9770">
          <cell r="A9770"/>
        </row>
        <row r="9771">
          <cell r="A9771"/>
        </row>
        <row r="9772">
          <cell r="A9772"/>
        </row>
        <row r="9773">
          <cell r="A9773"/>
        </row>
        <row r="9774">
          <cell r="A9774"/>
        </row>
        <row r="9775">
          <cell r="A9775"/>
        </row>
        <row r="9776">
          <cell r="A9776"/>
        </row>
        <row r="9777">
          <cell r="A9777"/>
        </row>
        <row r="9778">
          <cell r="A9778"/>
        </row>
        <row r="9779">
          <cell r="A9779"/>
        </row>
        <row r="9780">
          <cell r="A9780"/>
        </row>
        <row r="9781">
          <cell r="A9781"/>
        </row>
        <row r="9782">
          <cell r="A9782"/>
        </row>
        <row r="9783">
          <cell r="A9783"/>
        </row>
        <row r="9784">
          <cell r="A9784"/>
        </row>
        <row r="9785">
          <cell r="A9785"/>
        </row>
        <row r="9786">
          <cell r="A9786"/>
        </row>
        <row r="9787">
          <cell r="A9787"/>
        </row>
        <row r="9788">
          <cell r="A9788"/>
        </row>
        <row r="9789">
          <cell r="A9789"/>
        </row>
        <row r="9790">
          <cell r="A9790"/>
        </row>
        <row r="9791">
          <cell r="A9791"/>
        </row>
        <row r="9792">
          <cell r="A9792"/>
        </row>
        <row r="9793">
          <cell r="A9793"/>
        </row>
        <row r="9794">
          <cell r="A9794"/>
        </row>
        <row r="9795">
          <cell r="A9795"/>
        </row>
        <row r="9796">
          <cell r="A9796"/>
        </row>
        <row r="9797">
          <cell r="A9797"/>
        </row>
        <row r="9798">
          <cell r="A9798"/>
        </row>
        <row r="9799">
          <cell r="A9799"/>
        </row>
        <row r="9800">
          <cell r="A9800"/>
        </row>
        <row r="9801">
          <cell r="A9801"/>
        </row>
        <row r="9802">
          <cell r="A9802"/>
        </row>
        <row r="9803">
          <cell r="A9803"/>
        </row>
        <row r="9804">
          <cell r="A9804"/>
        </row>
        <row r="9805">
          <cell r="A9805"/>
        </row>
        <row r="9806">
          <cell r="A9806"/>
        </row>
        <row r="9807">
          <cell r="A9807"/>
        </row>
        <row r="9808">
          <cell r="A9808"/>
        </row>
        <row r="9809">
          <cell r="A9809"/>
        </row>
        <row r="9810">
          <cell r="A9810"/>
        </row>
        <row r="9811">
          <cell r="A9811"/>
        </row>
        <row r="9812">
          <cell r="A9812"/>
        </row>
        <row r="9813">
          <cell r="A9813"/>
        </row>
        <row r="9814">
          <cell r="A9814"/>
        </row>
        <row r="9815">
          <cell r="A9815"/>
        </row>
        <row r="9816">
          <cell r="A9816"/>
        </row>
        <row r="9817">
          <cell r="A9817"/>
        </row>
        <row r="9818">
          <cell r="A9818"/>
        </row>
        <row r="9819">
          <cell r="A9819"/>
        </row>
        <row r="9820">
          <cell r="A9820"/>
        </row>
        <row r="9821">
          <cell r="A9821"/>
        </row>
        <row r="9822">
          <cell r="A9822"/>
        </row>
        <row r="9823">
          <cell r="A9823"/>
        </row>
        <row r="9824">
          <cell r="A9824"/>
        </row>
        <row r="9825">
          <cell r="A9825"/>
        </row>
        <row r="9826">
          <cell r="A9826"/>
        </row>
        <row r="9827">
          <cell r="A9827"/>
        </row>
        <row r="9828">
          <cell r="A9828"/>
        </row>
        <row r="9829">
          <cell r="A9829"/>
        </row>
        <row r="9830">
          <cell r="A9830"/>
        </row>
        <row r="9831">
          <cell r="A9831"/>
        </row>
        <row r="9832">
          <cell r="A9832"/>
        </row>
        <row r="9833">
          <cell r="A9833"/>
        </row>
        <row r="9834">
          <cell r="A9834"/>
        </row>
        <row r="9835">
          <cell r="A9835"/>
        </row>
        <row r="9836">
          <cell r="A9836"/>
        </row>
        <row r="9837">
          <cell r="A9837"/>
        </row>
        <row r="9838">
          <cell r="A9838"/>
        </row>
        <row r="9839">
          <cell r="A9839"/>
        </row>
        <row r="9840">
          <cell r="A9840"/>
        </row>
        <row r="9841">
          <cell r="A9841"/>
        </row>
        <row r="9842">
          <cell r="A9842"/>
        </row>
        <row r="9843">
          <cell r="A9843"/>
        </row>
        <row r="9844">
          <cell r="A9844"/>
        </row>
        <row r="9845">
          <cell r="A9845"/>
        </row>
        <row r="9846">
          <cell r="A9846"/>
        </row>
        <row r="9847">
          <cell r="A9847"/>
        </row>
        <row r="9848">
          <cell r="A9848"/>
        </row>
        <row r="9849">
          <cell r="A9849"/>
        </row>
        <row r="9850">
          <cell r="A9850"/>
        </row>
        <row r="9851">
          <cell r="A9851"/>
        </row>
        <row r="9852">
          <cell r="A9852"/>
        </row>
        <row r="9853">
          <cell r="A9853"/>
        </row>
        <row r="9854">
          <cell r="A9854"/>
        </row>
        <row r="9855">
          <cell r="A9855"/>
        </row>
        <row r="9856">
          <cell r="A9856"/>
        </row>
        <row r="9857">
          <cell r="A9857"/>
        </row>
        <row r="9858">
          <cell r="A9858"/>
        </row>
        <row r="9859">
          <cell r="A9859"/>
        </row>
        <row r="9860">
          <cell r="A9860"/>
        </row>
        <row r="9861">
          <cell r="A9861"/>
        </row>
        <row r="9862">
          <cell r="A9862"/>
        </row>
        <row r="9863">
          <cell r="A9863"/>
        </row>
        <row r="9864">
          <cell r="A9864"/>
        </row>
        <row r="9865">
          <cell r="A9865"/>
        </row>
        <row r="9866">
          <cell r="A9866"/>
        </row>
        <row r="9867">
          <cell r="A9867"/>
        </row>
        <row r="9868">
          <cell r="A9868"/>
        </row>
        <row r="9869">
          <cell r="A9869"/>
        </row>
        <row r="9870">
          <cell r="A9870"/>
        </row>
        <row r="9871">
          <cell r="A9871"/>
        </row>
        <row r="9872">
          <cell r="A9872"/>
        </row>
        <row r="9873">
          <cell r="A9873"/>
        </row>
        <row r="9874">
          <cell r="A9874"/>
        </row>
        <row r="9875">
          <cell r="A9875"/>
        </row>
        <row r="9876">
          <cell r="A9876"/>
        </row>
        <row r="9877">
          <cell r="A9877"/>
        </row>
        <row r="9878">
          <cell r="A9878"/>
        </row>
        <row r="9879">
          <cell r="A9879"/>
        </row>
        <row r="9880">
          <cell r="A9880"/>
        </row>
        <row r="9881">
          <cell r="A9881"/>
        </row>
        <row r="9882">
          <cell r="A9882"/>
        </row>
        <row r="9883">
          <cell r="A9883"/>
        </row>
        <row r="9884">
          <cell r="A9884"/>
        </row>
        <row r="9885">
          <cell r="A9885"/>
        </row>
        <row r="9886">
          <cell r="A9886"/>
        </row>
        <row r="9887">
          <cell r="A9887"/>
        </row>
        <row r="9888">
          <cell r="A9888"/>
        </row>
        <row r="9889">
          <cell r="A9889"/>
        </row>
        <row r="9890">
          <cell r="A9890"/>
        </row>
        <row r="9891">
          <cell r="A9891"/>
        </row>
        <row r="9892">
          <cell r="A9892"/>
        </row>
        <row r="9893">
          <cell r="A9893"/>
        </row>
        <row r="9894">
          <cell r="A9894"/>
        </row>
        <row r="9895">
          <cell r="A9895"/>
        </row>
        <row r="9896">
          <cell r="A9896"/>
        </row>
        <row r="9897">
          <cell r="A9897"/>
        </row>
        <row r="9898">
          <cell r="A9898"/>
        </row>
        <row r="9899">
          <cell r="A9899"/>
        </row>
        <row r="9900">
          <cell r="A9900"/>
        </row>
        <row r="9901">
          <cell r="A9901"/>
        </row>
        <row r="9902">
          <cell r="A9902"/>
        </row>
        <row r="9903">
          <cell r="A9903"/>
        </row>
        <row r="9904">
          <cell r="A9904"/>
        </row>
        <row r="9905">
          <cell r="A9905"/>
        </row>
        <row r="9906">
          <cell r="A9906"/>
        </row>
        <row r="9907">
          <cell r="A9907"/>
        </row>
        <row r="9908">
          <cell r="A9908"/>
        </row>
        <row r="9909">
          <cell r="A9909"/>
        </row>
        <row r="9910">
          <cell r="A9910"/>
        </row>
        <row r="9911">
          <cell r="A9911"/>
        </row>
        <row r="9912">
          <cell r="A9912"/>
        </row>
        <row r="9913">
          <cell r="A9913"/>
        </row>
        <row r="9914">
          <cell r="A9914"/>
        </row>
        <row r="9915">
          <cell r="A9915"/>
        </row>
        <row r="9916">
          <cell r="A9916"/>
        </row>
        <row r="9917">
          <cell r="A9917"/>
        </row>
        <row r="9918">
          <cell r="A9918"/>
        </row>
        <row r="9919">
          <cell r="A9919"/>
        </row>
        <row r="9920">
          <cell r="A9920"/>
        </row>
        <row r="9921">
          <cell r="A9921"/>
        </row>
        <row r="9922">
          <cell r="A9922"/>
        </row>
        <row r="9923">
          <cell r="A9923"/>
        </row>
        <row r="9924">
          <cell r="A9924"/>
        </row>
        <row r="9925">
          <cell r="A9925"/>
        </row>
        <row r="9926">
          <cell r="A9926"/>
        </row>
        <row r="9927">
          <cell r="A9927"/>
        </row>
        <row r="9928">
          <cell r="A9928"/>
        </row>
        <row r="9929">
          <cell r="A9929"/>
        </row>
        <row r="9930">
          <cell r="A9930"/>
        </row>
        <row r="9931">
          <cell r="A9931"/>
        </row>
        <row r="9932">
          <cell r="A9932"/>
        </row>
        <row r="9933">
          <cell r="A9933"/>
        </row>
        <row r="9934">
          <cell r="A9934"/>
        </row>
        <row r="9935">
          <cell r="A9935"/>
        </row>
        <row r="9936">
          <cell r="A9936"/>
        </row>
        <row r="9937">
          <cell r="A9937"/>
        </row>
        <row r="9938">
          <cell r="A9938"/>
        </row>
        <row r="9939">
          <cell r="A9939"/>
        </row>
        <row r="9940">
          <cell r="A9940"/>
        </row>
        <row r="9941">
          <cell r="A9941"/>
        </row>
        <row r="9942">
          <cell r="A9942"/>
        </row>
        <row r="9943">
          <cell r="A9943"/>
        </row>
        <row r="9944">
          <cell r="A9944"/>
        </row>
        <row r="9945">
          <cell r="A9945"/>
        </row>
        <row r="9946">
          <cell r="A9946"/>
        </row>
        <row r="9947">
          <cell r="A9947"/>
        </row>
        <row r="9948">
          <cell r="A9948"/>
        </row>
        <row r="9949">
          <cell r="A9949"/>
        </row>
        <row r="9950">
          <cell r="A9950"/>
        </row>
        <row r="9951">
          <cell r="A9951"/>
        </row>
        <row r="9952">
          <cell r="A9952"/>
        </row>
        <row r="9953">
          <cell r="A9953"/>
        </row>
        <row r="9954">
          <cell r="A9954"/>
        </row>
        <row r="9955">
          <cell r="A9955"/>
        </row>
        <row r="9956">
          <cell r="A9956"/>
        </row>
        <row r="9957">
          <cell r="A9957"/>
        </row>
        <row r="9958">
          <cell r="A9958"/>
        </row>
        <row r="9959">
          <cell r="A9959"/>
        </row>
        <row r="9960">
          <cell r="A9960"/>
        </row>
        <row r="9961">
          <cell r="A9961"/>
        </row>
        <row r="9962">
          <cell r="A9962"/>
        </row>
        <row r="9963">
          <cell r="A9963"/>
        </row>
        <row r="9964">
          <cell r="A9964"/>
        </row>
        <row r="9965">
          <cell r="A9965"/>
        </row>
        <row r="9966">
          <cell r="A9966"/>
        </row>
        <row r="9967">
          <cell r="A9967"/>
        </row>
        <row r="9968">
          <cell r="A9968"/>
        </row>
        <row r="9969">
          <cell r="A9969"/>
        </row>
        <row r="9970">
          <cell r="A9970"/>
        </row>
        <row r="9971">
          <cell r="A9971"/>
        </row>
        <row r="9972">
          <cell r="A9972"/>
        </row>
        <row r="9973">
          <cell r="A9973"/>
        </row>
        <row r="9974">
          <cell r="A9974"/>
        </row>
        <row r="9975">
          <cell r="A9975"/>
        </row>
        <row r="9976">
          <cell r="A9976"/>
        </row>
        <row r="9977">
          <cell r="A9977"/>
        </row>
        <row r="9978">
          <cell r="A9978"/>
        </row>
        <row r="9979">
          <cell r="A9979"/>
        </row>
        <row r="9980">
          <cell r="A9980"/>
        </row>
        <row r="9981">
          <cell r="A9981"/>
        </row>
        <row r="9982">
          <cell r="A9982"/>
        </row>
        <row r="9983">
          <cell r="A9983"/>
        </row>
        <row r="9984">
          <cell r="A9984"/>
        </row>
        <row r="9985">
          <cell r="A9985"/>
        </row>
        <row r="9986">
          <cell r="A9986"/>
        </row>
        <row r="9987">
          <cell r="A9987"/>
        </row>
        <row r="9988">
          <cell r="A9988"/>
        </row>
        <row r="9989">
          <cell r="A9989"/>
        </row>
        <row r="9990">
          <cell r="A9990"/>
        </row>
        <row r="9991">
          <cell r="A9991"/>
        </row>
        <row r="9992">
          <cell r="A9992"/>
        </row>
        <row r="9993">
          <cell r="A9993"/>
        </row>
        <row r="9994">
          <cell r="A9994"/>
        </row>
        <row r="9995">
          <cell r="A9995"/>
        </row>
        <row r="9996">
          <cell r="A9996"/>
        </row>
        <row r="9997">
          <cell r="A9997"/>
        </row>
        <row r="9998">
          <cell r="A9998"/>
        </row>
        <row r="9999">
          <cell r="A9999"/>
        </row>
        <row r="10000">
          <cell r="A10000"/>
        </row>
        <row r="10001">
          <cell r="A10001"/>
        </row>
        <row r="10002">
          <cell r="A10002"/>
        </row>
        <row r="10003">
          <cell r="A10003"/>
        </row>
        <row r="10004">
          <cell r="A10004"/>
        </row>
        <row r="10005">
          <cell r="A10005"/>
        </row>
        <row r="10006">
          <cell r="A10006"/>
        </row>
        <row r="10007">
          <cell r="A10007"/>
        </row>
        <row r="10008">
          <cell r="A10008"/>
        </row>
        <row r="10009">
          <cell r="A10009"/>
        </row>
        <row r="10010">
          <cell r="A10010"/>
        </row>
        <row r="10011">
          <cell r="A10011"/>
        </row>
        <row r="10012">
          <cell r="A10012"/>
        </row>
        <row r="10013">
          <cell r="A10013"/>
        </row>
        <row r="10014">
          <cell r="A10014"/>
        </row>
        <row r="10015">
          <cell r="A10015"/>
        </row>
        <row r="10016">
          <cell r="A10016"/>
        </row>
        <row r="10017">
          <cell r="A10017"/>
        </row>
        <row r="10018">
          <cell r="A10018"/>
        </row>
        <row r="10019">
          <cell r="A10019"/>
        </row>
        <row r="10020">
          <cell r="A10020"/>
        </row>
        <row r="10021">
          <cell r="A10021"/>
        </row>
        <row r="10022">
          <cell r="A10022"/>
        </row>
        <row r="10023">
          <cell r="A10023"/>
        </row>
        <row r="10024">
          <cell r="A10024"/>
        </row>
        <row r="10025">
          <cell r="A10025"/>
        </row>
        <row r="10026">
          <cell r="A10026"/>
        </row>
        <row r="10027">
          <cell r="A10027"/>
        </row>
        <row r="10028">
          <cell r="A10028"/>
        </row>
        <row r="10029">
          <cell r="A10029"/>
        </row>
        <row r="10030">
          <cell r="A10030"/>
        </row>
        <row r="10031">
          <cell r="A10031"/>
        </row>
        <row r="10032">
          <cell r="A10032"/>
        </row>
        <row r="10033">
          <cell r="A10033"/>
        </row>
        <row r="10034">
          <cell r="A10034"/>
        </row>
        <row r="10035">
          <cell r="A10035"/>
        </row>
        <row r="10036">
          <cell r="A10036"/>
        </row>
        <row r="10037">
          <cell r="A10037"/>
        </row>
        <row r="10038">
          <cell r="A10038"/>
        </row>
        <row r="10039">
          <cell r="A10039"/>
        </row>
        <row r="10040">
          <cell r="A10040"/>
        </row>
        <row r="10041">
          <cell r="A10041"/>
        </row>
        <row r="10042">
          <cell r="A10042"/>
        </row>
        <row r="10043">
          <cell r="A10043"/>
        </row>
        <row r="10044">
          <cell r="A10044"/>
        </row>
        <row r="10045">
          <cell r="A10045"/>
        </row>
        <row r="10046">
          <cell r="A10046"/>
        </row>
        <row r="10047">
          <cell r="A10047"/>
        </row>
        <row r="10048">
          <cell r="A10048"/>
        </row>
        <row r="10049">
          <cell r="A10049"/>
        </row>
        <row r="10050">
          <cell r="A10050"/>
        </row>
        <row r="10051">
          <cell r="A10051"/>
        </row>
        <row r="10052">
          <cell r="A10052"/>
        </row>
        <row r="10053">
          <cell r="A10053"/>
        </row>
        <row r="10054">
          <cell r="A10054"/>
        </row>
        <row r="10055">
          <cell r="A10055"/>
        </row>
        <row r="10056">
          <cell r="A10056"/>
        </row>
        <row r="10057">
          <cell r="A10057"/>
        </row>
        <row r="10058">
          <cell r="A10058"/>
        </row>
        <row r="10059">
          <cell r="A10059"/>
        </row>
        <row r="10060">
          <cell r="A10060"/>
        </row>
        <row r="10061">
          <cell r="A10061"/>
        </row>
        <row r="10062">
          <cell r="A10062"/>
        </row>
        <row r="10063">
          <cell r="A10063"/>
        </row>
        <row r="10064">
          <cell r="A10064"/>
        </row>
        <row r="10065">
          <cell r="A10065"/>
        </row>
        <row r="10066">
          <cell r="A10066"/>
        </row>
        <row r="10067">
          <cell r="A10067"/>
        </row>
        <row r="10068">
          <cell r="A10068"/>
        </row>
        <row r="10069">
          <cell r="A10069"/>
        </row>
        <row r="10070">
          <cell r="A10070"/>
        </row>
        <row r="10071">
          <cell r="A10071"/>
        </row>
        <row r="10072">
          <cell r="A10072"/>
        </row>
        <row r="10073">
          <cell r="A10073"/>
        </row>
        <row r="10074">
          <cell r="A10074"/>
        </row>
        <row r="10075">
          <cell r="A10075"/>
        </row>
        <row r="10076">
          <cell r="A10076"/>
        </row>
        <row r="10077">
          <cell r="A10077"/>
        </row>
        <row r="10078">
          <cell r="A10078"/>
        </row>
        <row r="10079">
          <cell r="A10079"/>
        </row>
        <row r="10080">
          <cell r="A10080"/>
        </row>
        <row r="10081">
          <cell r="A10081"/>
        </row>
        <row r="10082">
          <cell r="A10082"/>
        </row>
        <row r="10083">
          <cell r="A10083"/>
        </row>
        <row r="10084">
          <cell r="A10084"/>
        </row>
        <row r="10085">
          <cell r="A10085"/>
        </row>
        <row r="10086">
          <cell r="A10086"/>
        </row>
        <row r="10087">
          <cell r="A10087"/>
        </row>
        <row r="10088">
          <cell r="A10088"/>
        </row>
        <row r="10089">
          <cell r="A10089"/>
        </row>
        <row r="10090">
          <cell r="A10090"/>
        </row>
        <row r="10091">
          <cell r="A10091"/>
        </row>
        <row r="10092">
          <cell r="A10092"/>
        </row>
        <row r="10093">
          <cell r="A10093"/>
        </row>
        <row r="10094">
          <cell r="A10094"/>
        </row>
        <row r="10095">
          <cell r="A10095"/>
        </row>
        <row r="10096">
          <cell r="A10096"/>
        </row>
        <row r="10097">
          <cell r="A10097"/>
        </row>
        <row r="10098">
          <cell r="A10098"/>
        </row>
        <row r="10099">
          <cell r="A10099"/>
        </row>
        <row r="10100">
          <cell r="A10100"/>
        </row>
        <row r="10101">
          <cell r="A10101"/>
        </row>
        <row r="10102">
          <cell r="A10102"/>
        </row>
        <row r="10103">
          <cell r="A10103"/>
        </row>
        <row r="10104">
          <cell r="A10104"/>
        </row>
        <row r="10105">
          <cell r="A10105"/>
        </row>
        <row r="10106">
          <cell r="A10106"/>
        </row>
        <row r="10107">
          <cell r="A10107"/>
        </row>
        <row r="10108">
          <cell r="A10108"/>
        </row>
        <row r="10109">
          <cell r="A10109"/>
        </row>
        <row r="10110">
          <cell r="A10110"/>
        </row>
        <row r="10111">
          <cell r="A10111"/>
        </row>
        <row r="10112">
          <cell r="A10112"/>
        </row>
        <row r="10113">
          <cell r="A10113"/>
        </row>
        <row r="10114">
          <cell r="A10114"/>
        </row>
        <row r="10115">
          <cell r="A10115"/>
        </row>
        <row r="10116">
          <cell r="A10116"/>
        </row>
        <row r="10117">
          <cell r="A10117"/>
        </row>
        <row r="10118">
          <cell r="A10118"/>
        </row>
        <row r="10119">
          <cell r="A10119"/>
        </row>
        <row r="10120">
          <cell r="A10120"/>
        </row>
        <row r="10121">
          <cell r="A10121"/>
        </row>
        <row r="10122">
          <cell r="A10122"/>
        </row>
        <row r="10123">
          <cell r="A10123"/>
        </row>
        <row r="10124">
          <cell r="A10124"/>
        </row>
        <row r="10125">
          <cell r="A10125"/>
        </row>
        <row r="10126">
          <cell r="A10126"/>
        </row>
        <row r="10127">
          <cell r="A10127"/>
        </row>
        <row r="10128">
          <cell r="A10128"/>
        </row>
        <row r="10129">
          <cell r="A10129"/>
        </row>
        <row r="10130">
          <cell r="A10130"/>
        </row>
        <row r="10131">
          <cell r="A10131"/>
        </row>
        <row r="10132">
          <cell r="A10132"/>
        </row>
        <row r="10133">
          <cell r="A10133"/>
        </row>
        <row r="10134">
          <cell r="A10134"/>
        </row>
        <row r="10135">
          <cell r="A10135"/>
        </row>
        <row r="10136">
          <cell r="A10136"/>
        </row>
        <row r="10137">
          <cell r="A10137"/>
        </row>
        <row r="10138">
          <cell r="A10138"/>
        </row>
        <row r="10139">
          <cell r="A10139"/>
        </row>
        <row r="10140">
          <cell r="A10140"/>
        </row>
        <row r="10141">
          <cell r="A10141"/>
        </row>
        <row r="10142">
          <cell r="A10142"/>
        </row>
        <row r="10143">
          <cell r="A10143"/>
        </row>
        <row r="10144">
          <cell r="A10144"/>
        </row>
        <row r="10145">
          <cell r="A10145"/>
        </row>
        <row r="10146">
          <cell r="A10146"/>
        </row>
        <row r="10147">
          <cell r="A10147"/>
        </row>
        <row r="10148">
          <cell r="A10148"/>
        </row>
        <row r="10149">
          <cell r="A10149"/>
        </row>
        <row r="10150">
          <cell r="A10150"/>
        </row>
        <row r="10151">
          <cell r="A10151"/>
        </row>
        <row r="10152">
          <cell r="A10152"/>
        </row>
        <row r="10153">
          <cell r="A10153"/>
        </row>
        <row r="10154">
          <cell r="A10154"/>
        </row>
        <row r="10155">
          <cell r="A10155"/>
        </row>
        <row r="10156">
          <cell r="A10156"/>
        </row>
        <row r="10157">
          <cell r="A10157"/>
        </row>
        <row r="10158">
          <cell r="A10158"/>
        </row>
        <row r="10159">
          <cell r="A10159"/>
        </row>
        <row r="10160">
          <cell r="A10160"/>
        </row>
        <row r="10161">
          <cell r="A10161"/>
        </row>
        <row r="10162">
          <cell r="A10162"/>
        </row>
        <row r="10163">
          <cell r="A10163"/>
        </row>
        <row r="10164">
          <cell r="A10164"/>
        </row>
        <row r="10165">
          <cell r="A10165"/>
        </row>
        <row r="10166">
          <cell r="A10166"/>
        </row>
        <row r="10167">
          <cell r="A10167"/>
        </row>
        <row r="10168">
          <cell r="A10168"/>
        </row>
        <row r="10169">
          <cell r="A10169"/>
        </row>
        <row r="10170">
          <cell r="A10170"/>
        </row>
        <row r="10171">
          <cell r="A10171"/>
        </row>
        <row r="10172">
          <cell r="A10172"/>
        </row>
        <row r="10173">
          <cell r="A10173"/>
        </row>
        <row r="10174">
          <cell r="A10174"/>
        </row>
        <row r="10175">
          <cell r="A10175"/>
        </row>
        <row r="10176">
          <cell r="A10176"/>
        </row>
        <row r="10177">
          <cell r="A10177"/>
        </row>
        <row r="10178">
          <cell r="A10178"/>
        </row>
        <row r="10179">
          <cell r="A10179"/>
        </row>
        <row r="10180">
          <cell r="A10180"/>
        </row>
        <row r="10181">
          <cell r="A10181"/>
        </row>
        <row r="10182">
          <cell r="A10182"/>
        </row>
        <row r="10183">
          <cell r="A10183"/>
        </row>
        <row r="10184">
          <cell r="A10184"/>
        </row>
        <row r="10185">
          <cell r="A10185"/>
        </row>
        <row r="10186">
          <cell r="A10186"/>
        </row>
        <row r="10187">
          <cell r="A10187"/>
        </row>
        <row r="10188">
          <cell r="A10188"/>
        </row>
        <row r="10189">
          <cell r="A10189"/>
        </row>
        <row r="10190">
          <cell r="A10190"/>
        </row>
        <row r="10191">
          <cell r="A10191"/>
        </row>
        <row r="10192">
          <cell r="A10192"/>
        </row>
        <row r="10193">
          <cell r="A10193"/>
        </row>
        <row r="10194">
          <cell r="A10194"/>
        </row>
        <row r="10195">
          <cell r="A10195"/>
        </row>
        <row r="10196">
          <cell r="A10196"/>
        </row>
        <row r="10197">
          <cell r="A10197"/>
        </row>
        <row r="10198">
          <cell r="A10198"/>
        </row>
        <row r="10199">
          <cell r="A10199"/>
        </row>
        <row r="10200">
          <cell r="A10200"/>
        </row>
        <row r="10201">
          <cell r="A10201"/>
        </row>
        <row r="10202">
          <cell r="A10202"/>
        </row>
        <row r="10203">
          <cell r="A10203"/>
        </row>
        <row r="10204">
          <cell r="A10204"/>
        </row>
        <row r="10205">
          <cell r="A10205"/>
        </row>
        <row r="10206">
          <cell r="A10206"/>
        </row>
        <row r="10207">
          <cell r="A10207"/>
        </row>
        <row r="10208">
          <cell r="A10208"/>
        </row>
        <row r="10209">
          <cell r="A10209"/>
        </row>
        <row r="10210">
          <cell r="A10210"/>
        </row>
        <row r="10211">
          <cell r="A10211"/>
        </row>
        <row r="10212">
          <cell r="A10212"/>
        </row>
        <row r="10213">
          <cell r="A10213"/>
        </row>
        <row r="10214">
          <cell r="A10214"/>
        </row>
        <row r="10215">
          <cell r="A10215"/>
        </row>
        <row r="10216">
          <cell r="A10216"/>
        </row>
        <row r="10217">
          <cell r="A10217"/>
        </row>
        <row r="10218">
          <cell r="A10218"/>
        </row>
        <row r="10219">
          <cell r="A10219"/>
        </row>
        <row r="10220">
          <cell r="A10220"/>
        </row>
        <row r="10221">
          <cell r="A10221"/>
        </row>
        <row r="10222">
          <cell r="A10222"/>
        </row>
        <row r="10223">
          <cell r="A10223"/>
        </row>
        <row r="10224">
          <cell r="A10224"/>
        </row>
        <row r="10225">
          <cell r="A10225"/>
        </row>
        <row r="10226">
          <cell r="A10226"/>
        </row>
        <row r="10227">
          <cell r="A10227"/>
        </row>
        <row r="10228">
          <cell r="A10228"/>
        </row>
        <row r="10229">
          <cell r="A10229"/>
        </row>
        <row r="10230">
          <cell r="A10230"/>
        </row>
        <row r="10231">
          <cell r="A10231"/>
        </row>
        <row r="10232">
          <cell r="A10232"/>
        </row>
        <row r="10233">
          <cell r="A10233"/>
        </row>
        <row r="10234">
          <cell r="A10234"/>
        </row>
        <row r="10235">
          <cell r="A10235"/>
        </row>
        <row r="10236">
          <cell r="A10236"/>
        </row>
        <row r="10237">
          <cell r="A10237"/>
        </row>
        <row r="10238">
          <cell r="A10238"/>
        </row>
        <row r="10239">
          <cell r="A10239"/>
        </row>
        <row r="10240">
          <cell r="A10240"/>
        </row>
        <row r="10241">
          <cell r="A10241"/>
        </row>
        <row r="10242">
          <cell r="A10242"/>
        </row>
        <row r="10243">
          <cell r="A10243"/>
        </row>
        <row r="10244">
          <cell r="A10244"/>
        </row>
        <row r="10245">
          <cell r="A10245"/>
        </row>
        <row r="10246">
          <cell r="A10246"/>
        </row>
        <row r="10247">
          <cell r="A10247"/>
        </row>
        <row r="10248">
          <cell r="A10248"/>
        </row>
        <row r="10249">
          <cell r="A10249"/>
        </row>
        <row r="10250">
          <cell r="A10250"/>
        </row>
        <row r="10251">
          <cell r="A10251"/>
        </row>
        <row r="10252">
          <cell r="A10252"/>
        </row>
        <row r="10253">
          <cell r="A10253"/>
        </row>
        <row r="10254">
          <cell r="A10254"/>
        </row>
        <row r="10255">
          <cell r="A10255"/>
        </row>
        <row r="10256">
          <cell r="A10256"/>
        </row>
        <row r="10257">
          <cell r="A10257"/>
        </row>
        <row r="10258">
          <cell r="A10258"/>
        </row>
        <row r="10259">
          <cell r="A10259"/>
        </row>
        <row r="10260">
          <cell r="A10260"/>
        </row>
        <row r="10261">
          <cell r="A10261"/>
        </row>
        <row r="10262">
          <cell r="A10262"/>
        </row>
        <row r="10263">
          <cell r="A10263"/>
        </row>
        <row r="10264">
          <cell r="A10264"/>
        </row>
        <row r="10265">
          <cell r="A10265"/>
        </row>
        <row r="10266">
          <cell r="A10266"/>
        </row>
        <row r="10267">
          <cell r="A10267"/>
        </row>
        <row r="10268">
          <cell r="A10268"/>
        </row>
        <row r="10269">
          <cell r="A10269"/>
        </row>
        <row r="10270">
          <cell r="A10270"/>
        </row>
        <row r="10271">
          <cell r="A10271"/>
        </row>
        <row r="10272">
          <cell r="A10272"/>
        </row>
        <row r="10273">
          <cell r="A10273"/>
        </row>
        <row r="10274">
          <cell r="A10274"/>
        </row>
        <row r="10275">
          <cell r="A10275"/>
        </row>
        <row r="10276">
          <cell r="A10276"/>
        </row>
        <row r="10277">
          <cell r="A10277"/>
        </row>
        <row r="10278">
          <cell r="A10278"/>
        </row>
        <row r="10279">
          <cell r="A10279"/>
        </row>
        <row r="10280">
          <cell r="A10280"/>
        </row>
        <row r="10281">
          <cell r="A10281"/>
        </row>
        <row r="10282">
          <cell r="A10282"/>
        </row>
        <row r="10283">
          <cell r="A10283"/>
        </row>
        <row r="10284">
          <cell r="A10284"/>
        </row>
        <row r="10285">
          <cell r="A10285"/>
        </row>
        <row r="10286">
          <cell r="A10286"/>
        </row>
        <row r="10287">
          <cell r="A10287"/>
        </row>
        <row r="10288">
          <cell r="A10288"/>
        </row>
        <row r="10289">
          <cell r="A10289"/>
        </row>
        <row r="10290">
          <cell r="A10290"/>
        </row>
        <row r="10291">
          <cell r="A10291"/>
        </row>
        <row r="10292">
          <cell r="A10292"/>
        </row>
        <row r="10293">
          <cell r="A10293"/>
        </row>
        <row r="10294">
          <cell r="A10294"/>
        </row>
        <row r="10295">
          <cell r="A10295"/>
        </row>
        <row r="10296">
          <cell r="A10296"/>
        </row>
        <row r="10297">
          <cell r="A10297"/>
        </row>
        <row r="10298">
          <cell r="A10298"/>
        </row>
        <row r="10299">
          <cell r="A10299"/>
        </row>
        <row r="10300">
          <cell r="A10300"/>
        </row>
        <row r="10301">
          <cell r="A10301"/>
        </row>
        <row r="10302">
          <cell r="A10302"/>
        </row>
        <row r="10303">
          <cell r="A10303"/>
        </row>
        <row r="10304">
          <cell r="A10304"/>
        </row>
        <row r="10305">
          <cell r="A10305"/>
        </row>
        <row r="10306">
          <cell r="A10306"/>
        </row>
        <row r="10307">
          <cell r="A10307"/>
        </row>
        <row r="10308">
          <cell r="A10308"/>
        </row>
        <row r="10309">
          <cell r="A10309"/>
        </row>
        <row r="10310">
          <cell r="A10310"/>
        </row>
        <row r="10311">
          <cell r="A10311"/>
        </row>
        <row r="10312">
          <cell r="A10312"/>
        </row>
        <row r="10313">
          <cell r="A10313"/>
        </row>
        <row r="10314">
          <cell r="A10314"/>
        </row>
        <row r="10315">
          <cell r="A10315"/>
        </row>
        <row r="10316">
          <cell r="A10316"/>
        </row>
        <row r="10317">
          <cell r="A10317"/>
        </row>
        <row r="10318">
          <cell r="A10318"/>
        </row>
        <row r="10319">
          <cell r="A10319"/>
        </row>
        <row r="10320">
          <cell r="A10320"/>
        </row>
        <row r="10321">
          <cell r="A10321"/>
        </row>
        <row r="10322">
          <cell r="A10322"/>
        </row>
        <row r="10323">
          <cell r="A10323"/>
        </row>
        <row r="10324">
          <cell r="A10324"/>
        </row>
        <row r="10325">
          <cell r="A10325"/>
        </row>
        <row r="10326">
          <cell r="A10326"/>
        </row>
        <row r="10327">
          <cell r="A10327"/>
        </row>
        <row r="10328">
          <cell r="A10328"/>
        </row>
        <row r="10329">
          <cell r="A10329"/>
        </row>
        <row r="10330">
          <cell r="A10330"/>
        </row>
        <row r="10331">
          <cell r="A10331"/>
        </row>
        <row r="10332">
          <cell r="A10332"/>
        </row>
        <row r="10333">
          <cell r="A10333"/>
        </row>
        <row r="10334">
          <cell r="A10334"/>
        </row>
        <row r="10335">
          <cell r="A10335"/>
        </row>
        <row r="10336">
          <cell r="A10336"/>
        </row>
        <row r="10337">
          <cell r="A10337"/>
        </row>
        <row r="10338">
          <cell r="A10338"/>
        </row>
        <row r="10339">
          <cell r="A10339"/>
        </row>
        <row r="10340">
          <cell r="A10340"/>
        </row>
        <row r="10341">
          <cell r="A10341"/>
        </row>
        <row r="10342">
          <cell r="A10342"/>
        </row>
        <row r="10343">
          <cell r="A10343"/>
        </row>
        <row r="10344">
          <cell r="A10344"/>
        </row>
        <row r="10345">
          <cell r="A10345"/>
        </row>
        <row r="10346">
          <cell r="A10346"/>
        </row>
        <row r="10347">
          <cell r="A10347"/>
        </row>
        <row r="10348">
          <cell r="A10348"/>
        </row>
        <row r="10349">
          <cell r="A10349"/>
        </row>
        <row r="10350">
          <cell r="A10350"/>
        </row>
        <row r="10351">
          <cell r="A10351"/>
        </row>
        <row r="10352">
          <cell r="A10352"/>
        </row>
        <row r="10353">
          <cell r="A10353"/>
        </row>
        <row r="10354">
          <cell r="A10354"/>
        </row>
        <row r="10355">
          <cell r="A10355"/>
        </row>
        <row r="10356">
          <cell r="A10356"/>
        </row>
        <row r="10357">
          <cell r="A10357"/>
        </row>
        <row r="10358">
          <cell r="A10358"/>
        </row>
        <row r="10359">
          <cell r="A10359"/>
        </row>
        <row r="10360">
          <cell r="A10360"/>
        </row>
        <row r="10361">
          <cell r="A10361"/>
        </row>
        <row r="10362">
          <cell r="A10362"/>
        </row>
        <row r="10363">
          <cell r="A10363"/>
        </row>
        <row r="10364">
          <cell r="A10364"/>
        </row>
        <row r="10365">
          <cell r="A10365"/>
        </row>
        <row r="10366">
          <cell r="A10366"/>
        </row>
        <row r="10367">
          <cell r="A10367"/>
        </row>
        <row r="10368">
          <cell r="A10368"/>
        </row>
        <row r="10369">
          <cell r="A10369"/>
        </row>
        <row r="10370">
          <cell r="A10370"/>
        </row>
        <row r="10371">
          <cell r="A10371"/>
        </row>
        <row r="10372">
          <cell r="A10372"/>
        </row>
        <row r="10373">
          <cell r="A10373"/>
        </row>
        <row r="10374">
          <cell r="A10374"/>
        </row>
        <row r="10375">
          <cell r="A10375"/>
        </row>
        <row r="10376">
          <cell r="A10376"/>
        </row>
        <row r="10377">
          <cell r="A10377"/>
        </row>
        <row r="10378">
          <cell r="A10378"/>
        </row>
        <row r="10379">
          <cell r="A10379"/>
        </row>
        <row r="10380">
          <cell r="A10380"/>
        </row>
        <row r="10381">
          <cell r="A10381"/>
        </row>
        <row r="10382">
          <cell r="A10382"/>
        </row>
        <row r="10383">
          <cell r="A10383"/>
        </row>
        <row r="10384">
          <cell r="A10384"/>
        </row>
        <row r="10385">
          <cell r="A10385"/>
        </row>
        <row r="10386">
          <cell r="A10386"/>
        </row>
        <row r="10387">
          <cell r="A10387"/>
        </row>
        <row r="10388">
          <cell r="A10388"/>
        </row>
        <row r="10389">
          <cell r="A10389"/>
        </row>
        <row r="10390">
          <cell r="A10390"/>
        </row>
        <row r="10391">
          <cell r="A10391"/>
        </row>
        <row r="10392">
          <cell r="A10392"/>
        </row>
        <row r="10393">
          <cell r="A10393"/>
        </row>
        <row r="10394">
          <cell r="A10394"/>
        </row>
        <row r="10395">
          <cell r="A10395"/>
        </row>
        <row r="10396">
          <cell r="A10396"/>
        </row>
        <row r="10397">
          <cell r="A10397"/>
        </row>
        <row r="10398">
          <cell r="A10398"/>
        </row>
        <row r="10399">
          <cell r="A10399"/>
        </row>
        <row r="10400">
          <cell r="A10400"/>
        </row>
        <row r="10401">
          <cell r="A10401"/>
        </row>
        <row r="10402">
          <cell r="A10402"/>
        </row>
        <row r="10403">
          <cell r="A10403"/>
        </row>
        <row r="10404">
          <cell r="A10404"/>
        </row>
        <row r="10405">
          <cell r="A10405"/>
        </row>
        <row r="10406">
          <cell r="A10406"/>
        </row>
        <row r="10407">
          <cell r="A10407"/>
        </row>
        <row r="10408">
          <cell r="A10408"/>
        </row>
        <row r="10409">
          <cell r="A10409"/>
        </row>
        <row r="10410">
          <cell r="A10410"/>
        </row>
        <row r="10411">
          <cell r="A10411"/>
        </row>
        <row r="10412">
          <cell r="A10412"/>
        </row>
        <row r="10413">
          <cell r="A10413"/>
        </row>
        <row r="10414">
          <cell r="A10414"/>
        </row>
        <row r="10415">
          <cell r="A10415"/>
        </row>
        <row r="10416">
          <cell r="A10416"/>
        </row>
        <row r="10417">
          <cell r="A10417"/>
        </row>
        <row r="10418">
          <cell r="A10418"/>
        </row>
        <row r="10419">
          <cell r="A10419"/>
        </row>
        <row r="10420">
          <cell r="A10420"/>
        </row>
        <row r="10421">
          <cell r="A10421"/>
        </row>
        <row r="10422">
          <cell r="A10422"/>
        </row>
        <row r="10423">
          <cell r="A10423"/>
        </row>
        <row r="10424">
          <cell r="A10424"/>
        </row>
        <row r="10425">
          <cell r="A10425"/>
        </row>
        <row r="10426">
          <cell r="A10426"/>
        </row>
        <row r="10427">
          <cell r="A10427"/>
        </row>
        <row r="10428">
          <cell r="A10428"/>
        </row>
        <row r="10429">
          <cell r="A10429"/>
        </row>
        <row r="10430">
          <cell r="A10430"/>
        </row>
        <row r="10431">
          <cell r="A10431"/>
        </row>
        <row r="10432">
          <cell r="A10432"/>
        </row>
        <row r="10433">
          <cell r="A10433"/>
        </row>
        <row r="10434">
          <cell r="A10434"/>
        </row>
        <row r="10435">
          <cell r="A10435"/>
        </row>
        <row r="10436">
          <cell r="A10436"/>
        </row>
        <row r="10437">
          <cell r="A10437"/>
        </row>
        <row r="10438">
          <cell r="A10438"/>
        </row>
        <row r="10439">
          <cell r="A10439"/>
        </row>
        <row r="10440">
          <cell r="A10440"/>
        </row>
        <row r="10441">
          <cell r="A10441"/>
        </row>
        <row r="10442">
          <cell r="A10442"/>
        </row>
        <row r="10443">
          <cell r="A10443"/>
        </row>
        <row r="10444">
          <cell r="A10444"/>
        </row>
        <row r="10445">
          <cell r="A10445"/>
        </row>
        <row r="10446">
          <cell r="A10446"/>
        </row>
        <row r="10447">
          <cell r="A10447"/>
        </row>
        <row r="10448">
          <cell r="A10448"/>
        </row>
        <row r="10449">
          <cell r="A10449"/>
        </row>
        <row r="10450">
          <cell r="A10450"/>
        </row>
        <row r="10451">
          <cell r="A10451"/>
        </row>
        <row r="10452">
          <cell r="A10452"/>
        </row>
        <row r="10453">
          <cell r="A10453"/>
        </row>
        <row r="10454">
          <cell r="A10454"/>
        </row>
        <row r="10455">
          <cell r="A10455"/>
        </row>
        <row r="10456">
          <cell r="A10456"/>
        </row>
        <row r="10457">
          <cell r="A10457"/>
        </row>
        <row r="10458">
          <cell r="A10458"/>
        </row>
        <row r="10459">
          <cell r="A10459"/>
        </row>
        <row r="10460">
          <cell r="A10460"/>
        </row>
        <row r="10461">
          <cell r="A10461"/>
        </row>
        <row r="10462">
          <cell r="A10462"/>
        </row>
        <row r="10463">
          <cell r="A10463"/>
        </row>
        <row r="10464">
          <cell r="A10464"/>
        </row>
        <row r="10465">
          <cell r="A10465"/>
        </row>
        <row r="10466">
          <cell r="A10466"/>
        </row>
        <row r="10467">
          <cell r="A10467"/>
        </row>
        <row r="10468">
          <cell r="A10468"/>
        </row>
        <row r="10469">
          <cell r="A10469"/>
        </row>
        <row r="10470">
          <cell r="A10470"/>
        </row>
        <row r="10471">
          <cell r="A10471"/>
        </row>
        <row r="10472">
          <cell r="A10472"/>
        </row>
        <row r="10473">
          <cell r="A10473"/>
        </row>
        <row r="10474">
          <cell r="A10474"/>
        </row>
        <row r="10475">
          <cell r="A10475"/>
        </row>
        <row r="10476">
          <cell r="A10476"/>
        </row>
        <row r="10477">
          <cell r="A10477"/>
        </row>
        <row r="10478">
          <cell r="A10478"/>
        </row>
        <row r="10479">
          <cell r="A10479"/>
        </row>
        <row r="10480">
          <cell r="A10480"/>
        </row>
        <row r="10481">
          <cell r="A10481"/>
        </row>
        <row r="10482">
          <cell r="A10482"/>
        </row>
        <row r="10483">
          <cell r="A10483"/>
        </row>
        <row r="10484">
          <cell r="A10484"/>
        </row>
        <row r="10485">
          <cell r="A10485"/>
        </row>
        <row r="10486">
          <cell r="A10486"/>
        </row>
        <row r="10487">
          <cell r="A10487"/>
        </row>
        <row r="10488">
          <cell r="A10488"/>
        </row>
        <row r="10489">
          <cell r="A10489"/>
        </row>
        <row r="10490">
          <cell r="A10490"/>
        </row>
        <row r="10491">
          <cell r="A10491"/>
        </row>
        <row r="10492">
          <cell r="A10492"/>
        </row>
        <row r="10493">
          <cell r="A10493"/>
        </row>
        <row r="10494">
          <cell r="A10494"/>
        </row>
        <row r="10495">
          <cell r="A10495"/>
        </row>
        <row r="10496">
          <cell r="A10496"/>
        </row>
        <row r="10497">
          <cell r="A10497"/>
        </row>
        <row r="10498">
          <cell r="A10498"/>
        </row>
        <row r="10499">
          <cell r="A10499"/>
        </row>
        <row r="10500">
          <cell r="A10500"/>
        </row>
        <row r="10501">
          <cell r="A10501"/>
        </row>
        <row r="10502">
          <cell r="A10502"/>
        </row>
        <row r="10503">
          <cell r="A10503"/>
        </row>
        <row r="10504">
          <cell r="A10504"/>
        </row>
        <row r="10505">
          <cell r="A10505"/>
        </row>
        <row r="10506">
          <cell r="A10506"/>
        </row>
        <row r="10507">
          <cell r="A10507"/>
        </row>
        <row r="10508">
          <cell r="A10508"/>
        </row>
        <row r="10509">
          <cell r="A10509"/>
        </row>
        <row r="10510">
          <cell r="A10510"/>
        </row>
        <row r="10511">
          <cell r="A10511"/>
        </row>
        <row r="10512">
          <cell r="A10512"/>
        </row>
        <row r="10513">
          <cell r="A10513"/>
        </row>
        <row r="10514">
          <cell r="A10514"/>
        </row>
        <row r="10515">
          <cell r="A10515"/>
        </row>
        <row r="10516">
          <cell r="A10516"/>
        </row>
        <row r="10517">
          <cell r="A10517"/>
        </row>
        <row r="10518">
          <cell r="A10518"/>
        </row>
        <row r="10519">
          <cell r="A10519"/>
        </row>
        <row r="10520">
          <cell r="A10520"/>
        </row>
        <row r="10521">
          <cell r="A10521"/>
        </row>
        <row r="10522">
          <cell r="A10522"/>
        </row>
        <row r="10523">
          <cell r="A10523"/>
        </row>
        <row r="10524">
          <cell r="A10524"/>
        </row>
        <row r="10525">
          <cell r="A10525"/>
        </row>
        <row r="10526">
          <cell r="A10526"/>
        </row>
        <row r="10527">
          <cell r="A10527"/>
        </row>
        <row r="10528">
          <cell r="A10528"/>
        </row>
        <row r="10529">
          <cell r="A10529"/>
        </row>
        <row r="10530">
          <cell r="A10530"/>
        </row>
        <row r="10531">
          <cell r="A10531"/>
        </row>
        <row r="10532">
          <cell r="A10532"/>
        </row>
        <row r="10533">
          <cell r="A10533"/>
        </row>
        <row r="10534">
          <cell r="A10534"/>
        </row>
        <row r="10535">
          <cell r="A10535"/>
        </row>
        <row r="10536">
          <cell r="A10536"/>
        </row>
        <row r="10537">
          <cell r="A10537"/>
        </row>
        <row r="10538">
          <cell r="A10538"/>
        </row>
        <row r="10539">
          <cell r="A10539"/>
        </row>
        <row r="10540">
          <cell r="A10540"/>
        </row>
        <row r="10541">
          <cell r="A10541"/>
        </row>
        <row r="10542">
          <cell r="A10542"/>
        </row>
        <row r="10543">
          <cell r="A10543"/>
        </row>
        <row r="10544">
          <cell r="A10544"/>
        </row>
        <row r="10545">
          <cell r="A10545"/>
        </row>
        <row r="10546">
          <cell r="A10546"/>
        </row>
        <row r="10547">
          <cell r="A10547"/>
        </row>
        <row r="10548">
          <cell r="A10548"/>
        </row>
        <row r="10549">
          <cell r="A10549"/>
        </row>
        <row r="10550">
          <cell r="A10550"/>
        </row>
        <row r="10551">
          <cell r="A10551"/>
        </row>
        <row r="10552">
          <cell r="A10552"/>
        </row>
        <row r="10553">
          <cell r="A10553"/>
        </row>
        <row r="10554">
          <cell r="A10554"/>
        </row>
        <row r="10555">
          <cell r="A10555"/>
        </row>
        <row r="10556">
          <cell r="A10556"/>
        </row>
        <row r="10557">
          <cell r="A10557"/>
        </row>
        <row r="10558">
          <cell r="A10558"/>
        </row>
        <row r="10559">
          <cell r="A10559"/>
        </row>
        <row r="10560">
          <cell r="A10560"/>
        </row>
        <row r="10561">
          <cell r="A10561"/>
        </row>
        <row r="10562">
          <cell r="A10562"/>
        </row>
        <row r="10563">
          <cell r="A10563"/>
        </row>
        <row r="10564">
          <cell r="A10564"/>
        </row>
        <row r="10565">
          <cell r="A10565"/>
        </row>
        <row r="10566">
          <cell r="A10566"/>
        </row>
        <row r="10567">
          <cell r="A10567"/>
        </row>
        <row r="10568">
          <cell r="A10568"/>
        </row>
        <row r="10569">
          <cell r="A10569"/>
        </row>
        <row r="10570">
          <cell r="A10570"/>
        </row>
        <row r="10571">
          <cell r="A10571"/>
        </row>
        <row r="10572">
          <cell r="A10572"/>
        </row>
        <row r="10573">
          <cell r="A10573"/>
        </row>
        <row r="10574">
          <cell r="A10574"/>
        </row>
        <row r="10575">
          <cell r="A10575"/>
        </row>
        <row r="10576">
          <cell r="A10576"/>
        </row>
        <row r="10577">
          <cell r="A10577"/>
        </row>
        <row r="10578">
          <cell r="A10578"/>
        </row>
        <row r="10579">
          <cell r="A10579"/>
        </row>
        <row r="10580">
          <cell r="A10580"/>
        </row>
        <row r="10581">
          <cell r="A10581"/>
        </row>
        <row r="10582">
          <cell r="A10582"/>
        </row>
        <row r="10583">
          <cell r="A10583"/>
        </row>
        <row r="10584">
          <cell r="A10584"/>
        </row>
        <row r="10585">
          <cell r="A10585"/>
        </row>
        <row r="10586">
          <cell r="A10586"/>
        </row>
        <row r="10587">
          <cell r="A10587"/>
        </row>
        <row r="10588">
          <cell r="A10588"/>
        </row>
        <row r="10589">
          <cell r="A10589"/>
        </row>
        <row r="10590">
          <cell r="A10590"/>
        </row>
        <row r="10591">
          <cell r="A10591"/>
        </row>
        <row r="10592">
          <cell r="A10592"/>
        </row>
        <row r="10593">
          <cell r="A10593"/>
        </row>
        <row r="10594">
          <cell r="A10594"/>
        </row>
        <row r="10595">
          <cell r="A10595"/>
        </row>
        <row r="10596">
          <cell r="A10596"/>
        </row>
        <row r="10597">
          <cell r="A10597"/>
        </row>
        <row r="10598">
          <cell r="A10598"/>
        </row>
        <row r="10599">
          <cell r="A10599"/>
        </row>
        <row r="10600">
          <cell r="A10600"/>
        </row>
        <row r="10601">
          <cell r="A10601"/>
        </row>
        <row r="10602">
          <cell r="A10602"/>
        </row>
        <row r="10603">
          <cell r="A10603"/>
        </row>
        <row r="10604">
          <cell r="A10604"/>
        </row>
        <row r="10605">
          <cell r="A10605"/>
        </row>
        <row r="10606">
          <cell r="A10606"/>
        </row>
        <row r="10607">
          <cell r="A10607"/>
        </row>
        <row r="10608">
          <cell r="A10608"/>
        </row>
        <row r="10609">
          <cell r="A10609"/>
        </row>
        <row r="10610">
          <cell r="A10610"/>
        </row>
        <row r="10611">
          <cell r="A10611"/>
        </row>
        <row r="10612">
          <cell r="A10612"/>
        </row>
        <row r="10613">
          <cell r="A10613"/>
        </row>
        <row r="10614">
          <cell r="A10614"/>
        </row>
        <row r="10615">
          <cell r="A10615"/>
        </row>
        <row r="10616">
          <cell r="A10616"/>
        </row>
        <row r="10617">
          <cell r="A10617"/>
        </row>
        <row r="10618">
          <cell r="A10618"/>
        </row>
        <row r="10619">
          <cell r="A10619"/>
        </row>
        <row r="10620">
          <cell r="A10620"/>
        </row>
        <row r="10621">
          <cell r="A10621"/>
        </row>
        <row r="10622">
          <cell r="A10622"/>
        </row>
        <row r="10623">
          <cell r="A10623"/>
        </row>
        <row r="10624">
          <cell r="A10624"/>
        </row>
        <row r="10625">
          <cell r="A10625"/>
        </row>
        <row r="10626">
          <cell r="A10626"/>
        </row>
        <row r="10627">
          <cell r="A10627"/>
        </row>
        <row r="10628">
          <cell r="A10628"/>
        </row>
        <row r="10629">
          <cell r="A10629"/>
        </row>
        <row r="10630">
          <cell r="A10630"/>
        </row>
        <row r="10631">
          <cell r="A10631"/>
        </row>
        <row r="10632">
          <cell r="A10632"/>
        </row>
        <row r="10633">
          <cell r="A10633"/>
        </row>
        <row r="10634">
          <cell r="A10634"/>
        </row>
        <row r="10635">
          <cell r="A10635"/>
        </row>
        <row r="10636">
          <cell r="A10636"/>
        </row>
        <row r="10637">
          <cell r="A10637"/>
        </row>
        <row r="10638">
          <cell r="A10638"/>
        </row>
        <row r="10639">
          <cell r="A10639"/>
        </row>
        <row r="10640">
          <cell r="A10640"/>
        </row>
        <row r="10641">
          <cell r="A10641"/>
        </row>
        <row r="10642">
          <cell r="A10642"/>
        </row>
        <row r="10643">
          <cell r="A10643"/>
        </row>
        <row r="10644">
          <cell r="A10644"/>
        </row>
        <row r="10645">
          <cell r="A10645"/>
        </row>
        <row r="10646">
          <cell r="A10646"/>
        </row>
        <row r="10647">
          <cell r="A10647"/>
        </row>
        <row r="10648">
          <cell r="A10648"/>
        </row>
        <row r="10649">
          <cell r="A10649"/>
        </row>
        <row r="10650">
          <cell r="A10650"/>
        </row>
        <row r="10651">
          <cell r="A10651"/>
        </row>
        <row r="10652">
          <cell r="A10652"/>
        </row>
        <row r="10653">
          <cell r="A10653"/>
        </row>
        <row r="10654">
          <cell r="A10654"/>
        </row>
        <row r="10655">
          <cell r="A10655"/>
        </row>
        <row r="10656">
          <cell r="A10656"/>
        </row>
        <row r="10657">
          <cell r="A10657"/>
        </row>
        <row r="10658">
          <cell r="A10658"/>
        </row>
        <row r="10659">
          <cell r="A10659"/>
        </row>
        <row r="10660">
          <cell r="A10660"/>
        </row>
        <row r="10661">
          <cell r="A10661"/>
        </row>
        <row r="10662">
          <cell r="A10662"/>
        </row>
        <row r="10663">
          <cell r="A10663"/>
        </row>
        <row r="10664">
          <cell r="A10664"/>
        </row>
        <row r="10665">
          <cell r="A10665"/>
        </row>
        <row r="10666">
          <cell r="A10666"/>
        </row>
        <row r="10667">
          <cell r="A10667"/>
        </row>
        <row r="10668">
          <cell r="A10668"/>
        </row>
        <row r="10669">
          <cell r="A10669"/>
        </row>
        <row r="10670">
          <cell r="A10670"/>
        </row>
        <row r="10671">
          <cell r="A10671"/>
        </row>
        <row r="10672">
          <cell r="A10672"/>
        </row>
        <row r="10673">
          <cell r="A10673"/>
        </row>
        <row r="10674">
          <cell r="A10674"/>
        </row>
        <row r="10675">
          <cell r="A10675"/>
        </row>
        <row r="10676">
          <cell r="A10676"/>
        </row>
        <row r="10677">
          <cell r="A10677"/>
        </row>
        <row r="10678">
          <cell r="A10678"/>
        </row>
        <row r="10679">
          <cell r="A10679"/>
        </row>
        <row r="10680">
          <cell r="A10680"/>
        </row>
        <row r="10681">
          <cell r="A10681"/>
        </row>
        <row r="10682">
          <cell r="A10682"/>
        </row>
        <row r="10683">
          <cell r="A10683"/>
        </row>
        <row r="10684">
          <cell r="A10684"/>
        </row>
        <row r="10685">
          <cell r="A10685"/>
        </row>
        <row r="10686">
          <cell r="A10686"/>
        </row>
        <row r="10687">
          <cell r="A10687"/>
        </row>
        <row r="10688">
          <cell r="A10688"/>
        </row>
        <row r="10689">
          <cell r="A10689"/>
        </row>
        <row r="10690">
          <cell r="A10690"/>
        </row>
        <row r="10691">
          <cell r="A10691"/>
        </row>
        <row r="10692">
          <cell r="A10692"/>
        </row>
        <row r="10693">
          <cell r="A10693"/>
        </row>
        <row r="10694">
          <cell r="A10694"/>
        </row>
        <row r="10695">
          <cell r="A10695"/>
        </row>
        <row r="10696">
          <cell r="A10696"/>
        </row>
        <row r="10697">
          <cell r="A10697"/>
        </row>
        <row r="10698">
          <cell r="A10698"/>
        </row>
        <row r="10699">
          <cell r="A10699"/>
        </row>
        <row r="10700">
          <cell r="A10700"/>
        </row>
        <row r="10701">
          <cell r="A10701"/>
        </row>
        <row r="10702">
          <cell r="A10702"/>
        </row>
        <row r="10703">
          <cell r="A10703"/>
        </row>
        <row r="10704">
          <cell r="A10704"/>
        </row>
        <row r="10705">
          <cell r="A10705"/>
        </row>
        <row r="10706">
          <cell r="A10706"/>
        </row>
        <row r="10707">
          <cell r="A10707"/>
        </row>
        <row r="10708">
          <cell r="A10708"/>
        </row>
        <row r="10709">
          <cell r="A10709"/>
        </row>
        <row r="10710">
          <cell r="A10710"/>
        </row>
        <row r="10711">
          <cell r="A10711"/>
        </row>
        <row r="10712">
          <cell r="A10712"/>
        </row>
        <row r="10713">
          <cell r="A10713"/>
        </row>
        <row r="10714">
          <cell r="A10714"/>
        </row>
        <row r="10715">
          <cell r="A10715"/>
        </row>
        <row r="10716">
          <cell r="A10716"/>
        </row>
        <row r="10717">
          <cell r="A10717"/>
        </row>
        <row r="10718">
          <cell r="A10718"/>
        </row>
        <row r="10719">
          <cell r="A10719"/>
        </row>
        <row r="10720">
          <cell r="A10720"/>
        </row>
        <row r="10721">
          <cell r="A10721"/>
        </row>
        <row r="10722">
          <cell r="A10722"/>
        </row>
        <row r="10723">
          <cell r="A10723"/>
        </row>
        <row r="10724">
          <cell r="A10724"/>
        </row>
        <row r="10725">
          <cell r="A10725"/>
        </row>
        <row r="10726">
          <cell r="A10726"/>
        </row>
        <row r="10727">
          <cell r="A10727"/>
        </row>
        <row r="10728">
          <cell r="A10728"/>
        </row>
        <row r="10729">
          <cell r="A10729"/>
        </row>
        <row r="10730">
          <cell r="A10730"/>
        </row>
        <row r="10731">
          <cell r="A10731"/>
        </row>
        <row r="10732">
          <cell r="A10732"/>
        </row>
        <row r="10733">
          <cell r="A10733"/>
        </row>
        <row r="10734">
          <cell r="A10734"/>
        </row>
        <row r="10735">
          <cell r="A10735"/>
        </row>
        <row r="10736">
          <cell r="A10736"/>
        </row>
        <row r="10737">
          <cell r="A10737"/>
        </row>
        <row r="10738">
          <cell r="A10738"/>
        </row>
        <row r="10739">
          <cell r="A10739"/>
        </row>
        <row r="10740">
          <cell r="A10740"/>
        </row>
        <row r="10741">
          <cell r="A10741"/>
        </row>
        <row r="10742">
          <cell r="A10742"/>
        </row>
        <row r="10743">
          <cell r="A10743"/>
        </row>
        <row r="10744">
          <cell r="A10744"/>
        </row>
        <row r="10745">
          <cell r="A10745"/>
        </row>
        <row r="10746">
          <cell r="A10746"/>
        </row>
        <row r="10747">
          <cell r="A10747"/>
        </row>
        <row r="10748">
          <cell r="A10748"/>
        </row>
        <row r="10749">
          <cell r="A10749"/>
        </row>
        <row r="10750">
          <cell r="A10750"/>
        </row>
        <row r="10751">
          <cell r="A10751"/>
        </row>
        <row r="10752">
          <cell r="A10752"/>
        </row>
        <row r="10753">
          <cell r="A10753"/>
        </row>
        <row r="10754">
          <cell r="A10754"/>
        </row>
        <row r="10755">
          <cell r="A10755"/>
        </row>
        <row r="10756">
          <cell r="A10756"/>
        </row>
        <row r="10757">
          <cell r="A10757"/>
        </row>
        <row r="10758">
          <cell r="A10758"/>
        </row>
        <row r="10759">
          <cell r="A10759"/>
        </row>
        <row r="10760">
          <cell r="A10760"/>
        </row>
        <row r="10761">
          <cell r="A10761"/>
        </row>
        <row r="10762">
          <cell r="A10762"/>
        </row>
        <row r="10763">
          <cell r="A10763"/>
        </row>
        <row r="10764">
          <cell r="A10764"/>
        </row>
        <row r="10765">
          <cell r="A10765"/>
        </row>
        <row r="10766">
          <cell r="A10766"/>
        </row>
        <row r="10767">
          <cell r="A10767"/>
        </row>
        <row r="10768">
          <cell r="A10768"/>
        </row>
        <row r="10769">
          <cell r="A10769"/>
        </row>
        <row r="10770">
          <cell r="A10770"/>
        </row>
        <row r="10771">
          <cell r="A10771"/>
        </row>
        <row r="10772">
          <cell r="A10772"/>
        </row>
        <row r="10773">
          <cell r="A10773"/>
        </row>
        <row r="10774">
          <cell r="A10774"/>
        </row>
        <row r="10775">
          <cell r="A10775"/>
        </row>
        <row r="10776">
          <cell r="A10776"/>
        </row>
        <row r="10777">
          <cell r="A10777"/>
        </row>
        <row r="10778">
          <cell r="A10778"/>
        </row>
        <row r="10779">
          <cell r="A10779"/>
        </row>
        <row r="10780">
          <cell r="A10780"/>
        </row>
        <row r="10781">
          <cell r="A10781"/>
        </row>
        <row r="10782">
          <cell r="A10782"/>
        </row>
        <row r="10783">
          <cell r="A10783"/>
        </row>
        <row r="10784">
          <cell r="A10784"/>
        </row>
        <row r="10785">
          <cell r="A10785"/>
        </row>
        <row r="10786">
          <cell r="A10786"/>
        </row>
        <row r="10787">
          <cell r="A10787"/>
        </row>
        <row r="10788">
          <cell r="A10788"/>
        </row>
        <row r="10789">
          <cell r="A10789"/>
        </row>
        <row r="10790">
          <cell r="A10790"/>
        </row>
        <row r="10791">
          <cell r="A10791"/>
        </row>
        <row r="10792">
          <cell r="A10792"/>
        </row>
        <row r="10793">
          <cell r="A10793"/>
        </row>
        <row r="10794">
          <cell r="A10794"/>
        </row>
        <row r="10795">
          <cell r="A10795"/>
        </row>
        <row r="10796">
          <cell r="A10796"/>
        </row>
        <row r="10797">
          <cell r="A10797"/>
        </row>
        <row r="10798">
          <cell r="A10798"/>
        </row>
        <row r="10799">
          <cell r="A10799"/>
        </row>
        <row r="10800">
          <cell r="A10800"/>
        </row>
        <row r="10801">
          <cell r="A10801"/>
        </row>
        <row r="10802">
          <cell r="A10802"/>
        </row>
        <row r="10803">
          <cell r="A10803"/>
        </row>
        <row r="10804">
          <cell r="A10804"/>
        </row>
        <row r="10805">
          <cell r="A10805"/>
        </row>
        <row r="10806">
          <cell r="A10806"/>
        </row>
        <row r="10807">
          <cell r="A10807"/>
        </row>
        <row r="10808">
          <cell r="A10808"/>
        </row>
        <row r="10809">
          <cell r="A10809"/>
        </row>
        <row r="10810">
          <cell r="A10810"/>
        </row>
        <row r="10811">
          <cell r="A10811"/>
        </row>
        <row r="10812">
          <cell r="A10812"/>
        </row>
        <row r="10813">
          <cell r="A10813"/>
        </row>
        <row r="10814">
          <cell r="A10814"/>
        </row>
        <row r="10815">
          <cell r="A10815"/>
        </row>
        <row r="10816">
          <cell r="A10816"/>
        </row>
        <row r="10817">
          <cell r="A10817"/>
        </row>
        <row r="10818">
          <cell r="A10818"/>
        </row>
        <row r="10819">
          <cell r="A10819"/>
        </row>
        <row r="10820">
          <cell r="A10820"/>
        </row>
        <row r="10821">
          <cell r="A10821"/>
        </row>
        <row r="10822">
          <cell r="A10822"/>
        </row>
        <row r="10823">
          <cell r="A10823"/>
        </row>
        <row r="10824">
          <cell r="A10824"/>
        </row>
        <row r="10825">
          <cell r="A10825"/>
        </row>
        <row r="10826">
          <cell r="A10826"/>
        </row>
        <row r="10827">
          <cell r="A10827"/>
        </row>
        <row r="10828">
          <cell r="A10828"/>
        </row>
        <row r="10829">
          <cell r="A10829"/>
        </row>
        <row r="10830">
          <cell r="A10830"/>
        </row>
        <row r="10831">
          <cell r="A10831"/>
        </row>
        <row r="10832">
          <cell r="A10832"/>
        </row>
        <row r="10833">
          <cell r="A10833"/>
        </row>
        <row r="10834">
          <cell r="A10834"/>
        </row>
        <row r="10835">
          <cell r="A10835"/>
        </row>
        <row r="10836">
          <cell r="A10836"/>
        </row>
        <row r="10837">
          <cell r="A10837"/>
        </row>
        <row r="10838">
          <cell r="A10838"/>
        </row>
        <row r="10839">
          <cell r="A10839"/>
        </row>
        <row r="10840">
          <cell r="A10840"/>
        </row>
        <row r="10841">
          <cell r="A10841"/>
        </row>
        <row r="10842">
          <cell r="A10842"/>
        </row>
        <row r="10843">
          <cell r="A10843"/>
        </row>
        <row r="10844">
          <cell r="A10844"/>
        </row>
        <row r="10845">
          <cell r="A10845"/>
        </row>
        <row r="10846">
          <cell r="A10846"/>
        </row>
        <row r="10847">
          <cell r="A10847"/>
        </row>
        <row r="10848">
          <cell r="A10848"/>
        </row>
        <row r="10849">
          <cell r="A10849"/>
        </row>
        <row r="10850">
          <cell r="A10850"/>
        </row>
        <row r="10851">
          <cell r="A10851"/>
        </row>
        <row r="10852">
          <cell r="A10852"/>
        </row>
        <row r="10853">
          <cell r="A10853"/>
        </row>
        <row r="10854">
          <cell r="A10854"/>
        </row>
        <row r="10855">
          <cell r="A10855"/>
        </row>
        <row r="10856">
          <cell r="A10856"/>
        </row>
        <row r="10857">
          <cell r="A10857"/>
        </row>
        <row r="10858">
          <cell r="A10858"/>
        </row>
        <row r="10859">
          <cell r="A10859"/>
        </row>
        <row r="10860">
          <cell r="A10860"/>
        </row>
        <row r="10861">
          <cell r="A10861"/>
        </row>
        <row r="10862">
          <cell r="A10862"/>
        </row>
        <row r="10863">
          <cell r="A10863"/>
        </row>
        <row r="10864">
          <cell r="A10864"/>
        </row>
        <row r="10865">
          <cell r="A10865"/>
        </row>
        <row r="10866">
          <cell r="A10866"/>
        </row>
        <row r="10867">
          <cell r="A10867"/>
        </row>
        <row r="10868">
          <cell r="A10868"/>
        </row>
        <row r="10869">
          <cell r="A10869"/>
        </row>
        <row r="10870">
          <cell r="A10870"/>
        </row>
        <row r="10871">
          <cell r="A10871"/>
        </row>
        <row r="10872">
          <cell r="A10872"/>
        </row>
        <row r="10873">
          <cell r="A10873"/>
        </row>
        <row r="10874">
          <cell r="A10874"/>
        </row>
        <row r="10875">
          <cell r="A10875"/>
        </row>
        <row r="10876">
          <cell r="A10876"/>
        </row>
        <row r="10877">
          <cell r="A10877"/>
        </row>
        <row r="10878">
          <cell r="A10878"/>
        </row>
        <row r="10879">
          <cell r="A10879"/>
        </row>
        <row r="10880">
          <cell r="A10880"/>
        </row>
        <row r="10881">
          <cell r="A10881"/>
        </row>
        <row r="10882">
          <cell r="A10882"/>
        </row>
        <row r="10883">
          <cell r="A10883"/>
        </row>
        <row r="10884">
          <cell r="A10884"/>
        </row>
        <row r="10885">
          <cell r="A10885"/>
        </row>
        <row r="10886">
          <cell r="A10886"/>
        </row>
        <row r="10887">
          <cell r="A10887"/>
        </row>
        <row r="10888">
          <cell r="A10888"/>
        </row>
        <row r="10889">
          <cell r="A10889"/>
        </row>
        <row r="10890">
          <cell r="A10890"/>
        </row>
        <row r="10891">
          <cell r="A10891"/>
        </row>
        <row r="10892">
          <cell r="A10892"/>
        </row>
        <row r="10893">
          <cell r="A10893"/>
        </row>
        <row r="10894">
          <cell r="A10894"/>
        </row>
        <row r="10895">
          <cell r="A10895"/>
        </row>
        <row r="10896">
          <cell r="A10896"/>
        </row>
        <row r="10897">
          <cell r="A10897"/>
        </row>
        <row r="10898">
          <cell r="A10898"/>
        </row>
        <row r="10899">
          <cell r="A10899"/>
        </row>
        <row r="10900">
          <cell r="A10900"/>
        </row>
        <row r="10901">
          <cell r="A10901"/>
        </row>
        <row r="10902">
          <cell r="A10902"/>
        </row>
        <row r="10903">
          <cell r="A10903"/>
        </row>
        <row r="10904">
          <cell r="A10904"/>
        </row>
        <row r="10905">
          <cell r="A10905"/>
        </row>
        <row r="10906">
          <cell r="A10906"/>
        </row>
        <row r="10907">
          <cell r="A10907"/>
        </row>
        <row r="10908">
          <cell r="A10908"/>
        </row>
        <row r="10909">
          <cell r="A10909"/>
        </row>
        <row r="10910">
          <cell r="A10910"/>
        </row>
        <row r="10911">
          <cell r="A10911"/>
        </row>
        <row r="10912">
          <cell r="A10912"/>
        </row>
        <row r="10913">
          <cell r="A10913"/>
        </row>
        <row r="10914">
          <cell r="A10914"/>
        </row>
        <row r="10915">
          <cell r="A10915"/>
        </row>
        <row r="10916">
          <cell r="A10916"/>
        </row>
        <row r="10917">
          <cell r="A10917"/>
        </row>
        <row r="10918">
          <cell r="A10918"/>
        </row>
        <row r="10919">
          <cell r="A10919"/>
        </row>
        <row r="10920">
          <cell r="A10920"/>
        </row>
        <row r="10921">
          <cell r="A10921"/>
        </row>
        <row r="10922">
          <cell r="A10922"/>
        </row>
        <row r="10923">
          <cell r="A10923"/>
        </row>
        <row r="10924">
          <cell r="A10924"/>
        </row>
        <row r="10925">
          <cell r="A10925"/>
        </row>
        <row r="10926">
          <cell r="A10926"/>
        </row>
        <row r="10927">
          <cell r="A10927"/>
        </row>
        <row r="10928">
          <cell r="A10928"/>
        </row>
        <row r="10929">
          <cell r="A10929"/>
        </row>
        <row r="10930">
          <cell r="A10930"/>
        </row>
        <row r="10931">
          <cell r="A10931"/>
        </row>
        <row r="10932">
          <cell r="A10932"/>
        </row>
        <row r="10933">
          <cell r="A10933"/>
        </row>
        <row r="10934">
          <cell r="A10934"/>
        </row>
        <row r="10935">
          <cell r="A10935"/>
        </row>
        <row r="10936">
          <cell r="A10936"/>
        </row>
        <row r="10937">
          <cell r="A10937"/>
        </row>
        <row r="10938">
          <cell r="A10938"/>
        </row>
        <row r="10939">
          <cell r="A10939"/>
        </row>
        <row r="10940">
          <cell r="A10940"/>
        </row>
        <row r="10941">
          <cell r="A10941"/>
        </row>
        <row r="10942">
          <cell r="A10942"/>
        </row>
        <row r="10943">
          <cell r="A10943"/>
        </row>
        <row r="10944">
          <cell r="A10944"/>
        </row>
        <row r="10945">
          <cell r="A10945"/>
        </row>
        <row r="10946">
          <cell r="A10946"/>
        </row>
        <row r="10947">
          <cell r="A10947"/>
        </row>
        <row r="10948">
          <cell r="A10948"/>
        </row>
        <row r="10949">
          <cell r="A10949"/>
        </row>
        <row r="10950">
          <cell r="A10950"/>
        </row>
        <row r="10951">
          <cell r="A10951"/>
        </row>
        <row r="10952">
          <cell r="A10952"/>
        </row>
        <row r="10953">
          <cell r="A10953"/>
        </row>
        <row r="10954">
          <cell r="A10954"/>
        </row>
        <row r="10955">
          <cell r="A10955"/>
        </row>
        <row r="10956">
          <cell r="A10956"/>
        </row>
        <row r="10957">
          <cell r="A10957"/>
        </row>
        <row r="10958">
          <cell r="A10958"/>
        </row>
        <row r="10959">
          <cell r="A10959"/>
        </row>
        <row r="10960">
          <cell r="A10960"/>
        </row>
        <row r="10961">
          <cell r="A10961"/>
        </row>
        <row r="10962">
          <cell r="A10962"/>
        </row>
        <row r="10963">
          <cell r="A10963"/>
        </row>
        <row r="10964">
          <cell r="A10964"/>
        </row>
        <row r="10965">
          <cell r="A10965"/>
        </row>
        <row r="10966">
          <cell r="A10966"/>
        </row>
        <row r="10967">
          <cell r="A10967"/>
        </row>
        <row r="10968">
          <cell r="A10968"/>
        </row>
        <row r="10969">
          <cell r="A10969"/>
        </row>
        <row r="10970">
          <cell r="A10970"/>
        </row>
        <row r="10971">
          <cell r="A10971"/>
        </row>
        <row r="10972">
          <cell r="A10972"/>
        </row>
        <row r="10973">
          <cell r="A10973"/>
        </row>
        <row r="10974">
          <cell r="A10974"/>
        </row>
        <row r="10975">
          <cell r="A10975"/>
        </row>
        <row r="10976">
          <cell r="A10976"/>
        </row>
        <row r="10977">
          <cell r="A10977"/>
        </row>
        <row r="10978">
          <cell r="A10978"/>
        </row>
        <row r="10979">
          <cell r="A10979"/>
        </row>
        <row r="10980">
          <cell r="A10980"/>
        </row>
        <row r="10981">
          <cell r="A10981"/>
        </row>
        <row r="10982">
          <cell r="A10982"/>
        </row>
        <row r="10983">
          <cell r="A10983"/>
        </row>
        <row r="10984">
          <cell r="A10984"/>
        </row>
        <row r="10985">
          <cell r="A10985"/>
        </row>
        <row r="10986">
          <cell r="A10986"/>
        </row>
        <row r="10987">
          <cell r="A10987"/>
        </row>
        <row r="10988">
          <cell r="A10988"/>
        </row>
        <row r="10989">
          <cell r="A10989"/>
        </row>
        <row r="10990">
          <cell r="A10990"/>
        </row>
        <row r="10991">
          <cell r="A10991"/>
        </row>
        <row r="10992">
          <cell r="A10992"/>
        </row>
        <row r="10993">
          <cell r="A10993"/>
        </row>
        <row r="10994">
          <cell r="A10994"/>
        </row>
        <row r="10995">
          <cell r="A10995"/>
        </row>
        <row r="10996">
          <cell r="A10996"/>
        </row>
        <row r="10997">
          <cell r="A10997"/>
        </row>
        <row r="10998">
          <cell r="A10998"/>
        </row>
        <row r="10999">
          <cell r="A10999"/>
        </row>
        <row r="11000">
          <cell r="A11000"/>
        </row>
        <row r="11001">
          <cell r="A11001"/>
        </row>
        <row r="11002">
          <cell r="A11002"/>
        </row>
        <row r="11003">
          <cell r="A11003"/>
        </row>
        <row r="11004">
          <cell r="A11004"/>
        </row>
        <row r="11005">
          <cell r="A11005"/>
        </row>
        <row r="11006">
          <cell r="A11006"/>
        </row>
        <row r="11007">
          <cell r="A11007"/>
        </row>
        <row r="11008">
          <cell r="A11008"/>
        </row>
        <row r="11009">
          <cell r="A11009"/>
        </row>
        <row r="11010">
          <cell r="A11010"/>
        </row>
        <row r="11011">
          <cell r="A11011"/>
        </row>
        <row r="11012">
          <cell r="A11012"/>
        </row>
        <row r="11013">
          <cell r="A11013"/>
        </row>
        <row r="11014">
          <cell r="A11014"/>
        </row>
        <row r="11015">
          <cell r="A11015"/>
        </row>
        <row r="11016">
          <cell r="A11016"/>
        </row>
        <row r="11017">
          <cell r="A11017"/>
        </row>
        <row r="11018">
          <cell r="A11018"/>
        </row>
        <row r="11019">
          <cell r="A11019"/>
        </row>
        <row r="11020">
          <cell r="A11020"/>
        </row>
        <row r="11021">
          <cell r="A11021"/>
        </row>
        <row r="11022">
          <cell r="A11022"/>
        </row>
        <row r="11023">
          <cell r="A11023"/>
        </row>
        <row r="11024">
          <cell r="A11024"/>
        </row>
        <row r="11025">
          <cell r="A11025"/>
        </row>
        <row r="11026">
          <cell r="A11026"/>
        </row>
        <row r="11027">
          <cell r="A11027"/>
        </row>
        <row r="11028">
          <cell r="A11028"/>
        </row>
        <row r="11029">
          <cell r="A11029"/>
        </row>
        <row r="11030">
          <cell r="A11030"/>
        </row>
        <row r="11031">
          <cell r="A11031"/>
        </row>
        <row r="11032">
          <cell r="A11032"/>
        </row>
        <row r="11033">
          <cell r="A11033"/>
        </row>
        <row r="11034">
          <cell r="A11034"/>
        </row>
        <row r="11035">
          <cell r="A11035"/>
        </row>
        <row r="11036">
          <cell r="A11036"/>
        </row>
        <row r="11037">
          <cell r="A11037"/>
        </row>
        <row r="11038">
          <cell r="A11038"/>
        </row>
        <row r="11039">
          <cell r="A11039"/>
        </row>
        <row r="11040">
          <cell r="A11040"/>
        </row>
        <row r="11041">
          <cell r="A11041"/>
        </row>
        <row r="11042">
          <cell r="A11042"/>
        </row>
        <row r="11043">
          <cell r="A11043"/>
        </row>
        <row r="11044">
          <cell r="A11044"/>
        </row>
        <row r="11045">
          <cell r="A11045"/>
        </row>
        <row r="11046">
          <cell r="A11046"/>
        </row>
        <row r="11047">
          <cell r="A11047"/>
        </row>
        <row r="11048">
          <cell r="A11048"/>
        </row>
        <row r="11049">
          <cell r="A11049"/>
        </row>
        <row r="11050">
          <cell r="A11050"/>
        </row>
        <row r="11051">
          <cell r="A11051"/>
        </row>
        <row r="11052">
          <cell r="A11052"/>
        </row>
        <row r="11053">
          <cell r="A11053"/>
        </row>
        <row r="11054">
          <cell r="A11054"/>
        </row>
        <row r="11055">
          <cell r="A11055"/>
        </row>
        <row r="11056">
          <cell r="A11056"/>
        </row>
        <row r="11057">
          <cell r="A11057"/>
        </row>
        <row r="11058">
          <cell r="A11058"/>
        </row>
        <row r="11059">
          <cell r="A11059"/>
        </row>
        <row r="11060">
          <cell r="A11060"/>
        </row>
        <row r="11061">
          <cell r="A11061"/>
        </row>
        <row r="11062">
          <cell r="A11062"/>
        </row>
        <row r="11063">
          <cell r="A11063"/>
        </row>
        <row r="11064">
          <cell r="A11064"/>
        </row>
        <row r="11065">
          <cell r="A11065"/>
        </row>
        <row r="11066">
          <cell r="A11066"/>
        </row>
        <row r="11067">
          <cell r="A11067"/>
        </row>
        <row r="11068">
          <cell r="A11068"/>
        </row>
        <row r="11069">
          <cell r="A11069"/>
        </row>
        <row r="11070">
          <cell r="A11070"/>
        </row>
        <row r="11071">
          <cell r="A11071"/>
        </row>
        <row r="11072">
          <cell r="A11072"/>
        </row>
        <row r="11073">
          <cell r="A11073"/>
        </row>
        <row r="11074">
          <cell r="A11074"/>
        </row>
        <row r="11075">
          <cell r="A11075"/>
        </row>
        <row r="11076">
          <cell r="A11076"/>
        </row>
        <row r="11077">
          <cell r="A11077"/>
        </row>
        <row r="11078">
          <cell r="A11078"/>
        </row>
        <row r="11079">
          <cell r="A11079"/>
        </row>
        <row r="11080">
          <cell r="A11080"/>
        </row>
        <row r="11081">
          <cell r="A11081"/>
        </row>
        <row r="11082">
          <cell r="A11082"/>
        </row>
        <row r="11083">
          <cell r="A11083"/>
        </row>
        <row r="11084">
          <cell r="A11084"/>
        </row>
        <row r="11085">
          <cell r="A11085"/>
        </row>
        <row r="11086">
          <cell r="A11086"/>
        </row>
        <row r="11087">
          <cell r="A11087"/>
        </row>
        <row r="11088">
          <cell r="A11088"/>
        </row>
        <row r="11089">
          <cell r="A11089"/>
        </row>
        <row r="11090">
          <cell r="A11090"/>
        </row>
        <row r="11091">
          <cell r="A11091"/>
        </row>
        <row r="11092">
          <cell r="A11092"/>
        </row>
        <row r="11093">
          <cell r="A11093"/>
        </row>
        <row r="11094">
          <cell r="A11094"/>
        </row>
        <row r="11095">
          <cell r="A11095"/>
        </row>
        <row r="11096">
          <cell r="A11096"/>
        </row>
        <row r="11097">
          <cell r="A11097"/>
        </row>
        <row r="11098">
          <cell r="A11098"/>
        </row>
        <row r="11099">
          <cell r="A11099"/>
        </row>
        <row r="11100">
          <cell r="A11100"/>
        </row>
        <row r="11101">
          <cell r="A11101"/>
        </row>
        <row r="11102">
          <cell r="A11102"/>
        </row>
        <row r="11103">
          <cell r="A11103"/>
        </row>
        <row r="11104">
          <cell r="A11104"/>
        </row>
        <row r="11105">
          <cell r="A11105"/>
        </row>
        <row r="11106">
          <cell r="A11106"/>
        </row>
        <row r="11107">
          <cell r="A11107"/>
        </row>
        <row r="11108">
          <cell r="A11108"/>
        </row>
        <row r="11109">
          <cell r="A11109"/>
        </row>
        <row r="11110">
          <cell r="A11110"/>
        </row>
        <row r="11111">
          <cell r="A11111"/>
        </row>
        <row r="11112">
          <cell r="A11112"/>
        </row>
        <row r="11113">
          <cell r="A11113"/>
        </row>
        <row r="11114">
          <cell r="A11114"/>
        </row>
        <row r="11115">
          <cell r="A11115"/>
        </row>
        <row r="11116">
          <cell r="A11116"/>
        </row>
        <row r="11117">
          <cell r="A11117"/>
        </row>
        <row r="11118">
          <cell r="A11118"/>
        </row>
        <row r="11119">
          <cell r="A11119"/>
        </row>
        <row r="11120">
          <cell r="A11120"/>
        </row>
        <row r="11121">
          <cell r="A11121"/>
        </row>
        <row r="11122">
          <cell r="A11122"/>
        </row>
        <row r="11123">
          <cell r="A11123"/>
        </row>
        <row r="11124">
          <cell r="A11124"/>
        </row>
        <row r="11125">
          <cell r="A11125"/>
        </row>
        <row r="11126">
          <cell r="A11126"/>
        </row>
        <row r="11127">
          <cell r="A11127"/>
        </row>
        <row r="11128">
          <cell r="A11128"/>
        </row>
        <row r="11129">
          <cell r="A11129"/>
        </row>
        <row r="11130">
          <cell r="A11130"/>
        </row>
        <row r="11131">
          <cell r="A11131"/>
        </row>
        <row r="11132">
          <cell r="A11132"/>
        </row>
        <row r="11133">
          <cell r="A11133"/>
        </row>
        <row r="11134">
          <cell r="A11134"/>
        </row>
        <row r="11135">
          <cell r="A11135"/>
        </row>
        <row r="11136">
          <cell r="A11136"/>
        </row>
        <row r="11137">
          <cell r="A11137"/>
        </row>
        <row r="11138">
          <cell r="A11138"/>
        </row>
        <row r="11139">
          <cell r="A11139"/>
        </row>
        <row r="11140">
          <cell r="A11140"/>
        </row>
        <row r="11141">
          <cell r="A11141"/>
        </row>
        <row r="11142">
          <cell r="A11142"/>
        </row>
        <row r="11143">
          <cell r="A11143"/>
        </row>
        <row r="11144">
          <cell r="A11144"/>
        </row>
        <row r="11145">
          <cell r="A11145"/>
        </row>
        <row r="11146">
          <cell r="A11146"/>
        </row>
        <row r="11147">
          <cell r="A11147"/>
        </row>
        <row r="11148">
          <cell r="A11148"/>
        </row>
        <row r="11149">
          <cell r="A11149"/>
        </row>
        <row r="11150">
          <cell r="A11150"/>
        </row>
        <row r="11151">
          <cell r="A11151"/>
        </row>
        <row r="11152">
          <cell r="A11152"/>
        </row>
        <row r="11153">
          <cell r="A11153"/>
        </row>
        <row r="11154">
          <cell r="A11154"/>
        </row>
        <row r="11155">
          <cell r="A11155"/>
        </row>
        <row r="11156">
          <cell r="A11156"/>
        </row>
        <row r="11157">
          <cell r="A11157"/>
        </row>
        <row r="11158">
          <cell r="A11158"/>
        </row>
        <row r="11159">
          <cell r="A11159"/>
        </row>
        <row r="11160">
          <cell r="A11160"/>
        </row>
        <row r="11161">
          <cell r="A11161"/>
        </row>
        <row r="11162">
          <cell r="A11162"/>
        </row>
        <row r="11163">
          <cell r="A11163"/>
        </row>
        <row r="11164">
          <cell r="A11164"/>
        </row>
        <row r="11165">
          <cell r="A11165"/>
        </row>
        <row r="11166">
          <cell r="A11166"/>
        </row>
        <row r="11167">
          <cell r="A11167"/>
        </row>
        <row r="11168">
          <cell r="A11168"/>
        </row>
        <row r="11169">
          <cell r="A11169"/>
        </row>
        <row r="11170">
          <cell r="A11170"/>
        </row>
        <row r="11171">
          <cell r="A11171"/>
        </row>
        <row r="11172">
          <cell r="A11172"/>
        </row>
        <row r="11173">
          <cell r="A11173"/>
        </row>
        <row r="11174">
          <cell r="A11174"/>
        </row>
        <row r="11175">
          <cell r="A11175"/>
        </row>
        <row r="11176">
          <cell r="A11176"/>
        </row>
        <row r="11177">
          <cell r="A11177"/>
        </row>
        <row r="11178">
          <cell r="A11178"/>
        </row>
        <row r="11179">
          <cell r="A11179"/>
        </row>
        <row r="11180">
          <cell r="A11180"/>
        </row>
        <row r="11181">
          <cell r="A11181"/>
        </row>
        <row r="11182">
          <cell r="A11182"/>
        </row>
        <row r="11183">
          <cell r="A11183"/>
        </row>
        <row r="11184">
          <cell r="A11184"/>
        </row>
        <row r="11185">
          <cell r="A11185"/>
        </row>
        <row r="11186">
          <cell r="A11186"/>
        </row>
        <row r="11187">
          <cell r="A11187"/>
        </row>
        <row r="11188">
          <cell r="A11188"/>
        </row>
        <row r="11189">
          <cell r="A11189"/>
        </row>
        <row r="11190">
          <cell r="A11190"/>
        </row>
        <row r="11191">
          <cell r="A11191"/>
        </row>
        <row r="11192">
          <cell r="A11192"/>
        </row>
        <row r="11193">
          <cell r="A11193"/>
        </row>
        <row r="11194">
          <cell r="A11194"/>
        </row>
        <row r="11195">
          <cell r="A11195"/>
        </row>
        <row r="11196">
          <cell r="A11196"/>
        </row>
        <row r="11197">
          <cell r="A11197"/>
        </row>
        <row r="11198">
          <cell r="A11198"/>
        </row>
        <row r="11199">
          <cell r="A11199"/>
        </row>
        <row r="11200">
          <cell r="A11200"/>
        </row>
        <row r="11201">
          <cell r="A11201"/>
        </row>
        <row r="11202">
          <cell r="A11202"/>
        </row>
        <row r="11203">
          <cell r="A11203"/>
        </row>
        <row r="11204">
          <cell r="A11204"/>
        </row>
        <row r="11205">
          <cell r="A11205"/>
        </row>
        <row r="11206">
          <cell r="A11206"/>
        </row>
        <row r="11207">
          <cell r="A11207"/>
        </row>
        <row r="11208">
          <cell r="A11208"/>
        </row>
        <row r="11209">
          <cell r="A11209"/>
        </row>
        <row r="11210">
          <cell r="A11210"/>
        </row>
        <row r="11211">
          <cell r="A11211"/>
        </row>
        <row r="11212">
          <cell r="A11212"/>
        </row>
        <row r="11213">
          <cell r="A11213"/>
        </row>
        <row r="11214">
          <cell r="A11214"/>
        </row>
        <row r="11215">
          <cell r="A11215"/>
        </row>
        <row r="11216">
          <cell r="A11216"/>
        </row>
        <row r="11217">
          <cell r="A11217"/>
        </row>
        <row r="11218">
          <cell r="A11218"/>
        </row>
        <row r="11219">
          <cell r="A11219"/>
        </row>
        <row r="11220">
          <cell r="A11220"/>
        </row>
        <row r="11221">
          <cell r="A11221"/>
        </row>
        <row r="11222">
          <cell r="A11222"/>
        </row>
        <row r="11223">
          <cell r="A11223"/>
        </row>
        <row r="11224">
          <cell r="A11224"/>
        </row>
        <row r="11225">
          <cell r="A11225"/>
        </row>
        <row r="11226">
          <cell r="A11226"/>
        </row>
        <row r="11227">
          <cell r="A11227"/>
        </row>
        <row r="11228">
          <cell r="A11228"/>
        </row>
        <row r="11229">
          <cell r="A11229"/>
        </row>
        <row r="11230">
          <cell r="A11230"/>
        </row>
        <row r="11231">
          <cell r="A11231"/>
        </row>
        <row r="11232">
          <cell r="A11232"/>
        </row>
        <row r="11233">
          <cell r="A11233"/>
        </row>
        <row r="11234">
          <cell r="A11234"/>
        </row>
        <row r="11235">
          <cell r="A11235"/>
        </row>
        <row r="11236">
          <cell r="A11236"/>
        </row>
        <row r="11237">
          <cell r="A11237"/>
        </row>
        <row r="11238">
          <cell r="A11238"/>
        </row>
        <row r="11239">
          <cell r="A11239"/>
        </row>
        <row r="11240">
          <cell r="A11240"/>
        </row>
        <row r="11241">
          <cell r="A11241"/>
        </row>
        <row r="11242">
          <cell r="A11242"/>
        </row>
        <row r="11243">
          <cell r="A11243"/>
        </row>
        <row r="11244">
          <cell r="A11244"/>
        </row>
        <row r="11245">
          <cell r="A11245"/>
        </row>
        <row r="11246">
          <cell r="A11246"/>
        </row>
        <row r="11247">
          <cell r="A11247"/>
        </row>
        <row r="11248">
          <cell r="A11248"/>
        </row>
        <row r="11249">
          <cell r="A11249"/>
        </row>
        <row r="11250">
          <cell r="A11250"/>
        </row>
        <row r="11251">
          <cell r="A11251"/>
        </row>
        <row r="11252">
          <cell r="A11252"/>
        </row>
        <row r="11253">
          <cell r="A11253"/>
        </row>
        <row r="11254">
          <cell r="A11254"/>
        </row>
        <row r="11255">
          <cell r="A11255"/>
        </row>
        <row r="11256">
          <cell r="A11256"/>
        </row>
        <row r="11257">
          <cell r="A11257"/>
        </row>
        <row r="11258">
          <cell r="A11258"/>
        </row>
        <row r="11259">
          <cell r="A11259"/>
        </row>
        <row r="11260">
          <cell r="A11260"/>
        </row>
        <row r="11261">
          <cell r="A11261"/>
        </row>
        <row r="11262">
          <cell r="A11262"/>
        </row>
        <row r="11263">
          <cell r="A11263"/>
        </row>
        <row r="11264">
          <cell r="A11264"/>
        </row>
        <row r="11265">
          <cell r="A11265"/>
        </row>
        <row r="11266">
          <cell r="A11266"/>
        </row>
        <row r="11267">
          <cell r="A11267"/>
        </row>
        <row r="11268">
          <cell r="A11268"/>
        </row>
        <row r="11269">
          <cell r="A11269"/>
        </row>
        <row r="11270">
          <cell r="A11270"/>
        </row>
        <row r="11271">
          <cell r="A11271"/>
        </row>
        <row r="11272">
          <cell r="A11272"/>
        </row>
        <row r="11273">
          <cell r="A11273"/>
        </row>
        <row r="11274">
          <cell r="A11274"/>
        </row>
        <row r="11275">
          <cell r="A11275"/>
        </row>
        <row r="11276">
          <cell r="A11276"/>
        </row>
        <row r="11277">
          <cell r="A11277"/>
        </row>
        <row r="11278">
          <cell r="A11278"/>
        </row>
        <row r="11279">
          <cell r="A11279"/>
        </row>
        <row r="11280">
          <cell r="A11280"/>
        </row>
        <row r="11281">
          <cell r="A11281"/>
        </row>
        <row r="11282">
          <cell r="A11282"/>
        </row>
        <row r="11283">
          <cell r="A11283"/>
        </row>
        <row r="11284">
          <cell r="A11284"/>
        </row>
        <row r="11285">
          <cell r="A11285"/>
        </row>
        <row r="11286">
          <cell r="A11286"/>
        </row>
        <row r="11287">
          <cell r="A11287"/>
        </row>
        <row r="11288">
          <cell r="A11288"/>
        </row>
        <row r="11289">
          <cell r="A11289"/>
        </row>
        <row r="11290">
          <cell r="A11290"/>
        </row>
        <row r="11291">
          <cell r="A11291"/>
        </row>
        <row r="11292">
          <cell r="A11292"/>
        </row>
        <row r="11293">
          <cell r="A11293"/>
        </row>
        <row r="11294">
          <cell r="A11294"/>
        </row>
        <row r="11295">
          <cell r="A11295"/>
        </row>
        <row r="11296">
          <cell r="A11296"/>
        </row>
        <row r="11297">
          <cell r="A11297"/>
        </row>
        <row r="11298">
          <cell r="A11298"/>
        </row>
        <row r="11299">
          <cell r="A11299"/>
        </row>
        <row r="11300">
          <cell r="A11300"/>
        </row>
        <row r="11301">
          <cell r="A11301"/>
        </row>
        <row r="11302">
          <cell r="A11302"/>
        </row>
        <row r="11303">
          <cell r="A11303"/>
        </row>
        <row r="11304">
          <cell r="A11304"/>
        </row>
        <row r="11305">
          <cell r="A11305"/>
        </row>
        <row r="11306">
          <cell r="A11306"/>
        </row>
        <row r="11307">
          <cell r="A11307"/>
        </row>
        <row r="11308">
          <cell r="A11308"/>
        </row>
        <row r="11309">
          <cell r="A11309"/>
        </row>
        <row r="11310">
          <cell r="A11310"/>
        </row>
        <row r="11311">
          <cell r="A11311"/>
        </row>
        <row r="11312">
          <cell r="A11312"/>
        </row>
        <row r="11313">
          <cell r="A11313"/>
        </row>
        <row r="11314">
          <cell r="A11314"/>
        </row>
        <row r="11315">
          <cell r="A11315"/>
        </row>
        <row r="11316">
          <cell r="A11316"/>
        </row>
        <row r="11317">
          <cell r="A11317"/>
        </row>
        <row r="11318">
          <cell r="A11318"/>
        </row>
        <row r="11319">
          <cell r="A11319"/>
        </row>
        <row r="11320">
          <cell r="A11320"/>
        </row>
        <row r="11321">
          <cell r="A11321"/>
        </row>
        <row r="11322">
          <cell r="A11322"/>
        </row>
        <row r="11323">
          <cell r="A11323"/>
        </row>
        <row r="11324">
          <cell r="A11324"/>
        </row>
        <row r="11325">
          <cell r="A11325"/>
        </row>
        <row r="11326">
          <cell r="A11326"/>
        </row>
        <row r="11327">
          <cell r="A11327"/>
        </row>
        <row r="11328">
          <cell r="A11328"/>
        </row>
        <row r="11329">
          <cell r="A11329"/>
        </row>
        <row r="11330">
          <cell r="A11330"/>
        </row>
        <row r="11331">
          <cell r="A11331"/>
        </row>
        <row r="11332">
          <cell r="A11332"/>
        </row>
        <row r="11333">
          <cell r="A11333"/>
        </row>
        <row r="11334">
          <cell r="A11334"/>
        </row>
        <row r="11335">
          <cell r="A11335"/>
        </row>
        <row r="11336">
          <cell r="A11336"/>
        </row>
        <row r="11337">
          <cell r="A11337"/>
        </row>
        <row r="11338">
          <cell r="A11338"/>
        </row>
        <row r="11339">
          <cell r="A11339"/>
        </row>
        <row r="11340">
          <cell r="A11340"/>
        </row>
        <row r="11341">
          <cell r="A11341"/>
        </row>
        <row r="11342">
          <cell r="A11342"/>
        </row>
        <row r="11343">
          <cell r="A11343"/>
        </row>
        <row r="11344">
          <cell r="A11344"/>
        </row>
        <row r="11345">
          <cell r="A11345"/>
        </row>
        <row r="11346">
          <cell r="A11346"/>
        </row>
        <row r="11347">
          <cell r="A11347"/>
        </row>
        <row r="11348">
          <cell r="A11348"/>
        </row>
        <row r="11349">
          <cell r="A11349"/>
        </row>
        <row r="11350">
          <cell r="A11350"/>
        </row>
        <row r="11351">
          <cell r="A11351"/>
        </row>
        <row r="11352">
          <cell r="A11352"/>
        </row>
        <row r="11353">
          <cell r="A11353"/>
        </row>
        <row r="11354">
          <cell r="A11354"/>
        </row>
        <row r="11355">
          <cell r="A11355"/>
        </row>
        <row r="11356">
          <cell r="A11356"/>
        </row>
        <row r="11357">
          <cell r="A11357"/>
        </row>
        <row r="11358">
          <cell r="A11358"/>
        </row>
        <row r="11359">
          <cell r="A11359"/>
        </row>
        <row r="11360">
          <cell r="A11360"/>
        </row>
        <row r="11361">
          <cell r="A11361"/>
        </row>
        <row r="11362">
          <cell r="A11362"/>
        </row>
        <row r="11363">
          <cell r="A11363"/>
        </row>
        <row r="11364">
          <cell r="A11364"/>
        </row>
        <row r="11365">
          <cell r="A11365"/>
        </row>
        <row r="11366">
          <cell r="A11366"/>
        </row>
        <row r="11367">
          <cell r="A11367"/>
        </row>
        <row r="11368">
          <cell r="A11368"/>
        </row>
        <row r="11369">
          <cell r="A11369"/>
        </row>
        <row r="11370">
          <cell r="A11370"/>
        </row>
        <row r="11371">
          <cell r="A11371"/>
        </row>
        <row r="11372">
          <cell r="A11372"/>
        </row>
        <row r="11373">
          <cell r="A11373"/>
        </row>
        <row r="11374">
          <cell r="A11374"/>
        </row>
        <row r="11375">
          <cell r="A11375"/>
        </row>
        <row r="11376">
          <cell r="A11376"/>
        </row>
        <row r="11377">
          <cell r="A11377"/>
        </row>
        <row r="11378">
          <cell r="A11378"/>
        </row>
        <row r="11379">
          <cell r="A11379"/>
        </row>
        <row r="11380">
          <cell r="A11380"/>
        </row>
        <row r="11381">
          <cell r="A11381"/>
        </row>
        <row r="11382">
          <cell r="A11382"/>
        </row>
        <row r="11383">
          <cell r="A11383"/>
        </row>
        <row r="11384">
          <cell r="A11384"/>
        </row>
        <row r="11385">
          <cell r="A11385"/>
        </row>
        <row r="11386">
          <cell r="A11386"/>
        </row>
        <row r="11387">
          <cell r="A11387"/>
        </row>
        <row r="11388">
          <cell r="A11388"/>
        </row>
        <row r="11389">
          <cell r="A11389"/>
        </row>
        <row r="11390">
          <cell r="A11390"/>
        </row>
        <row r="11391">
          <cell r="A11391"/>
        </row>
        <row r="11392">
          <cell r="A11392"/>
        </row>
        <row r="11393">
          <cell r="A11393"/>
        </row>
        <row r="11394">
          <cell r="A11394"/>
        </row>
        <row r="11395">
          <cell r="A11395"/>
        </row>
        <row r="11396">
          <cell r="A11396"/>
        </row>
        <row r="11397">
          <cell r="A11397"/>
        </row>
        <row r="11398">
          <cell r="A11398"/>
        </row>
        <row r="11399">
          <cell r="A11399"/>
        </row>
        <row r="11400">
          <cell r="A11400"/>
        </row>
        <row r="11401">
          <cell r="A11401"/>
        </row>
        <row r="11402">
          <cell r="A11402"/>
        </row>
        <row r="11403">
          <cell r="A11403"/>
        </row>
        <row r="11404">
          <cell r="A11404"/>
        </row>
        <row r="11405">
          <cell r="A11405"/>
        </row>
        <row r="11406">
          <cell r="A11406"/>
        </row>
        <row r="11407">
          <cell r="A11407"/>
        </row>
        <row r="11408">
          <cell r="A11408"/>
        </row>
        <row r="11409">
          <cell r="A11409"/>
        </row>
        <row r="11410">
          <cell r="A11410"/>
        </row>
        <row r="11411">
          <cell r="A11411"/>
        </row>
        <row r="11412">
          <cell r="A11412"/>
        </row>
        <row r="11413">
          <cell r="A11413"/>
        </row>
        <row r="11414">
          <cell r="A11414"/>
        </row>
        <row r="11415">
          <cell r="A11415"/>
        </row>
        <row r="11416">
          <cell r="A11416"/>
        </row>
        <row r="11417">
          <cell r="A11417"/>
        </row>
        <row r="11418">
          <cell r="A11418"/>
        </row>
        <row r="11419">
          <cell r="A11419"/>
        </row>
        <row r="11420">
          <cell r="A11420"/>
        </row>
        <row r="11421">
          <cell r="A11421"/>
        </row>
        <row r="11422">
          <cell r="A11422"/>
        </row>
        <row r="11423">
          <cell r="A11423"/>
        </row>
        <row r="11424">
          <cell r="A11424"/>
        </row>
        <row r="11425">
          <cell r="A11425"/>
        </row>
        <row r="11426">
          <cell r="A11426"/>
        </row>
        <row r="11427">
          <cell r="A11427"/>
        </row>
        <row r="11428">
          <cell r="A11428"/>
        </row>
        <row r="11429">
          <cell r="A11429"/>
        </row>
        <row r="11430">
          <cell r="A11430"/>
        </row>
        <row r="11431">
          <cell r="A11431"/>
        </row>
        <row r="11432">
          <cell r="A11432"/>
        </row>
        <row r="11433">
          <cell r="A11433"/>
        </row>
        <row r="11434">
          <cell r="A11434"/>
        </row>
        <row r="11435">
          <cell r="A11435"/>
        </row>
        <row r="11436">
          <cell r="A11436"/>
        </row>
        <row r="11437">
          <cell r="A11437"/>
        </row>
        <row r="11438">
          <cell r="A11438"/>
        </row>
        <row r="11439">
          <cell r="A11439"/>
        </row>
        <row r="11440">
          <cell r="A11440"/>
        </row>
        <row r="11441">
          <cell r="A11441"/>
        </row>
        <row r="11442">
          <cell r="A11442"/>
        </row>
        <row r="11443">
          <cell r="A11443"/>
        </row>
        <row r="11444">
          <cell r="A11444"/>
        </row>
        <row r="11445">
          <cell r="A11445"/>
        </row>
        <row r="11446">
          <cell r="A11446"/>
        </row>
        <row r="11447">
          <cell r="A11447"/>
        </row>
        <row r="11448">
          <cell r="A11448"/>
        </row>
        <row r="11449">
          <cell r="A11449"/>
        </row>
        <row r="11450">
          <cell r="A11450"/>
        </row>
        <row r="11451">
          <cell r="A11451"/>
        </row>
        <row r="11452">
          <cell r="A11452"/>
        </row>
        <row r="11453">
          <cell r="A11453"/>
        </row>
        <row r="11454">
          <cell r="A11454"/>
        </row>
        <row r="11455">
          <cell r="A11455"/>
        </row>
        <row r="11456">
          <cell r="A11456"/>
        </row>
        <row r="11457">
          <cell r="A11457"/>
        </row>
        <row r="11458">
          <cell r="A11458"/>
        </row>
        <row r="11459">
          <cell r="A11459"/>
        </row>
        <row r="11460">
          <cell r="A11460"/>
        </row>
        <row r="11461">
          <cell r="A11461"/>
        </row>
        <row r="11462">
          <cell r="A11462"/>
        </row>
        <row r="11463">
          <cell r="A11463"/>
        </row>
        <row r="11464">
          <cell r="A11464"/>
        </row>
        <row r="11465">
          <cell r="A11465"/>
        </row>
        <row r="11466">
          <cell r="A11466"/>
        </row>
        <row r="11467">
          <cell r="A11467"/>
        </row>
        <row r="11468">
          <cell r="A11468"/>
        </row>
        <row r="11469">
          <cell r="A11469"/>
        </row>
        <row r="11470">
          <cell r="A11470"/>
        </row>
        <row r="11471">
          <cell r="A11471"/>
        </row>
        <row r="11472">
          <cell r="A11472"/>
        </row>
        <row r="11473">
          <cell r="A11473"/>
        </row>
        <row r="11474">
          <cell r="A11474"/>
        </row>
        <row r="11475">
          <cell r="A11475"/>
        </row>
        <row r="11476">
          <cell r="A11476"/>
        </row>
        <row r="11477">
          <cell r="A11477"/>
        </row>
        <row r="11478">
          <cell r="A11478"/>
        </row>
        <row r="11479">
          <cell r="A11479"/>
        </row>
        <row r="11480">
          <cell r="A11480"/>
        </row>
        <row r="11481">
          <cell r="A11481"/>
        </row>
        <row r="11482">
          <cell r="A11482"/>
        </row>
        <row r="11483">
          <cell r="A11483"/>
        </row>
        <row r="11484">
          <cell r="A11484"/>
        </row>
        <row r="11485">
          <cell r="A11485"/>
        </row>
        <row r="11486">
          <cell r="A11486"/>
        </row>
        <row r="11487">
          <cell r="A11487"/>
        </row>
        <row r="11488">
          <cell r="A11488"/>
        </row>
        <row r="11489">
          <cell r="A11489"/>
        </row>
        <row r="11490">
          <cell r="A11490"/>
        </row>
        <row r="11491">
          <cell r="A11491"/>
        </row>
        <row r="11492">
          <cell r="A11492"/>
        </row>
        <row r="11493">
          <cell r="A11493"/>
        </row>
        <row r="11494">
          <cell r="A11494"/>
        </row>
        <row r="11495">
          <cell r="A11495"/>
        </row>
        <row r="11496">
          <cell r="A11496"/>
        </row>
        <row r="11497">
          <cell r="A11497"/>
        </row>
        <row r="11498">
          <cell r="A11498"/>
        </row>
        <row r="11499">
          <cell r="A11499"/>
        </row>
        <row r="11500">
          <cell r="A11500"/>
        </row>
        <row r="11501">
          <cell r="A11501"/>
        </row>
        <row r="11502">
          <cell r="A11502"/>
        </row>
        <row r="11503">
          <cell r="A11503"/>
        </row>
        <row r="11504">
          <cell r="A11504"/>
        </row>
        <row r="11505">
          <cell r="A11505"/>
        </row>
        <row r="11506">
          <cell r="A11506"/>
        </row>
        <row r="11507">
          <cell r="A11507"/>
        </row>
        <row r="11508">
          <cell r="A11508"/>
        </row>
        <row r="11509">
          <cell r="A11509"/>
        </row>
        <row r="11510">
          <cell r="A11510"/>
        </row>
        <row r="11511">
          <cell r="A11511"/>
        </row>
        <row r="11512">
          <cell r="A11512"/>
        </row>
        <row r="11513">
          <cell r="A11513"/>
        </row>
        <row r="11514">
          <cell r="A11514"/>
        </row>
        <row r="11515">
          <cell r="A11515"/>
        </row>
        <row r="11516">
          <cell r="A11516"/>
        </row>
        <row r="11517">
          <cell r="A11517"/>
        </row>
        <row r="11518">
          <cell r="A11518"/>
        </row>
        <row r="11519">
          <cell r="A11519"/>
        </row>
        <row r="11520">
          <cell r="A11520"/>
        </row>
        <row r="11521">
          <cell r="A11521"/>
        </row>
        <row r="11522">
          <cell r="A11522"/>
        </row>
        <row r="11523">
          <cell r="A11523"/>
        </row>
        <row r="11524">
          <cell r="A11524"/>
        </row>
        <row r="11525">
          <cell r="A11525"/>
        </row>
        <row r="11526">
          <cell r="A11526"/>
        </row>
        <row r="11527">
          <cell r="A11527"/>
        </row>
        <row r="11528">
          <cell r="A11528"/>
        </row>
        <row r="11529">
          <cell r="A11529"/>
        </row>
        <row r="11530">
          <cell r="A11530"/>
        </row>
        <row r="11531">
          <cell r="A11531"/>
        </row>
        <row r="11532">
          <cell r="A11532"/>
        </row>
        <row r="11533">
          <cell r="A11533"/>
        </row>
        <row r="11534">
          <cell r="A11534"/>
        </row>
        <row r="11535">
          <cell r="A11535"/>
        </row>
        <row r="11536">
          <cell r="A11536"/>
        </row>
        <row r="11537">
          <cell r="A11537"/>
        </row>
        <row r="11538">
          <cell r="A11538"/>
        </row>
        <row r="11539">
          <cell r="A11539"/>
        </row>
        <row r="11540">
          <cell r="A11540"/>
        </row>
        <row r="11541">
          <cell r="A11541"/>
        </row>
        <row r="11542">
          <cell r="A11542"/>
        </row>
        <row r="11543">
          <cell r="A11543"/>
        </row>
        <row r="11544">
          <cell r="A11544"/>
        </row>
        <row r="11545">
          <cell r="A11545"/>
        </row>
        <row r="11546">
          <cell r="A11546"/>
        </row>
        <row r="11547">
          <cell r="A11547"/>
        </row>
        <row r="11548">
          <cell r="A11548"/>
        </row>
        <row r="11549">
          <cell r="A11549"/>
        </row>
        <row r="11550">
          <cell r="A11550"/>
        </row>
        <row r="11551">
          <cell r="A11551"/>
        </row>
        <row r="11552">
          <cell r="A11552"/>
        </row>
        <row r="11553">
          <cell r="A11553"/>
        </row>
        <row r="11554">
          <cell r="A11554"/>
        </row>
        <row r="11555">
          <cell r="A11555"/>
        </row>
        <row r="11556">
          <cell r="A11556"/>
        </row>
        <row r="11557">
          <cell r="A11557"/>
        </row>
        <row r="11558">
          <cell r="A11558"/>
        </row>
        <row r="11559">
          <cell r="A11559"/>
        </row>
        <row r="11560">
          <cell r="A11560"/>
        </row>
        <row r="11561">
          <cell r="A11561"/>
        </row>
        <row r="11562">
          <cell r="A11562"/>
        </row>
        <row r="11563">
          <cell r="A11563"/>
        </row>
        <row r="11564">
          <cell r="A11564"/>
        </row>
        <row r="11565">
          <cell r="A11565"/>
        </row>
        <row r="11566">
          <cell r="A11566"/>
        </row>
        <row r="11567">
          <cell r="A11567"/>
        </row>
        <row r="11568">
          <cell r="A11568"/>
        </row>
        <row r="11569">
          <cell r="A11569"/>
        </row>
        <row r="11570">
          <cell r="A11570"/>
        </row>
        <row r="11571">
          <cell r="A11571"/>
        </row>
        <row r="11572">
          <cell r="A11572"/>
        </row>
        <row r="11573">
          <cell r="A11573"/>
        </row>
        <row r="11574">
          <cell r="A11574"/>
        </row>
        <row r="11575">
          <cell r="A11575"/>
        </row>
        <row r="11576">
          <cell r="A11576"/>
        </row>
        <row r="11577">
          <cell r="A11577"/>
        </row>
        <row r="11578">
          <cell r="A11578"/>
        </row>
        <row r="11579">
          <cell r="A11579"/>
        </row>
        <row r="11580">
          <cell r="A11580"/>
        </row>
        <row r="11581">
          <cell r="A11581"/>
        </row>
        <row r="11582">
          <cell r="A11582"/>
        </row>
        <row r="11583">
          <cell r="A11583"/>
        </row>
        <row r="11584">
          <cell r="A11584"/>
        </row>
        <row r="11585">
          <cell r="A11585"/>
        </row>
        <row r="11586">
          <cell r="A11586"/>
        </row>
        <row r="11587">
          <cell r="A11587"/>
        </row>
        <row r="11588">
          <cell r="A11588"/>
        </row>
        <row r="11589">
          <cell r="A11589"/>
        </row>
        <row r="11590">
          <cell r="A11590"/>
        </row>
        <row r="11591">
          <cell r="A11591"/>
        </row>
        <row r="11592">
          <cell r="A11592"/>
        </row>
        <row r="11593">
          <cell r="A11593"/>
        </row>
        <row r="11594">
          <cell r="A11594"/>
        </row>
        <row r="11595">
          <cell r="A11595"/>
        </row>
        <row r="11596">
          <cell r="A11596"/>
        </row>
        <row r="11597">
          <cell r="A11597"/>
        </row>
        <row r="11598">
          <cell r="A11598"/>
        </row>
        <row r="11599">
          <cell r="A11599"/>
        </row>
        <row r="11600">
          <cell r="A11600"/>
        </row>
        <row r="11601">
          <cell r="A11601"/>
        </row>
        <row r="11602">
          <cell r="A11602"/>
        </row>
        <row r="11603">
          <cell r="A11603"/>
        </row>
        <row r="11604">
          <cell r="A11604"/>
        </row>
        <row r="11605">
          <cell r="A11605"/>
        </row>
        <row r="11606">
          <cell r="A11606"/>
        </row>
        <row r="11607">
          <cell r="A11607"/>
        </row>
        <row r="11608">
          <cell r="A11608"/>
        </row>
        <row r="11609">
          <cell r="A11609"/>
        </row>
        <row r="11610">
          <cell r="A11610"/>
        </row>
        <row r="11611">
          <cell r="A11611"/>
        </row>
        <row r="11612">
          <cell r="A11612"/>
        </row>
        <row r="11613">
          <cell r="A11613"/>
        </row>
        <row r="11614">
          <cell r="A11614"/>
        </row>
        <row r="11615">
          <cell r="A11615"/>
        </row>
        <row r="11616">
          <cell r="A11616"/>
        </row>
        <row r="11617">
          <cell r="A11617"/>
        </row>
        <row r="11618">
          <cell r="A11618"/>
        </row>
        <row r="11619">
          <cell r="A11619"/>
        </row>
        <row r="11620">
          <cell r="A11620"/>
        </row>
        <row r="11621">
          <cell r="A11621"/>
        </row>
        <row r="11622">
          <cell r="A11622"/>
        </row>
        <row r="11623">
          <cell r="A11623"/>
        </row>
        <row r="11624">
          <cell r="A11624"/>
        </row>
        <row r="11625">
          <cell r="A11625"/>
        </row>
        <row r="11626">
          <cell r="A11626"/>
        </row>
        <row r="11627">
          <cell r="A11627"/>
        </row>
        <row r="11628">
          <cell r="A11628"/>
        </row>
        <row r="11629">
          <cell r="A11629"/>
        </row>
        <row r="11630">
          <cell r="A11630"/>
        </row>
        <row r="11631">
          <cell r="A11631"/>
        </row>
        <row r="11632">
          <cell r="A11632"/>
        </row>
        <row r="11633">
          <cell r="A11633"/>
        </row>
        <row r="11634">
          <cell r="A11634"/>
        </row>
        <row r="11635">
          <cell r="A11635"/>
        </row>
        <row r="11636">
          <cell r="A11636"/>
        </row>
        <row r="11637">
          <cell r="A11637"/>
        </row>
        <row r="11638">
          <cell r="A11638"/>
        </row>
        <row r="11639">
          <cell r="A11639"/>
        </row>
        <row r="11640">
          <cell r="A11640"/>
        </row>
        <row r="11641">
          <cell r="A11641"/>
        </row>
        <row r="11642">
          <cell r="A11642"/>
        </row>
        <row r="11643">
          <cell r="A11643"/>
        </row>
        <row r="11644">
          <cell r="A11644"/>
        </row>
        <row r="11645">
          <cell r="A11645"/>
        </row>
        <row r="11646">
          <cell r="A11646"/>
        </row>
        <row r="11647">
          <cell r="A11647"/>
        </row>
        <row r="11648">
          <cell r="A11648"/>
        </row>
        <row r="11649">
          <cell r="A11649"/>
        </row>
        <row r="11650">
          <cell r="A11650"/>
        </row>
        <row r="11651">
          <cell r="A11651"/>
        </row>
        <row r="11652">
          <cell r="A11652"/>
        </row>
        <row r="11653">
          <cell r="A11653"/>
        </row>
        <row r="11654">
          <cell r="A11654"/>
        </row>
        <row r="11655">
          <cell r="A11655"/>
        </row>
        <row r="11656">
          <cell r="A11656"/>
        </row>
        <row r="11657">
          <cell r="A11657"/>
        </row>
        <row r="11658">
          <cell r="A11658"/>
        </row>
        <row r="11659">
          <cell r="A11659"/>
        </row>
        <row r="11660">
          <cell r="A11660"/>
        </row>
        <row r="11661">
          <cell r="A11661"/>
        </row>
        <row r="11662">
          <cell r="A11662"/>
        </row>
        <row r="11663">
          <cell r="A11663"/>
        </row>
        <row r="11664">
          <cell r="A11664"/>
        </row>
        <row r="11665">
          <cell r="A11665"/>
        </row>
        <row r="11666">
          <cell r="A11666"/>
        </row>
        <row r="11667">
          <cell r="A11667"/>
        </row>
        <row r="11668">
          <cell r="A11668"/>
        </row>
        <row r="11669">
          <cell r="A11669"/>
        </row>
        <row r="11670">
          <cell r="A11670"/>
        </row>
        <row r="11671">
          <cell r="A11671"/>
        </row>
        <row r="11672">
          <cell r="A11672"/>
        </row>
        <row r="11673">
          <cell r="A11673"/>
        </row>
        <row r="11674">
          <cell r="A11674"/>
        </row>
        <row r="11675">
          <cell r="A11675"/>
        </row>
        <row r="11676">
          <cell r="A11676"/>
        </row>
        <row r="11677">
          <cell r="A11677"/>
        </row>
        <row r="11678">
          <cell r="A11678"/>
        </row>
        <row r="11679">
          <cell r="A11679"/>
        </row>
        <row r="11680">
          <cell r="A11680"/>
        </row>
        <row r="11681">
          <cell r="A11681"/>
        </row>
        <row r="11682">
          <cell r="A11682"/>
        </row>
        <row r="11683">
          <cell r="A11683"/>
        </row>
        <row r="11684">
          <cell r="A11684"/>
        </row>
        <row r="11685">
          <cell r="A11685"/>
        </row>
        <row r="11686">
          <cell r="A11686"/>
        </row>
        <row r="11687">
          <cell r="A11687"/>
        </row>
        <row r="11688">
          <cell r="A11688"/>
        </row>
        <row r="11689">
          <cell r="A11689"/>
        </row>
        <row r="11690">
          <cell r="A11690"/>
        </row>
        <row r="11691">
          <cell r="A11691"/>
        </row>
        <row r="11692">
          <cell r="A11692"/>
        </row>
        <row r="11693">
          <cell r="A11693"/>
        </row>
        <row r="11694">
          <cell r="A11694"/>
        </row>
        <row r="11695">
          <cell r="A11695"/>
        </row>
        <row r="11696">
          <cell r="A11696"/>
        </row>
        <row r="11697">
          <cell r="A11697"/>
        </row>
        <row r="11698">
          <cell r="A11698"/>
        </row>
        <row r="11699">
          <cell r="A11699"/>
        </row>
        <row r="11700">
          <cell r="A11700"/>
        </row>
        <row r="11701">
          <cell r="A11701"/>
        </row>
        <row r="11702">
          <cell r="A11702"/>
        </row>
        <row r="11703">
          <cell r="A11703"/>
        </row>
        <row r="11704">
          <cell r="A11704"/>
        </row>
        <row r="11705">
          <cell r="A11705"/>
        </row>
        <row r="11706">
          <cell r="A11706"/>
        </row>
        <row r="11707">
          <cell r="A11707"/>
        </row>
        <row r="11708">
          <cell r="A11708"/>
        </row>
        <row r="11709">
          <cell r="A11709"/>
        </row>
        <row r="11710">
          <cell r="A11710"/>
        </row>
        <row r="11711">
          <cell r="A11711"/>
        </row>
        <row r="11712">
          <cell r="A11712"/>
        </row>
        <row r="11713">
          <cell r="A11713"/>
        </row>
        <row r="11714">
          <cell r="A11714"/>
        </row>
        <row r="11715">
          <cell r="A11715"/>
        </row>
        <row r="11716">
          <cell r="A11716"/>
        </row>
        <row r="11717">
          <cell r="A11717"/>
        </row>
        <row r="11718">
          <cell r="A11718"/>
        </row>
        <row r="11719">
          <cell r="A11719"/>
        </row>
        <row r="11720">
          <cell r="A11720"/>
        </row>
        <row r="11721">
          <cell r="A11721"/>
        </row>
        <row r="11722">
          <cell r="A11722"/>
        </row>
        <row r="11723">
          <cell r="A11723"/>
        </row>
        <row r="11724">
          <cell r="A11724"/>
        </row>
        <row r="11725">
          <cell r="A11725"/>
        </row>
        <row r="11726">
          <cell r="A11726"/>
        </row>
        <row r="11727">
          <cell r="A11727"/>
        </row>
        <row r="11728">
          <cell r="A11728"/>
        </row>
        <row r="11729">
          <cell r="A11729"/>
        </row>
        <row r="11730">
          <cell r="A11730"/>
        </row>
        <row r="11731">
          <cell r="A11731"/>
        </row>
        <row r="11732">
          <cell r="A11732"/>
        </row>
        <row r="11733">
          <cell r="A11733"/>
        </row>
        <row r="11734">
          <cell r="A11734"/>
        </row>
        <row r="11735">
          <cell r="A11735"/>
        </row>
        <row r="11736">
          <cell r="A11736"/>
        </row>
        <row r="11737">
          <cell r="A11737"/>
        </row>
        <row r="11738">
          <cell r="A11738"/>
        </row>
        <row r="11739">
          <cell r="A11739"/>
        </row>
        <row r="11740">
          <cell r="A11740"/>
        </row>
        <row r="11741">
          <cell r="A11741"/>
        </row>
        <row r="11742">
          <cell r="A11742"/>
        </row>
        <row r="11743">
          <cell r="A11743"/>
        </row>
        <row r="11744">
          <cell r="A11744"/>
        </row>
        <row r="11745">
          <cell r="A11745"/>
        </row>
        <row r="11746">
          <cell r="A11746"/>
        </row>
        <row r="11747">
          <cell r="A11747"/>
        </row>
        <row r="11748">
          <cell r="A11748"/>
        </row>
        <row r="11749">
          <cell r="A11749"/>
        </row>
        <row r="11750">
          <cell r="A11750"/>
        </row>
        <row r="11751">
          <cell r="A11751"/>
        </row>
        <row r="11752">
          <cell r="A11752"/>
        </row>
        <row r="11753">
          <cell r="A11753"/>
        </row>
        <row r="11754">
          <cell r="A11754"/>
        </row>
        <row r="11755">
          <cell r="A11755"/>
        </row>
        <row r="11756">
          <cell r="A11756"/>
        </row>
        <row r="11757">
          <cell r="A11757"/>
        </row>
        <row r="11758">
          <cell r="A11758"/>
        </row>
        <row r="11759">
          <cell r="A11759"/>
        </row>
        <row r="11760">
          <cell r="A11760"/>
        </row>
        <row r="11761">
          <cell r="A11761"/>
        </row>
        <row r="11762">
          <cell r="A11762"/>
        </row>
        <row r="11763">
          <cell r="A11763"/>
        </row>
        <row r="11764">
          <cell r="A11764"/>
        </row>
        <row r="11765">
          <cell r="A11765"/>
        </row>
        <row r="11766">
          <cell r="A11766"/>
        </row>
        <row r="11767">
          <cell r="A11767"/>
        </row>
        <row r="11768">
          <cell r="A11768"/>
        </row>
        <row r="11769">
          <cell r="A11769"/>
        </row>
        <row r="11770">
          <cell r="A11770"/>
        </row>
        <row r="11771">
          <cell r="A11771"/>
        </row>
        <row r="11772">
          <cell r="A11772"/>
        </row>
        <row r="11773">
          <cell r="A11773"/>
        </row>
        <row r="11774">
          <cell r="A11774"/>
        </row>
        <row r="11775">
          <cell r="A11775"/>
        </row>
        <row r="11776">
          <cell r="A11776"/>
        </row>
        <row r="11777">
          <cell r="A11777"/>
        </row>
        <row r="11778">
          <cell r="A11778"/>
        </row>
        <row r="11779">
          <cell r="A11779"/>
        </row>
        <row r="11780">
          <cell r="A11780"/>
        </row>
        <row r="11781">
          <cell r="A11781"/>
        </row>
        <row r="11782">
          <cell r="A11782"/>
        </row>
        <row r="11783">
          <cell r="A11783"/>
        </row>
        <row r="11784">
          <cell r="A11784"/>
        </row>
        <row r="11785">
          <cell r="A11785"/>
        </row>
        <row r="11786">
          <cell r="A11786"/>
        </row>
        <row r="11787">
          <cell r="A11787"/>
        </row>
        <row r="11788">
          <cell r="A11788"/>
        </row>
        <row r="11789">
          <cell r="A11789"/>
        </row>
        <row r="11790">
          <cell r="A11790"/>
        </row>
        <row r="11791">
          <cell r="A11791"/>
        </row>
        <row r="11792">
          <cell r="A11792"/>
        </row>
        <row r="11793">
          <cell r="A11793"/>
        </row>
        <row r="11794">
          <cell r="A11794"/>
        </row>
        <row r="11795">
          <cell r="A11795"/>
        </row>
        <row r="11796">
          <cell r="A11796"/>
        </row>
        <row r="11797">
          <cell r="A11797"/>
        </row>
        <row r="11798">
          <cell r="A11798"/>
        </row>
        <row r="11799">
          <cell r="A11799"/>
        </row>
        <row r="11800">
          <cell r="A11800"/>
        </row>
        <row r="11801">
          <cell r="A11801"/>
        </row>
        <row r="11802">
          <cell r="A11802"/>
        </row>
        <row r="11803">
          <cell r="A11803"/>
        </row>
        <row r="11804">
          <cell r="A11804"/>
        </row>
        <row r="11805">
          <cell r="A11805"/>
        </row>
        <row r="11806">
          <cell r="A11806"/>
        </row>
        <row r="11807">
          <cell r="A11807"/>
        </row>
        <row r="11808">
          <cell r="A11808"/>
        </row>
        <row r="11809">
          <cell r="A11809"/>
        </row>
        <row r="11810">
          <cell r="A11810"/>
        </row>
        <row r="11811">
          <cell r="A11811"/>
        </row>
        <row r="11812">
          <cell r="A11812"/>
        </row>
        <row r="11813">
          <cell r="A11813"/>
        </row>
        <row r="11814">
          <cell r="A11814"/>
        </row>
        <row r="11815">
          <cell r="A11815"/>
        </row>
        <row r="11816">
          <cell r="A11816"/>
        </row>
        <row r="11817">
          <cell r="A11817"/>
        </row>
        <row r="11818">
          <cell r="A11818"/>
        </row>
        <row r="11819">
          <cell r="A11819"/>
        </row>
        <row r="11820">
          <cell r="A11820"/>
        </row>
        <row r="11821">
          <cell r="A11821"/>
        </row>
        <row r="11822">
          <cell r="A11822"/>
        </row>
        <row r="11823">
          <cell r="A11823"/>
        </row>
        <row r="11824">
          <cell r="A11824"/>
        </row>
        <row r="11825">
          <cell r="A11825"/>
        </row>
        <row r="11826">
          <cell r="A11826"/>
        </row>
        <row r="11827">
          <cell r="A11827"/>
        </row>
        <row r="11828">
          <cell r="A11828"/>
        </row>
        <row r="11829">
          <cell r="A11829"/>
        </row>
        <row r="11830">
          <cell r="A11830"/>
        </row>
        <row r="11831">
          <cell r="A11831"/>
        </row>
        <row r="11832">
          <cell r="A11832"/>
        </row>
        <row r="11833">
          <cell r="A11833"/>
        </row>
        <row r="11834">
          <cell r="A11834"/>
        </row>
        <row r="11835">
          <cell r="A11835"/>
        </row>
        <row r="11836">
          <cell r="A11836"/>
        </row>
        <row r="11837">
          <cell r="A11837"/>
        </row>
        <row r="11838">
          <cell r="A11838"/>
        </row>
        <row r="11839">
          <cell r="A11839"/>
        </row>
        <row r="11840">
          <cell r="A11840"/>
        </row>
        <row r="11841">
          <cell r="A11841"/>
        </row>
        <row r="11842">
          <cell r="A11842"/>
        </row>
        <row r="11843">
          <cell r="A11843"/>
        </row>
        <row r="11844">
          <cell r="A11844"/>
        </row>
        <row r="11845">
          <cell r="A11845"/>
        </row>
        <row r="11846">
          <cell r="A11846"/>
        </row>
        <row r="11847">
          <cell r="A11847"/>
        </row>
        <row r="11848">
          <cell r="A11848"/>
        </row>
        <row r="11849">
          <cell r="A11849"/>
        </row>
        <row r="11850">
          <cell r="A11850"/>
        </row>
        <row r="11851">
          <cell r="A11851"/>
        </row>
        <row r="11852">
          <cell r="A11852"/>
        </row>
        <row r="11853">
          <cell r="A11853"/>
        </row>
        <row r="11854">
          <cell r="A11854"/>
        </row>
        <row r="11855">
          <cell r="A11855"/>
        </row>
        <row r="11856">
          <cell r="A11856"/>
        </row>
        <row r="11857">
          <cell r="A11857"/>
        </row>
        <row r="11858">
          <cell r="A11858"/>
        </row>
        <row r="11859">
          <cell r="A11859"/>
        </row>
        <row r="11860">
          <cell r="A11860"/>
        </row>
        <row r="11861">
          <cell r="A11861"/>
        </row>
        <row r="11862">
          <cell r="A11862"/>
        </row>
        <row r="11863">
          <cell r="A11863"/>
        </row>
        <row r="11864">
          <cell r="A11864"/>
        </row>
        <row r="11865">
          <cell r="A11865"/>
        </row>
        <row r="11866">
          <cell r="A11866"/>
        </row>
        <row r="11867">
          <cell r="A11867"/>
        </row>
        <row r="11868">
          <cell r="A11868"/>
        </row>
        <row r="11869">
          <cell r="A11869"/>
        </row>
        <row r="11870">
          <cell r="A11870"/>
        </row>
        <row r="11871">
          <cell r="A11871"/>
        </row>
        <row r="11872">
          <cell r="A11872"/>
        </row>
        <row r="11873">
          <cell r="A11873"/>
        </row>
        <row r="11874">
          <cell r="A11874"/>
        </row>
        <row r="11875">
          <cell r="A11875"/>
        </row>
        <row r="11876">
          <cell r="A11876"/>
        </row>
        <row r="11877">
          <cell r="A11877"/>
        </row>
        <row r="11878">
          <cell r="A11878"/>
        </row>
        <row r="11879">
          <cell r="A11879"/>
        </row>
        <row r="11880">
          <cell r="A11880"/>
        </row>
        <row r="11881">
          <cell r="A11881"/>
        </row>
        <row r="11882">
          <cell r="A11882"/>
        </row>
        <row r="11883">
          <cell r="A11883"/>
        </row>
        <row r="11884">
          <cell r="A11884"/>
        </row>
        <row r="11885">
          <cell r="A11885"/>
        </row>
        <row r="11886">
          <cell r="A11886"/>
        </row>
        <row r="11887">
          <cell r="A11887"/>
        </row>
        <row r="11888">
          <cell r="A11888"/>
        </row>
        <row r="11889">
          <cell r="A11889"/>
        </row>
        <row r="11890">
          <cell r="A11890"/>
        </row>
        <row r="11891">
          <cell r="A11891"/>
        </row>
        <row r="11892">
          <cell r="A11892"/>
        </row>
        <row r="11893">
          <cell r="A11893"/>
        </row>
        <row r="11894">
          <cell r="A11894"/>
        </row>
        <row r="11895">
          <cell r="A11895"/>
        </row>
        <row r="11896">
          <cell r="A11896"/>
        </row>
        <row r="11897">
          <cell r="A11897"/>
        </row>
        <row r="11898">
          <cell r="A11898"/>
        </row>
        <row r="11899">
          <cell r="A11899"/>
        </row>
        <row r="11900">
          <cell r="A11900"/>
        </row>
        <row r="11901">
          <cell r="A11901"/>
        </row>
        <row r="11902">
          <cell r="A11902"/>
        </row>
        <row r="11903">
          <cell r="A11903"/>
        </row>
        <row r="11904">
          <cell r="A11904"/>
        </row>
        <row r="11905">
          <cell r="A11905"/>
        </row>
        <row r="11906">
          <cell r="A11906"/>
        </row>
        <row r="11907">
          <cell r="A11907"/>
        </row>
        <row r="11908">
          <cell r="A11908"/>
        </row>
        <row r="11909">
          <cell r="A11909"/>
        </row>
        <row r="11910">
          <cell r="A11910"/>
        </row>
        <row r="11911">
          <cell r="A11911"/>
        </row>
        <row r="11912">
          <cell r="A11912"/>
        </row>
        <row r="11913">
          <cell r="A11913"/>
        </row>
        <row r="11914">
          <cell r="A11914"/>
        </row>
        <row r="11915">
          <cell r="A11915"/>
        </row>
        <row r="11916">
          <cell r="A11916"/>
        </row>
        <row r="11917">
          <cell r="A11917"/>
        </row>
        <row r="11918">
          <cell r="A11918"/>
        </row>
        <row r="11919">
          <cell r="A11919"/>
        </row>
        <row r="11920">
          <cell r="A11920"/>
        </row>
        <row r="11921">
          <cell r="A11921"/>
        </row>
        <row r="11922">
          <cell r="A11922"/>
        </row>
        <row r="11923">
          <cell r="A11923"/>
        </row>
        <row r="11924">
          <cell r="A11924"/>
        </row>
        <row r="11925">
          <cell r="A11925"/>
        </row>
        <row r="11926">
          <cell r="A11926"/>
        </row>
        <row r="11927">
          <cell r="A11927"/>
        </row>
        <row r="11928">
          <cell r="A11928"/>
        </row>
        <row r="11929">
          <cell r="A11929"/>
        </row>
        <row r="11930">
          <cell r="A11930"/>
        </row>
        <row r="11931">
          <cell r="A11931"/>
        </row>
        <row r="11932">
          <cell r="A11932"/>
        </row>
        <row r="11933">
          <cell r="A11933"/>
        </row>
        <row r="11934">
          <cell r="A11934"/>
        </row>
        <row r="11935">
          <cell r="A11935"/>
        </row>
        <row r="11936">
          <cell r="A11936"/>
        </row>
        <row r="11937">
          <cell r="A11937"/>
        </row>
        <row r="11938">
          <cell r="A11938"/>
        </row>
        <row r="11939">
          <cell r="A11939"/>
        </row>
        <row r="11940">
          <cell r="A11940"/>
        </row>
        <row r="11941">
          <cell r="A11941"/>
        </row>
        <row r="11942">
          <cell r="A11942"/>
        </row>
        <row r="11943">
          <cell r="A11943"/>
        </row>
        <row r="11944">
          <cell r="A11944"/>
        </row>
        <row r="11945">
          <cell r="A11945"/>
        </row>
        <row r="11946">
          <cell r="A11946"/>
        </row>
        <row r="11947">
          <cell r="A11947"/>
        </row>
        <row r="11948">
          <cell r="A11948"/>
        </row>
        <row r="11949">
          <cell r="A11949"/>
        </row>
        <row r="11950">
          <cell r="A11950"/>
        </row>
        <row r="11951">
          <cell r="A11951"/>
        </row>
        <row r="11952">
          <cell r="A11952"/>
        </row>
        <row r="11953">
          <cell r="A11953"/>
        </row>
        <row r="11954">
          <cell r="A11954"/>
        </row>
        <row r="11955">
          <cell r="A11955"/>
        </row>
        <row r="11956">
          <cell r="A11956"/>
        </row>
        <row r="11957">
          <cell r="A11957"/>
        </row>
        <row r="11958">
          <cell r="A11958"/>
        </row>
        <row r="11959">
          <cell r="A11959"/>
        </row>
        <row r="11960">
          <cell r="A11960"/>
        </row>
        <row r="11961">
          <cell r="A11961"/>
        </row>
        <row r="11962">
          <cell r="A11962"/>
        </row>
        <row r="11963">
          <cell r="A11963"/>
        </row>
        <row r="11964">
          <cell r="A11964"/>
        </row>
        <row r="11965">
          <cell r="A11965"/>
        </row>
        <row r="11966">
          <cell r="A11966"/>
        </row>
        <row r="11967">
          <cell r="A11967"/>
        </row>
        <row r="11968">
          <cell r="A11968"/>
        </row>
        <row r="11969">
          <cell r="A11969"/>
        </row>
        <row r="11970">
          <cell r="A11970"/>
        </row>
        <row r="11971">
          <cell r="A11971"/>
        </row>
        <row r="11972">
          <cell r="A11972"/>
        </row>
        <row r="11973">
          <cell r="A11973"/>
        </row>
        <row r="11974">
          <cell r="A11974"/>
        </row>
        <row r="11975">
          <cell r="A11975"/>
        </row>
        <row r="11976">
          <cell r="A11976"/>
        </row>
        <row r="11977">
          <cell r="A11977"/>
        </row>
        <row r="11978">
          <cell r="A11978"/>
        </row>
        <row r="11979">
          <cell r="A11979"/>
        </row>
        <row r="11980">
          <cell r="A11980"/>
        </row>
        <row r="11981">
          <cell r="A11981"/>
        </row>
        <row r="11982">
          <cell r="A11982"/>
        </row>
        <row r="11983">
          <cell r="A11983"/>
        </row>
        <row r="11984">
          <cell r="A11984"/>
        </row>
        <row r="11985">
          <cell r="A11985"/>
        </row>
        <row r="11986">
          <cell r="A11986"/>
        </row>
        <row r="11987">
          <cell r="A11987"/>
        </row>
        <row r="11988">
          <cell r="A11988"/>
        </row>
        <row r="11989">
          <cell r="A11989"/>
        </row>
        <row r="11990">
          <cell r="A11990"/>
        </row>
        <row r="11991">
          <cell r="A11991"/>
        </row>
        <row r="11992">
          <cell r="A11992"/>
        </row>
        <row r="11993">
          <cell r="A11993"/>
        </row>
        <row r="11994">
          <cell r="A11994"/>
        </row>
        <row r="11995">
          <cell r="A11995"/>
        </row>
        <row r="11996">
          <cell r="A11996"/>
        </row>
        <row r="11997">
          <cell r="A11997"/>
        </row>
        <row r="11998">
          <cell r="A11998"/>
        </row>
        <row r="11999">
          <cell r="A11999"/>
        </row>
        <row r="12000">
          <cell r="A12000"/>
        </row>
        <row r="12001">
          <cell r="A12001"/>
        </row>
        <row r="12002">
          <cell r="A12002"/>
        </row>
        <row r="12003">
          <cell r="A12003"/>
        </row>
        <row r="12004">
          <cell r="A12004"/>
        </row>
        <row r="12005">
          <cell r="A12005"/>
        </row>
        <row r="12006">
          <cell r="A12006"/>
        </row>
        <row r="12007">
          <cell r="A12007"/>
        </row>
        <row r="12008">
          <cell r="A12008"/>
        </row>
        <row r="12009">
          <cell r="A12009"/>
        </row>
        <row r="12010">
          <cell r="A12010"/>
        </row>
        <row r="12011">
          <cell r="A12011"/>
        </row>
        <row r="12012">
          <cell r="A12012"/>
        </row>
        <row r="12013">
          <cell r="A12013"/>
        </row>
        <row r="12014">
          <cell r="A12014"/>
        </row>
        <row r="12015">
          <cell r="A12015"/>
        </row>
        <row r="12016">
          <cell r="A12016"/>
        </row>
        <row r="12017">
          <cell r="A12017"/>
        </row>
        <row r="12018">
          <cell r="A12018"/>
        </row>
        <row r="12019">
          <cell r="A12019"/>
        </row>
        <row r="12020">
          <cell r="A12020"/>
        </row>
        <row r="12021">
          <cell r="A12021"/>
        </row>
        <row r="12022">
          <cell r="A12022"/>
        </row>
        <row r="12023">
          <cell r="A12023"/>
        </row>
        <row r="12024">
          <cell r="A12024"/>
        </row>
        <row r="12025">
          <cell r="A12025"/>
        </row>
        <row r="12026">
          <cell r="A12026"/>
        </row>
        <row r="12027">
          <cell r="A12027"/>
        </row>
        <row r="12028">
          <cell r="A12028"/>
        </row>
        <row r="12029">
          <cell r="A12029"/>
        </row>
        <row r="12030">
          <cell r="A12030"/>
        </row>
        <row r="12031">
          <cell r="A12031"/>
        </row>
        <row r="12032">
          <cell r="A12032"/>
        </row>
        <row r="12033">
          <cell r="A12033"/>
        </row>
        <row r="12034">
          <cell r="A12034"/>
        </row>
        <row r="12035">
          <cell r="A12035"/>
        </row>
        <row r="12036">
          <cell r="A12036"/>
        </row>
        <row r="12037">
          <cell r="A12037"/>
        </row>
        <row r="12038">
          <cell r="A12038"/>
        </row>
        <row r="12039">
          <cell r="A12039"/>
        </row>
        <row r="12040">
          <cell r="A12040"/>
        </row>
        <row r="12041">
          <cell r="A12041"/>
        </row>
        <row r="12042">
          <cell r="A12042"/>
        </row>
        <row r="12043">
          <cell r="A12043"/>
        </row>
        <row r="12044">
          <cell r="A12044"/>
        </row>
        <row r="12045">
          <cell r="A12045"/>
        </row>
        <row r="12046">
          <cell r="A12046"/>
        </row>
        <row r="12047">
          <cell r="A12047"/>
        </row>
        <row r="12048">
          <cell r="A12048"/>
        </row>
        <row r="12049">
          <cell r="A12049"/>
        </row>
        <row r="12050">
          <cell r="A12050"/>
        </row>
        <row r="12051">
          <cell r="A12051"/>
        </row>
        <row r="12052">
          <cell r="A12052"/>
        </row>
        <row r="12053">
          <cell r="A12053"/>
        </row>
        <row r="12054">
          <cell r="A12054"/>
        </row>
        <row r="12055">
          <cell r="A12055"/>
        </row>
        <row r="12056">
          <cell r="A12056"/>
        </row>
        <row r="12057">
          <cell r="A12057"/>
        </row>
        <row r="12058">
          <cell r="A12058"/>
        </row>
        <row r="12059">
          <cell r="A12059"/>
        </row>
        <row r="12060">
          <cell r="A12060"/>
        </row>
        <row r="12061">
          <cell r="A12061"/>
        </row>
        <row r="12062">
          <cell r="A12062"/>
        </row>
        <row r="12063">
          <cell r="A12063"/>
        </row>
        <row r="12064">
          <cell r="A12064"/>
        </row>
        <row r="12065">
          <cell r="A12065"/>
        </row>
        <row r="12066">
          <cell r="A12066"/>
        </row>
        <row r="12067">
          <cell r="A12067"/>
        </row>
        <row r="12068">
          <cell r="A12068"/>
        </row>
        <row r="12069">
          <cell r="A12069"/>
        </row>
        <row r="12070">
          <cell r="A12070"/>
        </row>
        <row r="12071">
          <cell r="A12071"/>
        </row>
        <row r="12072">
          <cell r="A12072"/>
        </row>
        <row r="12073">
          <cell r="A12073"/>
        </row>
        <row r="12074">
          <cell r="A12074"/>
        </row>
        <row r="12075">
          <cell r="A12075"/>
        </row>
        <row r="12076">
          <cell r="A12076"/>
        </row>
        <row r="12077">
          <cell r="A12077"/>
        </row>
        <row r="12078">
          <cell r="A12078"/>
        </row>
        <row r="12079">
          <cell r="A12079"/>
        </row>
        <row r="12080">
          <cell r="A12080"/>
        </row>
        <row r="12081">
          <cell r="A12081"/>
        </row>
        <row r="12082">
          <cell r="A12082"/>
        </row>
        <row r="12083">
          <cell r="A12083"/>
        </row>
        <row r="12084">
          <cell r="A12084"/>
        </row>
        <row r="12085">
          <cell r="A12085"/>
        </row>
        <row r="12086">
          <cell r="A12086"/>
        </row>
        <row r="12087">
          <cell r="A12087"/>
        </row>
        <row r="12088">
          <cell r="A12088"/>
        </row>
        <row r="12089">
          <cell r="A12089"/>
        </row>
        <row r="12090">
          <cell r="A12090"/>
        </row>
        <row r="12091">
          <cell r="A12091"/>
        </row>
        <row r="12092">
          <cell r="A12092"/>
        </row>
        <row r="12093">
          <cell r="A12093"/>
        </row>
        <row r="12094">
          <cell r="A12094"/>
        </row>
        <row r="12095">
          <cell r="A12095"/>
        </row>
        <row r="12096">
          <cell r="A12096"/>
        </row>
        <row r="12097">
          <cell r="A12097"/>
        </row>
        <row r="12098">
          <cell r="A12098"/>
        </row>
        <row r="12099">
          <cell r="A12099"/>
        </row>
        <row r="12100">
          <cell r="A12100"/>
        </row>
        <row r="12101">
          <cell r="A12101"/>
        </row>
        <row r="12102">
          <cell r="A12102"/>
        </row>
        <row r="12103">
          <cell r="A12103"/>
        </row>
        <row r="12104">
          <cell r="A12104"/>
        </row>
        <row r="12105">
          <cell r="A12105"/>
        </row>
        <row r="12106">
          <cell r="A12106"/>
        </row>
        <row r="12107">
          <cell r="A12107"/>
        </row>
        <row r="12108">
          <cell r="A12108"/>
        </row>
        <row r="12109">
          <cell r="A12109"/>
        </row>
        <row r="12110">
          <cell r="A12110"/>
        </row>
        <row r="12111">
          <cell r="A12111"/>
        </row>
        <row r="12112">
          <cell r="A12112"/>
        </row>
        <row r="12113">
          <cell r="A12113"/>
        </row>
        <row r="12114">
          <cell r="A12114"/>
        </row>
        <row r="12115">
          <cell r="A12115"/>
        </row>
        <row r="12116">
          <cell r="A12116"/>
        </row>
        <row r="12117">
          <cell r="A12117"/>
        </row>
        <row r="12118">
          <cell r="A12118"/>
        </row>
        <row r="12119">
          <cell r="A12119"/>
        </row>
        <row r="12120">
          <cell r="A12120"/>
        </row>
        <row r="12121">
          <cell r="A12121"/>
        </row>
        <row r="12122">
          <cell r="A12122"/>
        </row>
        <row r="12123">
          <cell r="A12123"/>
        </row>
        <row r="12124">
          <cell r="A12124"/>
        </row>
        <row r="12125">
          <cell r="A12125"/>
        </row>
        <row r="12126">
          <cell r="A12126"/>
        </row>
        <row r="12127">
          <cell r="A12127"/>
        </row>
        <row r="12128">
          <cell r="A12128"/>
        </row>
        <row r="12129">
          <cell r="A12129"/>
        </row>
        <row r="12130">
          <cell r="A12130"/>
        </row>
        <row r="12131">
          <cell r="A12131"/>
        </row>
        <row r="12132">
          <cell r="A12132"/>
        </row>
        <row r="12133">
          <cell r="A12133"/>
        </row>
        <row r="12134">
          <cell r="A12134"/>
        </row>
        <row r="12135">
          <cell r="A12135"/>
        </row>
        <row r="12136">
          <cell r="A12136"/>
        </row>
        <row r="12137">
          <cell r="A12137"/>
        </row>
        <row r="12138">
          <cell r="A12138"/>
        </row>
        <row r="12139">
          <cell r="A12139"/>
        </row>
        <row r="12140">
          <cell r="A12140"/>
        </row>
        <row r="12141">
          <cell r="A12141"/>
        </row>
        <row r="12142">
          <cell r="A12142"/>
        </row>
        <row r="12143">
          <cell r="A12143"/>
        </row>
        <row r="12144">
          <cell r="A12144"/>
        </row>
        <row r="12145">
          <cell r="A12145"/>
        </row>
        <row r="12146">
          <cell r="A12146"/>
        </row>
        <row r="12147">
          <cell r="A12147"/>
        </row>
        <row r="12148">
          <cell r="A12148"/>
        </row>
        <row r="12149">
          <cell r="A12149"/>
        </row>
        <row r="12150">
          <cell r="A12150"/>
        </row>
        <row r="12151">
          <cell r="A12151"/>
        </row>
        <row r="12152">
          <cell r="A12152"/>
        </row>
        <row r="12153">
          <cell r="A12153"/>
        </row>
        <row r="12154">
          <cell r="A12154"/>
        </row>
        <row r="12155">
          <cell r="A12155"/>
        </row>
        <row r="12156">
          <cell r="A12156"/>
        </row>
        <row r="12157">
          <cell r="A12157"/>
        </row>
        <row r="12158">
          <cell r="A12158"/>
        </row>
        <row r="12159">
          <cell r="A12159"/>
        </row>
        <row r="12160">
          <cell r="A12160"/>
        </row>
        <row r="12161">
          <cell r="A12161"/>
        </row>
        <row r="12162">
          <cell r="A12162"/>
        </row>
        <row r="12163">
          <cell r="A12163"/>
        </row>
        <row r="12164">
          <cell r="A12164"/>
        </row>
        <row r="12165">
          <cell r="A12165"/>
        </row>
        <row r="12166">
          <cell r="A12166"/>
        </row>
        <row r="12167">
          <cell r="A12167"/>
        </row>
        <row r="12168">
          <cell r="A12168"/>
        </row>
        <row r="12169">
          <cell r="A12169"/>
        </row>
        <row r="12170">
          <cell r="A12170"/>
        </row>
        <row r="12171">
          <cell r="A12171"/>
        </row>
        <row r="12172">
          <cell r="A12172"/>
        </row>
        <row r="12173">
          <cell r="A12173"/>
        </row>
        <row r="12174">
          <cell r="A12174"/>
        </row>
        <row r="12175">
          <cell r="A12175"/>
        </row>
        <row r="12176">
          <cell r="A12176"/>
        </row>
        <row r="12177">
          <cell r="A12177"/>
        </row>
        <row r="12178">
          <cell r="A12178"/>
        </row>
        <row r="12179">
          <cell r="A12179"/>
        </row>
        <row r="12180">
          <cell r="A12180"/>
        </row>
        <row r="12181">
          <cell r="A12181"/>
        </row>
        <row r="12182">
          <cell r="A12182"/>
        </row>
        <row r="12183">
          <cell r="A12183"/>
        </row>
        <row r="12184">
          <cell r="A12184"/>
        </row>
        <row r="12185">
          <cell r="A12185"/>
        </row>
        <row r="12186">
          <cell r="A12186"/>
        </row>
        <row r="12187">
          <cell r="A12187"/>
        </row>
        <row r="12188">
          <cell r="A12188"/>
        </row>
        <row r="12189">
          <cell r="A12189"/>
        </row>
        <row r="12190">
          <cell r="A12190"/>
        </row>
        <row r="12191">
          <cell r="A12191"/>
        </row>
        <row r="12192">
          <cell r="A12192"/>
        </row>
        <row r="12193">
          <cell r="A12193"/>
        </row>
        <row r="12194">
          <cell r="A12194"/>
        </row>
        <row r="12195">
          <cell r="A12195"/>
        </row>
        <row r="12196">
          <cell r="A12196"/>
        </row>
        <row r="12197">
          <cell r="A12197"/>
        </row>
        <row r="12198">
          <cell r="A12198"/>
        </row>
        <row r="12199">
          <cell r="A12199"/>
        </row>
        <row r="12200">
          <cell r="A12200"/>
        </row>
        <row r="12201">
          <cell r="A12201"/>
        </row>
        <row r="12202">
          <cell r="A12202"/>
        </row>
        <row r="12203">
          <cell r="A12203"/>
        </row>
        <row r="12204">
          <cell r="A12204"/>
        </row>
        <row r="12205">
          <cell r="A12205"/>
        </row>
        <row r="12206">
          <cell r="A12206"/>
        </row>
        <row r="12207">
          <cell r="A12207"/>
        </row>
        <row r="12208">
          <cell r="A12208"/>
        </row>
        <row r="12209">
          <cell r="A12209"/>
        </row>
        <row r="12210">
          <cell r="A12210"/>
        </row>
        <row r="12211">
          <cell r="A12211"/>
        </row>
        <row r="12212">
          <cell r="A12212"/>
        </row>
        <row r="12213">
          <cell r="A12213"/>
        </row>
        <row r="12214">
          <cell r="A12214"/>
        </row>
        <row r="12215">
          <cell r="A12215"/>
        </row>
        <row r="12216">
          <cell r="A12216"/>
        </row>
        <row r="12217">
          <cell r="A12217"/>
        </row>
        <row r="12218">
          <cell r="A12218"/>
        </row>
        <row r="12219">
          <cell r="A12219"/>
        </row>
        <row r="12220">
          <cell r="A12220"/>
        </row>
        <row r="12221">
          <cell r="A12221"/>
        </row>
        <row r="12222">
          <cell r="A12222"/>
        </row>
        <row r="12223">
          <cell r="A12223"/>
        </row>
        <row r="12224">
          <cell r="A12224"/>
        </row>
        <row r="12225">
          <cell r="A12225"/>
        </row>
        <row r="12226">
          <cell r="A12226"/>
        </row>
        <row r="12227">
          <cell r="A12227"/>
        </row>
        <row r="12228">
          <cell r="A12228"/>
        </row>
        <row r="12229">
          <cell r="A12229"/>
        </row>
        <row r="12230">
          <cell r="A12230"/>
        </row>
        <row r="12231">
          <cell r="A12231"/>
        </row>
        <row r="12232">
          <cell r="A12232"/>
        </row>
        <row r="12233">
          <cell r="A12233"/>
        </row>
        <row r="12234">
          <cell r="A12234"/>
        </row>
        <row r="12235">
          <cell r="A12235"/>
        </row>
        <row r="12236">
          <cell r="A12236"/>
        </row>
        <row r="12237">
          <cell r="A12237"/>
        </row>
        <row r="12238">
          <cell r="A12238"/>
        </row>
        <row r="12239">
          <cell r="A12239"/>
        </row>
        <row r="12240">
          <cell r="A12240"/>
        </row>
        <row r="12241">
          <cell r="A12241"/>
        </row>
        <row r="12242">
          <cell r="A12242"/>
        </row>
        <row r="12243">
          <cell r="A12243"/>
        </row>
        <row r="12244">
          <cell r="A12244"/>
        </row>
        <row r="12245">
          <cell r="A12245"/>
        </row>
        <row r="12246">
          <cell r="A12246"/>
        </row>
        <row r="12247">
          <cell r="A12247"/>
        </row>
        <row r="12248">
          <cell r="A12248"/>
        </row>
        <row r="12249">
          <cell r="A12249"/>
        </row>
        <row r="12250">
          <cell r="A12250"/>
        </row>
        <row r="12251">
          <cell r="A12251"/>
        </row>
        <row r="12252">
          <cell r="A12252"/>
        </row>
        <row r="12253">
          <cell r="A12253"/>
        </row>
        <row r="12254">
          <cell r="A12254"/>
        </row>
        <row r="12255">
          <cell r="A12255"/>
        </row>
        <row r="12256">
          <cell r="A12256"/>
        </row>
        <row r="12257">
          <cell r="A12257"/>
        </row>
        <row r="12258">
          <cell r="A12258"/>
        </row>
        <row r="12259">
          <cell r="A12259"/>
        </row>
        <row r="12260">
          <cell r="A12260"/>
        </row>
        <row r="12261">
          <cell r="A12261"/>
        </row>
        <row r="12262">
          <cell r="A12262"/>
        </row>
        <row r="12263">
          <cell r="A12263"/>
        </row>
        <row r="12264">
          <cell r="A12264"/>
        </row>
        <row r="12265">
          <cell r="A12265"/>
        </row>
        <row r="12266">
          <cell r="A12266"/>
        </row>
        <row r="12267">
          <cell r="A12267"/>
        </row>
        <row r="12268">
          <cell r="A12268"/>
        </row>
        <row r="12269">
          <cell r="A12269"/>
        </row>
        <row r="12270">
          <cell r="A12270"/>
        </row>
        <row r="12271">
          <cell r="A12271"/>
        </row>
        <row r="12272">
          <cell r="A12272"/>
        </row>
        <row r="12273">
          <cell r="A12273"/>
        </row>
        <row r="12274">
          <cell r="A12274"/>
        </row>
        <row r="12275">
          <cell r="A12275"/>
        </row>
        <row r="12276">
          <cell r="A12276"/>
        </row>
        <row r="12277">
          <cell r="A12277"/>
        </row>
        <row r="12278">
          <cell r="A12278"/>
        </row>
        <row r="12279">
          <cell r="A12279"/>
        </row>
        <row r="12280">
          <cell r="A12280"/>
        </row>
        <row r="12281">
          <cell r="A12281"/>
        </row>
        <row r="12282">
          <cell r="A12282"/>
        </row>
        <row r="12283">
          <cell r="A12283"/>
        </row>
        <row r="12284">
          <cell r="A12284"/>
        </row>
        <row r="12285">
          <cell r="A12285"/>
        </row>
        <row r="12286">
          <cell r="A12286"/>
        </row>
        <row r="12287">
          <cell r="A12287"/>
        </row>
        <row r="12288">
          <cell r="A12288"/>
        </row>
        <row r="12289">
          <cell r="A12289"/>
        </row>
        <row r="12290">
          <cell r="A12290"/>
        </row>
        <row r="12291">
          <cell r="A12291"/>
        </row>
        <row r="12292">
          <cell r="A12292"/>
        </row>
        <row r="12293">
          <cell r="A12293"/>
        </row>
        <row r="12294">
          <cell r="A12294"/>
        </row>
        <row r="12295">
          <cell r="A12295"/>
        </row>
        <row r="12296">
          <cell r="A12296"/>
        </row>
        <row r="12297">
          <cell r="A12297"/>
        </row>
        <row r="12298">
          <cell r="A12298"/>
        </row>
        <row r="12299">
          <cell r="A12299"/>
        </row>
        <row r="12300">
          <cell r="A12300"/>
        </row>
        <row r="12301">
          <cell r="A12301"/>
        </row>
        <row r="12302">
          <cell r="A12302"/>
        </row>
        <row r="12303">
          <cell r="A12303"/>
        </row>
        <row r="12304">
          <cell r="A12304"/>
        </row>
        <row r="12305">
          <cell r="A12305"/>
        </row>
        <row r="12306">
          <cell r="A12306"/>
        </row>
        <row r="12307">
          <cell r="A12307"/>
        </row>
        <row r="12308">
          <cell r="A12308"/>
        </row>
        <row r="12309">
          <cell r="A12309"/>
        </row>
        <row r="12310">
          <cell r="A12310"/>
        </row>
        <row r="12311">
          <cell r="A12311"/>
        </row>
        <row r="12312">
          <cell r="A12312"/>
        </row>
        <row r="12313">
          <cell r="A12313"/>
        </row>
        <row r="12314">
          <cell r="A12314"/>
        </row>
        <row r="12315">
          <cell r="A12315"/>
        </row>
        <row r="12316">
          <cell r="A12316"/>
        </row>
        <row r="12317">
          <cell r="A12317"/>
        </row>
        <row r="12318">
          <cell r="A12318"/>
        </row>
        <row r="12319">
          <cell r="A12319"/>
        </row>
        <row r="12320">
          <cell r="A12320"/>
        </row>
        <row r="12321">
          <cell r="A12321"/>
        </row>
        <row r="12322">
          <cell r="A12322"/>
        </row>
        <row r="12323">
          <cell r="A12323"/>
        </row>
        <row r="12324">
          <cell r="A12324"/>
        </row>
        <row r="12325">
          <cell r="A12325"/>
        </row>
        <row r="12326">
          <cell r="A12326"/>
        </row>
        <row r="12327">
          <cell r="A12327"/>
        </row>
        <row r="12328">
          <cell r="A12328"/>
        </row>
        <row r="12329">
          <cell r="A12329"/>
        </row>
        <row r="12330">
          <cell r="A12330"/>
        </row>
        <row r="12331">
          <cell r="A12331"/>
        </row>
        <row r="12332">
          <cell r="A12332"/>
        </row>
        <row r="12333">
          <cell r="A12333"/>
        </row>
        <row r="12334">
          <cell r="A12334"/>
        </row>
        <row r="12335">
          <cell r="A12335"/>
        </row>
        <row r="12336">
          <cell r="A12336"/>
        </row>
        <row r="12337">
          <cell r="A12337"/>
        </row>
        <row r="12338">
          <cell r="A12338"/>
        </row>
        <row r="12339">
          <cell r="A12339"/>
        </row>
        <row r="12340">
          <cell r="A12340"/>
        </row>
        <row r="12341">
          <cell r="A12341"/>
        </row>
        <row r="12342">
          <cell r="A12342"/>
        </row>
        <row r="12343">
          <cell r="A12343"/>
        </row>
        <row r="12344">
          <cell r="A12344"/>
        </row>
        <row r="12345">
          <cell r="A12345"/>
        </row>
        <row r="12346">
          <cell r="A12346"/>
        </row>
        <row r="12347">
          <cell r="A12347"/>
        </row>
        <row r="12348">
          <cell r="A12348"/>
        </row>
        <row r="12349">
          <cell r="A12349"/>
        </row>
        <row r="12350">
          <cell r="A12350"/>
        </row>
        <row r="12351">
          <cell r="A12351"/>
        </row>
        <row r="12352">
          <cell r="A12352"/>
        </row>
        <row r="12353">
          <cell r="A12353"/>
        </row>
        <row r="12354">
          <cell r="A12354"/>
        </row>
        <row r="12355">
          <cell r="A12355"/>
        </row>
        <row r="12356">
          <cell r="A12356"/>
        </row>
        <row r="12357">
          <cell r="A12357"/>
        </row>
        <row r="12358">
          <cell r="A12358"/>
        </row>
        <row r="12359">
          <cell r="A12359"/>
        </row>
        <row r="12360">
          <cell r="A12360"/>
        </row>
        <row r="12361">
          <cell r="A12361"/>
        </row>
        <row r="12362">
          <cell r="A12362"/>
        </row>
        <row r="12363">
          <cell r="A12363"/>
        </row>
        <row r="12364">
          <cell r="A12364"/>
        </row>
        <row r="12365">
          <cell r="A12365"/>
        </row>
        <row r="12366">
          <cell r="A12366"/>
        </row>
        <row r="12367">
          <cell r="A12367"/>
        </row>
        <row r="12368">
          <cell r="A12368"/>
        </row>
        <row r="12369">
          <cell r="A12369"/>
        </row>
        <row r="12370">
          <cell r="A12370"/>
        </row>
        <row r="12371">
          <cell r="A12371"/>
        </row>
        <row r="12372">
          <cell r="A12372"/>
        </row>
        <row r="12373">
          <cell r="A12373"/>
        </row>
        <row r="12374">
          <cell r="A12374"/>
        </row>
        <row r="12375">
          <cell r="A12375"/>
        </row>
        <row r="12376">
          <cell r="A12376"/>
        </row>
        <row r="12377">
          <cell r="A12377"/>
        </row>
        <row r="12378">
          <cell r="A12378"/>
        </row>
        <row r="12379">
          <cell r="A12379"/>
        </row>
        <row r="12380">
          <cell r="A12380"/>
        </row>
        <row r="12381">
          <cell r="A12381"/>
        </row>
        <row r="12382">
          <cell r="A12382"/>
        </row>
        <row r="12383">
          <cell r="A12383"/>
        </row>
        <row r="12384">
          <cell r="A12384"/>
        </row>
        <row r="12385">
          <cell r="A12385"/>
        </row>
        <row r="12386">
          <cell r="A12386"/>
        </row>
        <row r="12387">
          <cell r="A12387"/>
        </row>
        <row r="12388">
          <cell r="A12388"/>
        </row>
        <row r="12389">
          <cell r="A12389"/>
        </row>
        <row r="12390">
          <cell r="A12390"/>
        </row>
        <row r="12391">
          <cell r="A12391"/>
        </row>
        <row r="12392">
          <cell r="A12392"/>
        </row>
        <row r="12393">
          <cell r="A12393"/>
        </row>
        <row r="12394">
          <cell r="A12394"/>
        </row>
        <row r="12395">
          <cell r="A12395"/>
        </row>
        <row r="12396">
          <cell r="A12396"/>
        </row>
        <row r="12397">
          <cell r="A12397"/>
        </row>
        <row r="12398">
          <cell r="A12398"/>
        </row>
        <row r="12399">
          <cell r="A12399"/>
        </row>
        <row r="12400">
          <cell r="A12400"/>
        </row>
        <row r="12401">
          <cell r="A12401"/>
        </row>
        <row r="12402">
          <cell r="A12402"/>
        </row>
        <row r="12403">
          <cell r="A12403"/>
        </row>
        <row r="12404">
          <cell r="A12404"/>
        </row>
        <row r="12405">
          <cell r="A12405"/>
        </row>
        <row r="12406">
          <cell r="A12406"/>
        </row>
        <row r="12407">
          <cell r="A12407"/>
        </row>
        <row r="12408">
          <cell r="A12408"/>
        </row>
        <row r="12409">
          <cell r="A12409"/>
        </row>
        <row r="12410">
          <cell r="A12410"/>
        </row>
        <row r="12411">
          <cell r="A12411"/>
        </row>
        <row r="12412">
          <cell r="A12412"/>
        </row>
        <row r="12413">
          <cell r="A12413"/>
        </row>
        <row r="12414">
          <cell r="A12414"/>
        </row>
        <row r="12415">
          <cell r="A12415"/>
        </row>
        <row r="12416">
          <cell r="A12416"/>
        </row>
        <row r="12417">
          <cell r="A12417"/>
        </row>
        <row r="12418">
          <cell r="A12418"/>
        </row>
        <row r="12419">
          <cell r="A12419"/>
        </row>
        <row r="12420">
          <cell r="A12420"/>
        </row>
        <row r="12421">
          <cell r="A12421"/>
        </row>
        <row r="12422">
          <cell r="A12422"/>
        </row>
        <row r="12423">
          <cell r="A12423"/>
        </row>
        <row r="12424">
          <cell r="A12424"/>
        </row>
        <row r="12425">
          <cell r="A12425"/>
        </row>
        <row r="12426">
          <cell r="A12426"/>
        </row>
        <row r="12427">
          <cell r="A12427"/>
        </row>
        <row r="12428">
          <cell r="A12428"/>
        </row>
        <row r="12429">
          <cell r="A12429"/>
        </row>
        <row r="12430">
          <cell r="A12430"/>
        </row>
        <row r="12431">
          <cell r="A12431"/>
        </row>
        <row r="12432">
          <cell r="A12432"/>
        </row>
        <row r="12433">
          <cell r="A12433"/>
        </row>
        <row r="12434">
          <cell r="A12434"/>
        </row>
        <row r="12435">
          <cell r="A12435"/>
        </row>
        <row r="12436">
          <cell r="A12436"/>
        </row>
        <row r="12437">
          <cell r="A12437"/>
        </row>
        <row r="12438">
          <cell r="A12438"/>
        </row>
        <row r="12439">
          <cell r="A12439"/>
        </row>
        <row r="12440">
          <cell r="A12440"/>
        </row>
        <row r="12441">
          <cell r="A12441"/>
        </row>
        <row r="12442">
          <cell r="A12442"/>
        </row>
        <row r="12443">
          <cell r="A12443"/>
        </row>
        <row r="12444">
          <cell r="A12444"/>
        </row>
        <row r="12445">
          <cell r="A12445"/>
        </row>
        <row r="12446">
          <cell r="A12446"/>
        </row>
        <row r="12447">
          <cell r="A12447"/>
        </row>
        <row r="12448">
          <cell r="A12448"/>
        </row>
        <row r="12449">
          <cell r="A12449"/>
        </row>
        <row r="12450">
          <cell r="A12450"/>
        </row>
        <row r="12451">
          <cell r="A12451"/>
        </row>
        <row r="12452">
          <cell r="A12452"/>
        </row>
        <row r="12453">
          <cell r="A12453"/>
        </row>
        <row r="12454">
          <cell r="A12454"/>
        </row>
        <row r="12455">
          <cell r="A12455"/>
        </row>
        <row r="12456">
          <cell r="A12456"/>
        </row>
        <row r="12457">
          <cell r="A12457"/>
        </row>
        <row r="12458">
          <cell r="A12458"/>
        </row>
        <row r="12459">
          <cell r="A12459"/>
        </row>
        <row r="12460">
          <cell r="A12460"/>
        </row>
        <row r="12461">
          <cell r="A12461"/>
        </row>
        <row r="12462">
          <cell r="A12462"/>
        </row>
        <row r="12463">
          <cell r="A12463"/>
        </row>
        <row r="12464">
          <cell r="A12464"/>
        </row>
        <row r="12465">
          <cell r="A12465"/>
        </row>
        <row r="12466">
          <cell r="A12466"/>
        </row>
        <row r="12467">
          <cell r="A12467"/>
        </row>
        <row r="12468">
          <cell r="A12468"/>
        </row>
        <row r="12469">
          <cell r="A12469"/>
        </row>
        <row r="12470">
          <cell r="A12470"/>
        </row>
        <row r="12471">
          <cell r="A12471"/>
        </row>
        <row r="12472">
          <cell r="A12472"/>
        </row>
        <row r="12473">
          <cell r="A12473"/>
        </row>
        <row r="12474">
          <cell r="A12474"/>
        </row>
        <row r="12475">
          <cell r="A12475"/>
        </row>
        <row r="12476">
          <cell r="A12476"/>
        </row>
        <row r="12477">
          <cell r="A12477"/>
        </row>
        <row r="12478">
          <cell r="A12478"/>
        </row>
        <row r="12479">
          <cell r="A12479"/>
        </row>
        <row r="12480">
          <cell r="A12480"/>
        </row>
        <row r="12481">
          <cell r="A12481"/>
        </row>
        <row r="12482">
          <cell r="A12482"/>
        </row>
        <row r="12483">
          <cell r="A12483"/>
        </row>
        <row r="12484">
          <cell r="A12484"/>
        </row>
        <row r="12485">
          <cell r="A12485"/>
        </row>
        <row r="12486">
          <cell r="A12486"/>
        </row>
        <row r="12487">
          <cell r="A12487"/>
        </row>
        <row r="12488">
          <cell r="A12488"/>
        </row>
        <row r="12489">
          <cell r="A12489"/>
        </row>
        <row r="12490">
          <cell r="A12490"/>
        </row>
        <row r="12491">
          <cell r="A12491"/>
        </row>
        <row r="12492">
          <cell r="A12492"/>
        </row>
        <row r="12493">
          <cell r="A12493"/>
        </row>
        <row r="12494">
          <cell r="A12494"/>
        </row>
        <row r="12495">
          <cell r="A12495"/>
        </row>
        <row r="12496">
          <cell r="A12496"/>
        </row>
        <row r="12497">
          <cell r="A12497"/>
        </row>
        <row r="12498">
          <cell r="A12498"/>
        </row>
        <row r="12499">
          <cell r="A12499"/>
        </row>
        <row r="12500">
          <cell r="A12500"/>
        </row>
        <row r="12501">
          <cell r="A12501"/>
        </row>
        <row r="12502">
          <cell r="A12502"/>
        </row>
        <row r="12503">
          <cell r="A12503"/>
        </row>
        <row r="12504">
          <cell r="A12504"/>
        </row>
        <row r="12505">
          <cell r="A12505"/>
        </row>
        <row r="12506">
          <cell r="A12506"/>
        </row>
        <row r="12507">
          <cell r="A12507"/>
        </row>
        <row r="12508">
          <cell r="A12508"/>
        </row>
        <row r="12509">
          <cell r="A12509"/>
        </row>
        <row r="12510">
          <cell r="A12510"/>
        </row>
        <row r="12511">
          <cell r="A12511"/>
        </row>
        <row r="12512">
          <cell r="A12512"/>
        </row>
        <row r="12513">
          <cell r="A12513"/>
        </row>
        <row r="12514">
          <cell r="A12514"/>
        </row>
        <row r="12515">
          <cell r="A12515"/>
        </row>
        <row r="12516">
          <cell r="A12516"/>
        </row>
        <row r="12517">
          <cell r="A12517"/>
        </row>
        <row r="12518">
          <cell r="A12518"/>
        </row>
        <row r="12519">
          <cell r="A12519"/>
        </row>
        <row r="12520">
          <cell r="A12520"/>
        </row>
        <row r="12521">
          <cell r="A12521"/>
        </row>
        <row r="12522">
          <cell r="A12522"/>
        </row>
        <row r="12523">
          <cell r="A12523"/>
        </row>
        <row r="12524">
          <cell r="A12524"/>
        </row>
        <row r="12525">
          <cell r="A12525"/>
        </row>
        <row r="12526">
          <cell r="A12526"/>
        </row>
        <row r="12527">
          <cell r="A12527"/>
        </row>
        <row r="12528">
          <cell r="A12528"/>
        </row>
        <row r="12529">
          <cell r="A12529"/>
        </row>
        <row r="12530">
          <cell r="A12530"/>
        </row>
        <row r="12531">
          <cell r="A12531"/>
        </row>
        <row r="12532">
          <cell r="A12532"/>
        </row>
        <row r="12533">
          <cell r="A12533"/>
        </row>
        <row r="12534">
          <cell r="A12534"/>
        </row>
        <row r="12535">
          <cell r="A12535"/>
        </row>
        <row r="12536">
          <cell r="A12536"/>
        </row>
        <row r="12537">
          <cell r="A12537"/>
        </row>
        <row r="12538">
          <cell r="A12538"/>
        </row>
        <row r="12539">
          <cell r="A12539"/>
        </row>
        <row r="12540">
          <cell r="A12540"/>
        </row>
        <row r="12541">
          <cell r="A12541"/>
        </row>
        <row r="12542">
          <cell r="A12542"/>
        </row>
        <row r="12543">
          <cell r="A12543"/>
        </row>
        <row r="12544">
          <cell r="A12544"/>
        </row>
        <row r="12545">
          <cell r="A12545"/>
        </row>
        <row r="12546">
          <cell r="A12546"/>
        </row>
        <row r="12547">
          <cell r="A12547"/>
        </row>
        <row r="12548">
          <cell r="A12548"/>
        </row>
        <row r="12549">
          <cell r="A12549"/>
        </row>
        <row r="12550">
          <cell r="A12550"/>
        </row>
        <row r="12551">
          <cell r="A12551"/>
        </row>
        <row r="12552">
          <cell r="A12552"/>
        </row>
        <row r="12553">
          <cell r="A12553"/>
        </row>
        <row r="12554">
          <cell r="A12554"/>
        </row>
        <row r="12555">
          <cell r="A12555"/>
        </row>
        <row r="12556">
          <cell r="A12556"/>
        </row>
        <row r="12557">
          <cell r="A12557"/>
        </row>
        <row r="12558">
          <cell r="A12558"/>
        </row>
        <row r="12559">
          <cell r="A12559"/>
        </row>
        <row r="12560">
          <cell r="A12560"/>
        </row>
        <row r="12561">
          <cell r="A12561"/>
        </row>
        <row r="12562">
          <cell r="A12562"/>
        </row>
        <row r="12563">
          <cell r="A12563"/>
        </row>
        <row r="12564">
          <cell r="A12564"/>
        </row>
        <row r="12565">
          <cell r="A12565"/>
        </row>
        <row r="12566">
          <cell r="A12566"/>
        </row>
        <row r="12567">
          <cell r="A12567"/>
        </row>
        <row r="12568">
          <cell r="A12568"/>
        </row>
        <row r="12569">
          <cell r="A12569"/>
        </row>
        <row r="12570">
          <cell r="A12570"/>
        </row>
        <row r="12571">
          <cell r="A12571"/>
        </row>
        <row r="12572">
          <cell r="A12572"/>
        </row>
        <row r="12573">
          <cell r="A12573"/>
        </row>
        <row r="12574">
          <cell r="A12574"/>
        </row>
        <row r="12575">
          <cell r="A12575"/>
        </row>
        <row r="12576">
          <cell r="A12576"/>
        </row>
        <row r="12577">
          <cell r="A12577"/>
        </row>
        <row r="12578">
          <cell r="A12578"/>
        </row>
        <row r="12579">
          <cell r="A12579"/>
        </row>
        <row r="12580">
          <cell r="A12580"/>
        </row>
        <row r="12581">
          <cell r="A12581"/>
        </row>
        <row r="12582">
          <cell r="A12582"/>
        </row>
        <row r="12583">
          <cell r="A12583"/>
        </row>
        <row r="12584">
          <cell r="A12584"/>
        </row>
        <row r="12585">
          <cell r="A12585"/>
        </row>
        <row r="12586">
          <cell r="A12586"/>
        </row>
        <row r="12587">
          <cell r="A12587"/>
        </row>
        <row r="12588">
          <cell r="A12588"/>
        </row>
        <row r="12589">
          <cell r="A12589"/>
        </row>
        <row r="12590">
          <cell r="A12590"/>
        </row>
        <row r="12591">
          <cell r="A12591"/>
        </row>
        <row r="12592">
          <cell r="A12592"/>
        </row>
        <row r="12593">
          <cell r="A12593"/>
        </row>
        <row r="12594">
          <cell r="A12594"/>
        </row>
        <row r="12595">
          <cell r="A12595"/>
        </row>
        <row r="12596">
          <cell r="A12596"/>
        </row>
        <row r="12597">
          <cell r="A12597"/>
        </row>
        <row r="12598">
          <cell r="A12598"/>
        </row>
        <row r="12599">
          <cell r="A12599"/>
        </row>
        <row r="12600">
          <cell r="A12600"/>
        </row>
        <row r="12601">
          <cell r="A12601"/>
        </row>
        <row r="12602">
          <cell r="A12602"/>
        </row>
        <row r="12603">
          <cell r="A12603"/>
        </row>
        <row r="12604">
          <cell r="A12604"/>
        </row>
        <row r="12605">
          <cell r="A12605"/>
        </row>
        <row r="12606">
          <cell r="A12606"/>
        </row>
        <row r="12607">
          <cell r="A12607"/>
        </row>
        <row r="12608">
          <cell r="A12608"/>
        </row>
        <row r="12609">
          <cell r="A12609"/>
        </row>
        <row r="12610">
          <cell r="A12610"/>
        </row>
        <row r="12611">
          <cell r="A12611"/>
        </row>
        <row r="12612">
          <cell r="A12612"/>
        </row>
        <row r="12613">
          <cell r="A12613"/>
        </row>
        <row r="12614">
          <cell r="A12614"/>
        </row>
        <row r="12615">
          <cell r="A12615"/>
        </row>
        <row r="12616">
          <cell r="A12616"/>
        </row>
        <row r="12617">
          <cell r="A12617"/>
        </row>
        <row r="12618">
          <cell r="A12618"/>
        </row>
        <row r="12619">
          <cell r="A12619"/>
        </row>
        <row r="12620">
          <cell r="A12620"/>
        </row>
        <row r="12621">
          <cell r="A12621"/>
        </row>
        <row r="12622">
          <cell r="A12622"/>
        </row>
        <row r="12623">
          <cell r="A12623"/>
        </row>
        <row r="12624">
          <cell r="A12624"/>
        </row>
        <row r="12625">
          <cell r="A12625"/>
        </row>
        <row r="12626">
          <cell r="A12626"/>
        </row>
        <row r="12627">
          <cell r="A12627"/>
        </row>
        <row r="12628">
          <cell r="A12628"/>
        </row>
        <row r="12629">
          <cell r="A12629"/>
        </row>
        <row r="12630">
          <cell r="A12630"/>
        </row>
        <row r="12631">
          <cell r="A12631"/>
        </row>
        <row r="12632">
          <cell r="A12632"/>
        </row>
        <row r="12633">
          <cell r="A12633"/>
        </row>
        <row r="12634">
          <cell r="A12634"/>
        </row>
        <row r="12635">
          <cell r="A12635"/>
        </row>
        <row r="12636">
          <cell r="A12636"/>
        </row>
        <row r="12637">
          <cell r="A12637"/>
        </row>
        <row r="12638">
          <cell r="A12638"/>
        </row>
        <row r="12639">
          <cell r="A12639"/>
        </row>
        <row r="12640">
          <cell r="A12640"/>
        </row>
        <row r="12641">
          <cell r="A12641"/>
        </row>
        <row r="12642">
          <cell r="A12642"/>
        </row>
        <row r="12643">
          <cell r="A12643"/>
        </row>
        <row r="12644">
          <cell r="A12644"/>
        </row>
        <row r="12645">
          <cell r="A12645"/>
        </row>
        <row r="12646">
          <cell r="A12646"/>
        </row>
        <row r="12647">
          <cell r="A12647"/>
        </row>
        <row r="12648">
          <cell r="A12648"/>
        </row>
        <row r="12649">
          <cell r="A12649"/>
        </row>
        <row r="12650">
          <cell r="A12650"/>
        </row>
        <row r="12651">
          <cell r="A12651"/>
        </row>
        <row r="12652">
          <cell r="A12652"/>
        </row>
        <row r="12653">
          <cell r="A12653"/>
        </row>
        <row r="12654">
          <cell r="A12654"/>
        </row>
        <row r="12655">
          <cell r="A12655"/>
        </row>
        <row r="12656">
          <cell r="A12656"/>
        </row>
        <row r="12657">
          <cell r="A12657"/>
        </row>
        <row r="12658">
          <cell r="A12658"/>
        </row>
        <row r="12659">
          <cell r="A12659"/>
        </row>
        <row r="12660">
          <cell r="A12660"/>
        </row>
        <row r="12661">
          <cell r="A12661"/>
        </row>
        <row r="12662">
          <cell r="A12662"/>
        </row>
        <row r="12663">
          <cell r="A12663"/>
        </row>
        <row r="12664">
          <cell r="A12664"/>
        </row>
        <row r="12665">
          <cell r="A12665"/>
        </row>
        <row r="12666">
          <cell r="A12666"/>
        </row>
        <row r="12667">
          <cell r="A12667"/>
        </row>
        <row r="12668">
          <cell r="A12668"/>
        </row>
        <row r="12669">
          <cell r="A12669"/>
        </row>
        <row r="12670">
          <cell r="A12670"/>
        </row>
        <row r="12671">
          <cell r="A12671"/>
        </row>
        <row r="12672">
          <cell r="A12672"/>
        </row>
        <row r="12673">
          <cell r="A12673"/>
        </row>
        <row r="12674">
          <cell r="A12674"/>
        </row>
        <row r="12675">
          <cell r="A12675"/>
        </row>
        <row r="12676">
          <cell r="A12676"/>
        </row>
        <row r="12677">
          <cell r="A12677"/>
        </row>
        <row r="12678">
          <cell r="A12678"/>
        </row>
        <row r="12679">
          <cell r="A12679"/>
        </row>
        <row r="12680">
          <cell r="A12680"/>
        </row>
        <row r="12681">
          <cell r="A12681"/>
        </row>
        <row r="12682">
          <cell r="A12682"/>
        </row>
        <row r="12683">
          <cell r="A12683"/>
        </row>
        <row r="12684">
          <cell r="A12684"/>
        </row>
        <row r="12685">
          <cell r="A12685"/>
        </row>
        <row r="12686">
          <cell r="A12686"/>
        </row>
        <row r="12687">
          <cell r="A12687"/>
        </row>
        <row r="12688">
          <cell r="A12688"/>
        </row>
        <row r="12689">
          <cell r="A12689"/>
        </row>
        <row r="12690">
          <cell r="A12690"/>
        </row>
        <row r="12691">
          <cell r="A12691"/>
        </row>
        <row r="12692">
          <cell r="A12692"/>
        </row>
        <row r="12693">
          <cell r="A12693"/>
        </row>
        <row r="12694">
          <cell r="A12694"/>
        </row>
        <row r="12695">
          <cell r="A12695"/>
        </row>
        <row r="12696">
          <cell r="A12696"/>
        </row>
        <row r="12697">
          <cell r="A12697"/>
        </row>
        <row r="12698">
          <cell r="A12698"/>
        </row>
        <row r="12699">
          <cell r="A12699"/>
        </row>
        <row r="12700">
          <cell r="A12700"/>
        </row>
        <row r="12701">
          <cell r="A12701"/>
        </row>
        <row r="12702">
          <cell r="A12702"/>
        </row>
        <row r="12703">
          <cell r="A12703"/>
        </row>
        <row r="12704">
          <cell r="A12704"/>
        </row>
        <row r="12705">
          <cell r="A12705"/>
        </row>
        <row r="12706">
          <cell r="A12706"/>
        </row>
        <row r="12707">
          <cell r="A12707"/>
        </row>
        <row r="12708">
          <cell r="A12708"/>
        </row>
        <row r="12709">
          <cell r="A12709"/>
        </row>
        <row r="12710">
          <cell r="A12710"/>
        </row>
        <row r="12711">
          <cell r="A12711"/>
        </row>
        <row r="12712">
          <cell r="A12712"/>
        </row>
        <row r="12713">
          <cell r="A12713"/>
        </row>
        <row r="12714">
          <cell r="A12714"/>
        </row>
        <row r="12715">
          <cell r="A12715"/>
        </row>
        <row r="12716">
          <cell r="A12716"/>
        </row>
        <row r="12717">
          <cell r="A12717"/>
        </row>
        <row r="12718">
          <cell r="A12718"/>
        </row>
        <row r="12719">
          <cell r="A12719"/>
        </row>
        <row r="12720">
          <cell r="A12720"/>
        </row>
        <row r="12721">
          <cell r="A12721"/>
        </row>
        <row r="12722">
          <cell r="A12722"/>
        </row>
        <row r="12723">
          <cell r="A12723"/>
        </row>
        <row r="12724">
          <cell r="A12724"/>
        </row>
        <row r="12725">
          <cell r="A12725"/>
        </row>
        <row r="12726">
          <cell r="A12726"/>
        </row>
        <row r="12727">
          <cell r="A12727"/>
        </row>
        <row r="12728">
          <cell r="A12728"/>
        </row>
        <row r="12729">
          <cell r="A12729"/>
        </row>
        <row r="12730">
          <cell r="A12730"/>
        </row>
        <row r="12731">
          <cell r="A12731"/>
        </row>
        <row r="12732">
          <cell r="A12732"/>
        </row>
        <row r="12733">
          <cell r="A12733"/>
        </row>
        <row r="12734">
          <cell r="A12734"/>
        </row>
        <row r="12735">
          <cell r="A12735"/>
        </row>
        <row r="12736">
          <cell r="A12736"/>
        </row>
        <row r="12737">
          <cell r="A12737"/>
        </row>
        <row r="12738">
          <cell r="A12738"/>
        </row>
        <row r="12739">
          <cell r="A12739"/>
        </row>
        <row r="12740">
          <cell r="A12740"/>
        </row>
        <row r="12741">
          <cell r="A12741"/>
        </row>
        <row r="12742">
          <cell r="A12742"/>
        </row>
        <row r="12743">
          <cell r="A12743"/>
        </row>
        <row r="12744">
          <cell r="A12744"/>
        </row>
        <row r="12745">
          <cell r="A12745"/>
        </row>
        <row r="12746">
          <cell r="A12746"/>
        </row>
        <row r="12747">
          <cell r="A12747"/>
        </row>
        <row r="12748">
          <cell r="A12748"/>
        </row>
        <row r="12749">
          <cell r="A12749"/>
        </row>
        <row r="12750">
          <cell r="A12750"/>
        </row>
        <row r="12751">
          <cell r="A12751"/>
        </row>
        <row r="12752">
          <cell r="A12752"/>
        </row>
        <row r="12753">
          <cell r="A12753"/>
        </row>
        <row r="12754">
          <cell r="A12754"/>
        </row>
        <row r="12755">
          <cell r="A12755"/>
        </row>
        <row r="12756">
          <cell r="A12756"/>
        </row>
        <row r="12757">
          <cell r="A12757"/>
        </row>
        <row r="12758">
          <cell r="A12758"/>
        </row>
        <row r="12759">
          <cell r="A12759"/>
        </row>
        <row r="12760">
          <cell r="A12760"/>
        </row>
        <row r="12761">
          <cell r="A12761"/>
        </row>
        <row r="12762">
          <cell r="A12762"/>
        </row>
        <row r="12763">
          <cell r="A12763"/>
        </row>
        <row r="12764">
          <cell r="A12764"/>
        </row>
        <row r="12765">
          <cell r="A12765"/>
        </row>
        <row r="12766">
          <cell r="A12766"/>
        </row>
        <row r="12767">
          <cell r="A12767"/>
        </row>
        <row r="12768">
          <cell r="A12768"/>
        </row>
        <row r="12769">
          <cell r="A12769"/>
        </row>
        <row r="12770">
          <cell r="A12770"/>
        </row>
        <row r="12771">
          <cell r="A12771"/>
        </row>
        <row r="12772">
          <cell r="A12772"/>
        </row>
        <row r="12773">
          <cell r="A12773"/>
        </row>
        <row r="12774">
          <cell r="A12774"/>
        </row>
        <row r="12775">
          <cell r="A12775"/>
        </row>
        <row r="12776">
          <cell r="A12776"/>
        </row>
        <row r="12777">
          <cell r="A12777"/>
        </row>
        <row r="12778">
          <cell r="A12778"/>
        </row>
        <row r="12779">
          <cell r="A12779"/>
        </row>
        <row r="12780">
          <cell r="A12780"/>
        </row>
        <row r="12781">
          <cell r="A12781"/>
        </row>
        <row r="12782">
          <cell r="A12782"/>
        </row>
        <row r="12783">
          <cell r="A12783"/>
        </row>
        <row r="12784">
          <cell r="A12784"/>
        </row>
        <row r="12785">
          <cell r="A12785"/>
        </row>
        <row r="12786">
          <cell r="A12786"/>
        </row>
        <row r="12787">
          <cell r="A12787"/>
        </row>
        <row r="12788">
          <cell r="A12788"/>
        </row>
        <row r="12789">
          <cell r="A12789"/>
        </row>
        <row r="12790">
          <cell r="A12790"/>
        </row>
        <row r="12791">
          <cell r="A12791"/>
        </row>
        <row r="12792">
          <cell r="A12792"/>
        </row>
        <row r="12793">
          <cell r="A12793"/>
        </row>
        <row r="12794">
          <cell r="A12794"/>
        </row>
        <row r="12795">
          <cell r="A12795"/>
        </row>
        <row r="12796">
          <cell r="A12796"/>
        </row>
        <row r="12797">
          <cell r="A12797"/>
        </row>
        <row r="12798">
          <cell r="A12798"/>
        </row>
        <row r="12799">
          <cell r="A12799"/>
        </row>
        <row r="12800">
          <cell r="A12800"/>
        </row>
        <row r="12801">
          <cell r="A12801"/>
        </row>
        <row r="12802">
          <cell r="A12802"/>
        </row>
        <row r="12803">
          <cell r="A12803"/>
        </row>
        <row r="12804">
          <cell r="A12804"/>
        </row>
        <row r="12805">
          <cell r="A12805"/>
        </row>
        <row r="12806">
          <cell r="A12806"/>
        </row>
        <row r="12807">
          <cell r="A12807"/>
        </row>
        <row r="12808">
          <cell r="A12808"/>
        </row>
        <row r="12809">
          <cell r="A12809"/>
        </row>
        <row r="12810">
          <cell r="A12810"/>
        </row>
        <row r="12811">
          <cell r="A12811"/>
        </row>
        <row r="12812">
          <cell r="A12812"/>
        </row>
        <row r="12813">
          <cell r="A12813"/>
        </row>
        <row r="12814">
          <cell r="A12814"/>
        </row>
        <row r="12815">
          <cell r="A12815"/>
        </row>
        <row r="12816">
          <cell r="A12816"/>
        </row>
        <row r="12817">
          <cell r="A12817"/>
        </row>
        <row r="12818">
          <cell r="A12818"/>
        </row>
        <row r="12819">
          <cell r="A12819"/>
        </row>
        <row r="12820">
          <cell r="A12820"/>
        </row>
        <row r="12821">
          <cell r="A12821"/>
        </row>
        <row r="12822">
          <cell r="A12822"/>
        </row>
        <row r="12823">
          <cell r="A12823"/>
        </row>
        <row r="12824">
          <cell r="A12824"/>
        </row>
        <row r="12825">
          <cell r="A12825"/>
        </row>
        <row r="12826">
          <cell r="A12826"/>
        </row>
        <row r="12827">
          <cell r="A12827"/>
        </row>
        <row r="12828">
          <cell r="A12828"/>
        </row>
        <row r="12829">
          <cell r="A12829"/>
        </row>
        <row r="12830">
          <cell r="A12830"/>
        </row>
        <row r="12831">
          <cell r="A12831"/>
        </row>
        <row r="12832">
          <cell r="A12832"/>
        </row>
        <row r="12833">
          <cell r="A12833"/>
        </row>
        <row r="12834">
          <cell r="A12834"/>
        </row>
        <row r="12835">
          <cell r="A12835"/>
        </row>
        <row r="12836">
          <cell r="A12836"/>
        </row>
        <row r="12837">
          <cell r="A12837"/>
        </row>
        <row r="12838">
          <cell r="A12838"/>
        </row>
        <row r="12839">
          <cell r="A12839"/>
        </row>
        <row r="12840">
          <cell r="A12840"/>
        </row>
        <row r="12841">
          <cell r="A12841"/>
        </row>
        <row r="12842">
          <cell r="A12842"/>
        </row>
        <row r="12843">
          <cell r="A12843"/>
        </row>
        <row r="12844">
          <cell r="A12844"/>
        </row>
        <row r="12845">
          <cell r="A12845"/>
        </row>
        <row r="12846">
          <cell r="A12846"/>
        </row>
        <row r="12847">
          <cell r="A12847"/>
        </row>
        <row r="12848">
          <cell r="A12848"/>
        </row>
        <row r="12849">
          <cell r="A12849"/>
        </row>
        <row r="12850">
          <cell r="A12850"/>
        </row>
        <row r="12851">
          <cell r="A12851"/>
        </row>
        <row r="12852">
          <cell r="A12852"/>
        </row>
        <row r="12853">
          <cell r="A12853"/>
        </row>
        <row r="12854">
          <cell r="A12854"/>
        </row>
        <row r="12855">
          <cell r="A12855"/>
        </row>
        <row r="12856">
          <cell r="A12856"/>
        </row>
        <row r="12857">
          <cell r="A12857"/>
        </row>
        <row r="12858">
          <cell r="A12858"/>
        </row>
        <row r="12859">
          <cell r="A12859"/>
        </row>
        <row r="12860">
          <cell r="A12860"/>
        </row>
        <row r="12861">
          <cell r="A12861"/>
        </row>
        <row r="12862">
          <cell r="A12862"/>
        </row>
        <row r="12863">
          <cell r="A12863"/>
        </row>
        <row r="12864">
          <cell r="A12864"/>
        </row>
        <row r="12865">
          <cell r="A12865"/>
        </row>
        <row r="12866">
          <cell r="A12866"/>
        </row>
        <row r="12867">
          <cell r="A12867"/>
        </row>
        <row r="12868">
          <cell r="A12868"/>
        </row>
        <row r="12869">
          <cell r="A12869"/>
        </row>
        <row r="12870">
          <cell r="A12870"/>
        </row>
        <row r="12871">
          <cell r="A12871"/>
        </row>
        <row r="12872">
          <cell r="A12872"/>
        </row>
        <row r="12873">
          <cell r="A12873"/>
        </row>
        <row r="12874">
          <cell r="A12874"/>
        </row>
        <row r="12875">
          <cell r="A12875"/>
        </row>
        <row r="12876">
          <cell r="A12876"/>
        </row>
        <row r="12877">
          <cell r="A12877"/>
        </row>
        <row r="12878">
          <cell r="A12878"/>
        </row>
        <row r="12879">
          <cell r="A12879"/>
        </row>
        <row r="12880">
          <cell r="A12880"/>
        </row>
        <row r="12881">
          <cell r="A12881"/>
        </row>
        <row r="12882">
          <cell r="A12882"/>
        </row>
        <row r="12883">
          <cell r="A12883"/>
        </row>
        <row r="12884">
          <cell r="A12884"/>
        </row>
        <row r="12885">
          <cell r="A12885"/>
        </row>
        <row r="12886">
          <cell r="A12886"/>
        </row>
        <row r="12887">
          <cell r="A12887"/>
        </row>
        <row r="12888">
          <cell r="A12888"/>
        </row>
        <row r="12889">
          <cell r="A12889"/>
        </row>
        <row r="12890">
          <cell r="A12890"/>
        </row>
        <row r="12891">
          <cell r="A12891"/>
        </row>
        <row r="12892">
          <cell r="A12892"/>
        </row>
        <row r="12893">
          <cell r="A12893"/>
        </row>
        <row r="12894">
          <cell r="A12894"/>
        </row>
        <row r="12895">
          <cell r="A12895"/>
        </row>
        <row r="12896">
          <cell r="A12896"/>
        </row>
        <row r="12897">
          <cell r="A12897"/>
        </row>
        <row r="12898">
          <cell r="A12898"/>
        </row>
        <row r="12899">
          <cell r="A12899"/>
        </row>
        <row r="12900">
          <cell r="A12900"/>
        </row>
        <row r="12901">
          <cell r="A12901"/>
        </row>
        <row r="12902">
          <cell r="A12902"/>
        </row>
        <row r="12903">
          <cell r="A12903"/>
        </row>
        <row r="12904">
          <cell r="A12904"/>
        </row>
        <row r="12905">
          <cell r="A12905"/>
        </row>
        <row r="12906">
          <cell r="A12906"/>
        </row>
        <row r="12907">
          <cell r="A12907"/>
        </row>
        <row r="12908">
          <cell r="A12908"/>
        </row>
        <row r="12909">
          <cell r="A12909"/>
        </row>
        <row r="12910">
          <cell r="A12910"/>
        </row>
        <row r="12911">
          <cell r="A12911"/>
        </row>
        <row r="12912">
          <cell r="A12912"/>
        </row>
        <row r="12913">
          <cell r="A12913"/>
        </row>
        <row r="12914">
          <cell r="A12914"/>
        </row>
        <row r="12915">
          <cell r="A12915"/>
        </row>
        <row r="12916">
          <cell r="A12916"/>
        </row>
        <row r="12917">
          <cell r="A12917"/>
        </row>
        <row r="12918">
          <cell r="A12918"/>
        </row>
        <row r="12919">
          <cell r="A12919"/>
        </row>
        <row r="12920">
          <cell r="A12920"/>
        </row>
        <row r="12921">
          <cell r="A12921"/>
        </row>
        <row r="12922">
          <cell r="A12922"/>
        </row>
        <row r="12923">
          <cell r="A12923"/>
        </row>
        <row r="12924">
          <cell r="A12924"/>
        </row>
        <row r="12925">
          <cell r="A12925"/>
        </row>
        <row r="12926">
          <cell r="A12926"/>
        </row>
        <row r="12927">
          <cell r="A12927"/>
        </row>
        <row r="12928">
          <cell r="A12928"/>
        </row>
        <row r="12929">
          <cell r="A12929"/>
        </row>
        <row r="12930">
          <cell r="A12930"/>
        </row>
        <row r="12931">
          <cell r="A12931"/>
        </row>
        <row r="12932">
          <cell r="A12932"/>
        </row>
        <row r="12933">
          <cell r="A12933"/>
        </row>
        <row r="12934">
          <cell r="A12934"/>
        </row>
        <row r="12935">
          <cell r="A12935"/>
        </row>
        <row r="12936">
          <cell r="A12936"/>
        </row>
        <row r="12937">
          <cell r="A12937"/>
        </row>
        <row r="12938">
          <cell r="A12938"/>
        </row>
        <row r="12939">
          <cell r="A12939"/>
        </row>
        <row r="12940">
          <cell r="A12940"/>
        </row>
        <row r="12941">
          <cell r="A12941"/>
        </row>
        <row r="12942">
          <cell r="A12942"/>
        </row>
        <row r="12943">
          <cell r="A12943"/>
        </row>
        <row r="12944">
          <cell r="A12944"/>
        </row>
        <row r="12945">
          <cell r="A12945"/>
        </row>
        <row r="12946">
          <cell r="A12946"/>
        </row>
        <row r="12947">
          <cell r="A12947"/>
        </row>
        <row r="12948">
          <cell r="A12948"/>
        </row>
        <row r="12949">
          <cell r="A12949"/>
        </row>
        <row r="12950">
          <cell r="A12950"/>
        </row>
        <row r="12951">
          <cell r="A12951"/>
        </row>
        <row r="12952">
          <cell r="A12952"/>
        </row>
        <row r="12953">
          <cell r="A12953"/>
        </row>
        <row r="12954">
          <cell r="A12954"/>
        </row>
        <row r="12955">
          <cell r="A12955"/>
        </row>
        <row r="12956">
          <cell r="A12956"/>
        </row>
        <row r="12957">
          <cell r="A12957"/>
        </row>
        <row r="12958">
          <cell r="A12958"/>
        </row>
        <row r="12959">
          <cell r="A12959"/>
        </row>
        <row r="12960">
          <cell r="A12960"/>
        </row>
        <row r="12961">
          <cell r="A12961"/>
        </row>
        <row r="12962">
          <cell r="A12962"/>
        </row>
        <row r="12963">
          <cell r="A12963"/>
        </row>
        <row r="12964">
          <cell r="A12964"/>
        </row>
        <row r="12965">
          <cell r="A12965"/>
        </row>
        <row r="12966">
          <cell r="A12966"/>
        </row>
        <row r="12967">
          <cell r="A12967"/>
        </row>
        <row r="12968">
          <cell r="A12968"/>
        </row>
        <row r="12969">
          <cell r="A12969"/>
        </row>
        <row r="12970">
          <cell r="A12970"/>
        </row>
        <row r="12971">
          <cell r="A12971"/>
        </row>
        <row r="12972">
          <cell r="A12972"/>
        </row>
        <row r="12973">
          <cell r="A12973"/>
        </row>
        <row r="12974">
          <cell r="A12974"/>
        </row>
        <row r="12975">
          <cell r="A12975"/>
        </row>
        <row r="12976">
          <cell r="A12976"/>
        </row>
        <row r="12977">
          <cell r="A12977"/>
        </row>
        <row r="12978">
          <cell r="A12978"/>
        </row>
        <row r="12979">
          <cell r="A12979"/>
        </row>
        <row r="12980">
          <cell r="A12980"/>
        </row>
        <row r="12981">
          <cell r="A12981"/>
        </row>
        <row r="12982">
          <cell r="A12982"/>
        </row>
        <row r="12983">
          <cell r="A12983"/>
        </row>
        <row r="12984">
          <cell r="A12984"/>
        </row>
        <row r="12985">
          <cell r="A12985"/>
        </row>
        <row r="12986">
          <cell r="A12986"/>
        </row>
        <row r="12987">
          <cell r="A12987"/>
        </row>
        <row r="12988">
          <cell r="A12988"/>
        </row>
        <row r="12989">
          <cell r="A12989"/>
        </row>
        <row r="12990">
          <cell r="A12990"/>
        </row>
        <row r="12991">
          <cell r="A12991"/>
        </row>
        <row r="12992">
          <cell r="A12992"/>
        </row>
        <row r="12993">
          <cell r="A12993"/>
        </row>
        <row r="12994">
          <cell r="A12994"/>
        </row>
        <row r="12995">
          <cell r="A12995"/>
        </row>
        <row r="12996">
          <cell r="A12996"/>
        </row>
        <row r="12997">
          <cell r="A12997"/>
        </row>
        <row r="12998">
          <cell r="A12998"/>
        </row>
        <row r="12999">
          <cell r="A12999"/>
        </row>
        <row r="13000">
          <cell r="A13000"/>
        </row>
        <row r="13001">
          <cell r="A13001"/>
        </row>
        <row r="13002">
          <cell r="A13002"/>
        </row>
        <row r="13003">
          <cell r="A13003"/>
        </row>
        <row r="13004">
          <cell r="A13004"/>
        </row>
        <row r="13005">
          <cell r="A13005"/>
        </row>
        <row r="13006">
          <cell r="A13006"/>
        </row>
        <row r="13007">
          <cell r="A13007"/>
        </row>
        <row r="13008">
          <cell r="A13008"/>
        </row>
        <row r="13009">
          <cell r="A13009"/>
        </row>
        <row r="13010">
          <cell r="A13010"/>
        </row>
        <row r="13011">
          <cell r="A13011"/>
        </row>
        <row r="13012">
          <cell r="A13012"/>
        </row>
        <row r="13013">
          <cell r="A13013"/>
        </row>
        <row r="13014">
          <cell r="A13014"/>
        </row>
        <row r="13015">
          <cell r="A13015"/>
        </row>
        <row r="13016">
          <cell r="A13016"/>
        </row>
        <row r="13017">
          <cell r="A13017"/>
        </row>
        <row r="13018">
          <cell r="A13018"/>
        </row>
        <row r="13019">
          <cell r="A13019"/>
        </row>
        <row r="13020">
          <cell r="A13020"/>
        </row>
        <row r="13021">
          <cell r="A13021"/>
        </row>
        <row r="13022">
          <cell r="A13022"/>
        </row>
        <row r="13023">
          <cell r="A13023"/>
        </row>
        <row r="13024">
          <cell r="A13024"/>
        </row>
        <row r="13025">
          <cell r="A13025"/>
        </row>
        <row r="13026">
          <cell r="A13026"/>
        </row>
        <row r="13027">
          <cell r="A13027"/>
        </row>
        <row r="13028">
          <cell r="A13028"/>
        </row>
        <row r="13029">
          <cell r="A13029"/>
        </row>
        <row r="13030">
          <cell r="A13030"/>
        </row>
        <row r="13031">
          <cell r="A13031"/>
        </row>
        <row r="13032">
          <cell r="A13032"/>
        </row>
        <row r="13033">
          <cell r="A13033"/>
        </row>
        <row r="13034">
          <cell r="A13034"/>
        </row>
        <row r="13035">
          <cell r="A13035"/>
        </row>
        <row r="13036">
          <cell r="A13036"/>
        </row>
        <row r="13037">
          <cell r="A13037"/>
        </row>
        <row r="13038">
          <cell r="A13038"/>
        </row>
        <row r="13039">
          <cell r="A13039"/>
        </row>
        <row r="13040">
          <cell r="A13040"/>
        </row>
        <row r="13041">
          <cell r="A13041"/>
        </row>
        <row r="13042">
          <cell r="A13042"/>
        </row>
        <row r="13043">
          <cell r="A13043"/>
        </row>
        <row r="13044">
          <cell r="A13044"/>
        </row>
        <row r="13045">
          <cell r="A13045"/>
        </row>
        <row r="13046">
          <cell r="A13046"/>
        </row>
        <row r="13047">
          <cell r="A13047"/>
        </row>
        <row r="13048">
          <cell r="A13048"/>
        </row>
        <row r="13049">
          <cell r="A13049"/>
        </row>
        <row r="13050">
          <cell r="A13050"/>
        </row>
        <row r="13051">
          <cell r="A13051"/>
        </row>
        <row r="13052">
          <cell r="A13052"/>
        </row>
        <row r="13053">
          <cell r="A13053"/>
        </row>
        <row r="13054">
          <cell r="A13054"/>
        </row>
        <row r="13055">
          <cell r="A13055"/>
        </row>
        <row r="13056">
          <cell r="A13056"/>
        </row>
        <row r="13057">
          <cell r="A13057"/>
        </row>
        <row r="13058">
          <cell r="A13058"/>
        </row>
        <row r="13059">
          <cell r="A13059"/>
        </row>
        <row r="13060">
          <cell r="A13060"/>
        </row>
        <row r="13061">
          <cell r="A13061"/>
        </row>
        <row r="13062">
          <cell r="A13062"/>
        </row>
        <row r="13063">
          <cell r="A13063"/>
        </row>
        <row r="13064">
          <cell r="A13064"/>
        </row>
        <row r="13065">
          <cell r="A13065"/>
        </row>
        <row r="13066">
          <cell r="A13066"/>
        </row>
        <row r="13067">
          <cell r="A13067"/>
        </row>
        <row r="13068">
          <cell r="A13068"/>
        </row>
        <row r="13069">
          <cell r="A13069"/>
        </row>
        <row r="13070">
          <cell r="A13070"/>
        </row>
        <row r="13071">
          <cell r="A13071"/>
        </row>
        <row r="13072">
          <cell r="A13072"/>
        </row>
        <row r="13073">
          <cell r="A13073"/>
        </row>
        <row r="13074">
          <cell r="A13074"/>
        </row>
        <row r="13075">
          <cell r="A13075"/>
        </row>
        <row r="13076">
          <cell r="A13076"/>
        </row>
        <row r="13077">
          <cell r="A13077"/>
        </row>
        <row r="13078">
          <cell r="A13078"/>
        </row>
        <row r="13079">
          <cell r="A13079"/>
        </row>
        <row r="13080">
          <cell r="A13080"/>
        </row>
        <row r="13081">
          <cell r="A13081"/>
        </row>
        <row r="13082">
          <cell r="A13082"/>
        </row>
        <row r="13083">
          <cell r="A13083"/>
        </row>
        <row r="13084">
          <cell r="A13084"/>
        </row>
        <row r="13085">
          <cell r="A13085"/>
        </row>
        <row r="13086">
          <cell r="A13086"/>
        </row>
        <row r="13087">
          <cell r="A13087"/>
        </row>
        <row r="13088">
          <cell r="A13088"/>
        </row>
        <row r="13089">
          <cell r="A13089"/>
        </row>
        <row r="13090">
          <cell r="A13090"/>
        </row>
        <row r="13091">
          <cell r="A13091"/>
        </row>
        <row r="13092">
          <cell r="A13092"/>
        </row>
        <row r="13093">
          <cell r="A13093"/>
        </row>
        <row r="13094">
          <cell r="A13094"/>
        </row>
        <row r="13095">
          <cell r="A13095"/>
        </row>
        <row r="13096">
          <cell r="A13096"/>
        </row>
        <row r="13097">
          <cell r="A13097"/>
        </row>
        <row r="13098">
          <cell r="A13098"/>
        </row>
        <row r="13099">
          <cell r="A13099"/>
        </row>
        <row r="13100">
          <cell r="A13100"/>
        </row>
        <row r="13101">
          <cell r="A13101"/>
        </row>
        <row r="13102">
          <cell r="A13102"/>
        </row>
        <row r="13103">
          <cell r="A13103"/>
        </row>
        <row r="13104">
          <cell r="A13104"/>
        </row>
        <row r="13105">
          <cell r="A13105"/>
        </row>
        <row r="13106">
          <cell r="A13106"/>
        </row>
        <row r="13107">
          <cell r="A13107"/>
        </row>
        <row r="13108">
          <cell r="A13108"/>
        </row>
        <row r="13109">
          <cell r="A13109"/>
        </row>
        <row r="13110">
          <cell r="A13110"/>
        </row>
        <row r="13111">
          <cell r="A13111"/>
        </row>
        <row r="13112">
          <cell r="A13112"/>
        </row>
        <row r="13113">
          <cell r="A13113"/>
        </row>
        <row r="13114">
          <cell r="A13114"/>
        </row>
        <row r="13115">
          <cell r="A13115"/>
        </row>
        <row r="13116">
          <cell r="A13116"/>
        </row>
        <row r="13117">
          <cell r="A13117"/>
        </row>
        <row r="13118">
          <cell r="A13118"/>
        </row>
        <row r="13119">
          <cell r="A13119"/>
        </row>
        <row r="13120">
          <cell r="A13120"/>
        </row>
        <row r="13121">
          <cell r="A13121"/>
        </row>
        <row r="13122">
          <cell r="A13122"/>
        </row>
        <row r="13123">
          <cell r="A13123"/>
        </row>
        <row r="13124">
          <cell r="A13124"/>
        </row>
        <row r="13125">
          <cell r="A13125"/>
        </row>
        <row r="13126">
          <cell r="A13126"/>
        </row>
        <row r="13127">
          <cell r="A13127"/>
        </row>
        <row r="13128">
          <cell r="A13128"/>
        </row>
        <row r="13129">
          <cell r="A13129"/>
        </row>
        <row r="13130">
          <cell r="A13130"/>
        </row>
        <row r="13131">
          <cell r="A13131"/>
        </row>
        <row r="13132">
          <cell r="A13132"/>
        </row>
        <row r="13133">
          <cell r="A13133"/>
        </row>
        <row r="13134">
          <cell r="A13134"/>
        </row>
        <row r="13135">
          <cell r="A13135"/>
        </row>
        <row r="13136">
          <cell r="A13136"/>
        </row>
        <row r="13137">
          <cell r="A13137"/>
        </row>
        <row r="13138">
          <cell r="A13138"/>
        </row>
        <row r="13139">
          <cell r="A13139"/>
        </row>
        <row r="13140">
          <cell r="A13140"/>
        </row>
        <row r="13141">
          <cell r="A13141"/>
        </row>
        <row r="13142">
          <cell r="A13142"/>
        </row>
        <row r="13143">
          <cell r="A13143"/>
        </row>
        <row r="13144">
          <cell r="A13144"/>
        </row>
        <row r="13145">
          <cell r="A13145"/>
        </row>
        <row r="13146">
          <cell r="A13146"/>
        </row>
        <row r="13147">
          <cell r="A13147"/>
        </row>
        <row r="13148">
          <cell r="A13148"/>
        </row>
        <row r="13149">
          <cell r="A13149"/>
        </row>
        <row r="13150">
          <cell r="A13150"/>
        </row>
        <row r="13151">
          <cell r="A13151"/>
        </row>
        <row r="13152">
          <cell r="A13152"/>
        </row>
        <row r="13153">
          <cell r="A13153"/>
        </row>
        <row r="13154">
          <cell r="A13154"/>
        </row>
        <row r="13155">
          <cell r="A13155"/>
        </row>
        <row r="13156">
          <cell r="A13156"/>
        </row>
        <row r="13157">
          <cell r="A13157"/>
        </row>
        <row r="13158">
          <cell r="A13158"/>
        </row>
        <row r="13159">
          <cell r="A13159"/>
        </row>
        <row r="13160">
          <cell r="A13160"/>
        </row>
        <row r="13161">
          <cell r="A13161"/>
        </row>
        <row r="13162">
          <cell r="A13162"/>
        </row>
        <row r="13163">
          <cell r="A13163"/>
        </row>
        <row r="13164">
          <cell r="A13164"/>
        </row>
        <row r="13165">
          <cell r="A13165"/>
        </row>
        <row r="13166">
          <cell r="A13166"/>
        </row>
        <row r="13167">
          <cell r="A13167"/>
        </row>
        <row r="13168">
          <cell r="A13168"/>
        </row>
        <row r="13169">
          <cell r="A13169"/>
        </row>
        <row r="13170">
          <cell r="A13170"/>
        </row>
        <row r="13171">
          <cell r="A13171"/>
        </row>
        <row r="13172">
          <cell r="A13172"/>
        </row>
        <row r="13173">
          <cell r="A13173"/>
        </row>
        <row r="13174">
          <cell r="A13174"/>
        </row>
        <row r="13175">
          <cell r="A13175"/>
        </row>
        <row r="13176">
          <cell r="A13176"/>
        </row>
        <row r="13177">
          <cell r="A13177"/>
        </row>
        <row r="13178">
          <cell r="A13178"/>
        </row>
        <row r="13179">
          <cell r="A13179"/>
        </row>
        <row r="13180">
          <cell r="A13180"/>
        </row>
        <row r="13181">
          <cell r="A13181"/>
        </row>
        <row r="13182">
          <cell r="A13182"/>
        </row>
        <row r="13183">
          <cell r="A13183"/>
        </row>
        <row r="13184">
          <cell r="A13184"/>
        </row>
        <row r="13185">
          <cell r="A13185"/>
        </row>
        <row r="13186">
          <cell r="A13186"/>
        </row>
        <row r="13187">
          <cell r="A13187"/>
        </row>
        <row r="13188">
          <cell r="A13188"/>
        </row>
        <row r="13189">
          <cell r="A13189"/>
        </row>
        <row r="13190">
          <cell r="A13190"/>
        </row>
        <row r="13191">
          <cell r="A13191"/>
        </row>
        <row r="13192">
          <cell r="A13192"/>
        </row>
        <row r="13193">
          <cell r="A13193"/>
        </row>
        <row r="13194">
          <cell r="A13194"/>
        </row>
        <row r="13195">
          <cell r="A13195"/>
        </row>
        <row r="13196">
          <cell r="A13196"/>
        </row>
        <row r="13197">
          <cell r="A13197"/>
        </row>
        <row r="13198">
          <cell r="A13198"/>
        </row>
        <row r="13199">
          <cell r="A13199"/>
        </row>
        <row r="13200">
          <cell r="A13200"/>
        </row>
        <row r="13201">
          <cell r="A13201"/>
        </row>
        <row r="13202">
          <cell r="A13202"/>
        </row>
        <row r="13203">
          <cell r="A13203"/>
        </row>
        <row r="13204">
          <cell r="A13204"/>
        </row>
        <row r="13205">
          <cell r="A13205"/>
        </row>
        <row r="13206">
          <cell r="A13206"/>
        </row>
        <row r="13207">
          <cell r="A13207"/>
        </row>
        <row r="13208">
          <cell r="A13208"/>
        </row>
        <row r="13209">
          <cell r="A13209"/>
        </row>
        <row r="13210">
          <cell r="A13210"/>
        </row>
        <row r="13211">
          <cell r="A13211"/>
        </row>
        <row r="13212">
          <cell r="A13212"/>
        </row>
        <row r="13213">
          <cell r="A13213"/>
        </row>
        <row r="13214">
          <cell r="A13214"/>
        </row>
        <row r="13215">
          <cell r="A13215"/>
        </row>
        <row r="13216">
          <cell r="A13216"/>
        </row>
        <row r="13217">
          <cell r="A13217"/>
        </row>
        <row r="13218">
          <cell r="A13218"/>
        </row>
        <row r="13219">
          <cell r="A13219"/>
        </row>
        <row r="13220">
          <cell r="A13220"/>
        </row>
        <row r="13221">
          <cell r="A13221"/>
        </row>
        <row r="13222">
          <cell r="A13222"/>
        </row>
        <row r="13223">
          <cell r="A13223"/>
        </row>
        <row r="13224">
          <cell r="A13224"/>
        </row>
        <row r="13225">
          <cell r="A13225"/>
        </row>
        <row r="13226">
          <cell r="A13226"/>
        </row>
        <row r="13227">
          <cell r="A13227"/>
        </row>
        <row r="13228">
          <cell r="A13228"/>
        </row>
        <row r="13229">
          <cell r="A13229"/>
        </row>
        <row r="13230">
          <cell r="A13230"/>
        </row>
        <row r="13231">
          <cell r="A13231"/>
        </row>
        <row r="13232">
          <cell r="A13232"/>
        </row>
        <row r="13233">
          <cell r="A13233"/>
        </row>
        <row r="13234">
          <cell r="A13234"/>
        </row>
        <row r="13235">
          <cell r="A13235"/>
        </row>
        <row r="13236">
          <cell r="A13236"/>
        </row>
        <row r="13237">
          <cell r="A13237"/>
        </row>
        <row r="13238">
          <cell r="A13238"/>
        </row>
        <row r="13239">
          <cell r="A13239"/>
        </row>
        <row r="13240">
          <cell r="A13240"/>
        </row>
        <row r="13241">
          <cell r="A13241"/>
        </row>
        <row r="13242">
          <cell r="A13242"/>
        </row>
        <row r="13243">
          <cell r="A13243"/>
        </row>
        <row r="13244">
          <cell r="A13244"/>
        </row>
        <row r="13245">
          <cell r="A13245"/>
        </row>
        <row r="13246">
          <cell r="A13246"/>
        </row>
        <row r="13247">
          <cell r="A13247"/>
        </row>
        <row r="13248">
          <cell r="A13248"/>
        </row>
        <row r="13249">
          <cell r="A13249"/>
        </row>
        <row r="13250">
          <cell r="A13250"/>
        </row>
        <row r="13251">
          <cell r="A13251"/>
        </row>
        <row r="13252">
          <cell r="A13252"/>
        </row>
        <row r="13253">
          <cell r="A13253"/>
        </row>
        <row r="13254">
          <cell r="A13254"/>
        </row>
        <row r="13255">
          <cell r="A13255"/>
        </row>
        <row r="13256">
          <cell r="A13256"/>
        </row>
        <row r="13257">
          <cell r="A13257"/>
        </row>
        <row r="13258">
          <cell r="A13258"/>
        </row>
        <row r="13259">
          <cell r="A13259"/>
        </row>
        <row r="13260">
          <cell r="A13260"/>
        </row>
        <row r="13261">
          <cell r="A13261"/>
        </row>
        <row r="13262">
          <cell r="A13262"/>
        </row>
        <row r="13263">
          <cell r="A13263"/>
        </row>
        <row r="13264">
          <cell r="A13264"/>
        </row>
        <row r="13265">
          <cell r="A13265"/>
        </row>
        <row r="13266">
          <cell r="A13266"/>
        </row>
        <row r="13267">
          <cell r="A13267"/>
        </row>
        <row r="13268">
          <cell r="A13268"/>
        </row>
        <row r="13269">
          <cell r="A13269"/>
        </row>
        <row r="13270">
          <cell r="A13270"/>
        </row>
        <row r="13271">
          <cell r="A13271"/>
        </row>
        <row r="13272">
          <cell r="A13272"/>
        </row>
        <row r="13273">
          <cell r="A13273"/>
        </row>
        <row r="13274">
          <cell r="A13274"/>
        </row>
        <row r="13275">
          <cell r="A13275"/>
        </row>
        <row r="13276">
          <cell r="A13276"/>
        </row>
        <row r="13277">
          <cell r="A13277"/>
        </row>
        <row r="13278">
          <cell r="A13278"/>
        </row>
        <row r="13279">
          <cell r="A13279"/>
        </row>
        <row r="13280">
          <cell r="A13280"/>
        </row>
        <row r="13281">
          <cell r="A13281"/>
        </row>
        <row r="13282">
          <cell r="A13282"/>
        </row>
        <row r="13283">
          <cell r="A13283"/>
        </row>
        <row r="13284">
          <cell r="A13284"/>
        </row>
        <row r="13285">
          <cell r="A13285"/>
        </row>
        <row r="13286">
          <cell r="A13286"/>
        </row>
        <row r="13287">
          <cell r="A13287"/>
        </row>
        <row r="13288">
          <cell r="A13288"/>
        </row>
        <row r="13289">
          <cell r="A13289"/>
        </row>
        <row r="13290">
          <cell r="A13290"/>
        </row>
        <row r="13291">
          <cell r="A13291"/>
        </row>
        <row r="13292">
          <cell r="A13292"/>
        </row>
        <row r="13293">
          <cell r="A13293"/>
        </row>
        <row r="13294">
          <cell r="A13294"/>
        </row>
        <row r="13295">
          <cell r="A13295"/>
        </row>
        <row r="13296">
          <cell r="A13296"/>
        </row>
        <row r="13297">
          <cell r="A13297"/>
        </row>
        <row r="13298">
          <cell r="A13298"/>
        </row>
        <row r="13299">
          <cell r="A13299"/>
        </row>
        <row r="13300">
          <cell r="A13300"/>
        </row>
        <row r="13301">
          <cell r="A13301"/>
        </row>
        <row r="13302">
          <cell r="A13302"/>
        </row>
        <row r="13303">
          <cell r="A13303"/>
        </row>
        <row r="13304">
          <cell r="A13304"/>
        </row>
        <row r="13305">
          <cell r="A13305"/>
        </row>
        <row r="13306">
          <cell r="A13306"/>
        </row>
        <row r="13307">
          <cell r="A13307"/>
        </row>
        <row r="13308">
          <cell r="A13308"/>
        </row>
        <row r="13309">
          <cell r="A13309"/>
        </row>
        <row r="13310">
          <cell r="A13310"/>
        </row>
        <row r="13311">
          <cell r="A13311"/>
        </row>
        <row r="13312">
          <cell r="A13312"/>
        </row>
        <row r="13313">
          <cell r="A13313"/>
        </row>
        <row r="13314">
          <cell r="A13314"/>
        </row>
        <row r="13315">
          <cell r="A13315"/>
        </row>
        <row r="13316">
          <cell r="A13316"/>
        </row>
        <row r="13317">
          <cell r="A13317"/>
        </row>
        <row r="13318">
          <cell r="A13318"/>
        </row>
        <row r="13319">
          <cell r="A13319"/>
        </row>
        <row r="13320">
          <cell r="A13320"/>
        </row>
        <row r="13321">
          <cell r="A13321"/>
        </row>
        <row r="13322">
          <cell r="A13322"/>
        </row>
        <row r="13323">
          <cell r="A13323"/>
        </row>
        <row r="13324">
          <cell r="A13324"/>
        </row>
        <row r="13325">
          <cell r="A13325"/>
        </row>
        <row r="13326">
          <cell r="A13326"/>
        </row>
        <row r="13327">
          <cell r="A13327"/>
        </row>
        <row r="13328">
          <cell r="A13328"/>
        </row>
        <row r="13329">
          <cell r="A13329"/>
        </row>
        <row r="13330">
          <cell r="A13330"/>
        </row>
        <row r="13331">
          <cell r="A13331"/>
        </row>
        <row r="13332">
          <cell r="A13332"/>
        </row>
        <row r="13333">
          <cell r="A13333"/>
        </row>
        <row r="13334">
          <cell r="A13334"/>
        </row>
        <row r="13335">
          <cell r="A13335"/>
        </row>
        <row r="13336">
          <cell r="A13336"/>
        </row>
        <row r="13337">
          <cell r="A13337"/>
        </row>
        <row r="13338">
          <cell r="A13338"/>
        </row>
        <row r="13339">
          <cell r="A13339"/>
        </row>
        <row r="13340">
          <cell r="A13340"/>
        </row>
        <row r="13341">
          <cell r="A13341"/>
        </row>
        <row r="13342">
          <cell r="A13342"/>
        </row>
        <row r="13343">
          <cell r="A13343"/>
        </row>
        <row r="13344">
          <cell r="A13344"/>
        </row>
        <row r="13345">
          <cell r="A13345"/>
        </row>
        <row r="13346">
          <cell r="A13346"/>
        </row>
        <row r="13347">
          <cell r="A13347"/>
        </row>
        <row r="13348">
          <cell r="A13348"/>
        </row>
        <row r="13349">
          <cell r="A13349"/>
        </row>
        <row r="13350">
          <cell r="A13350"/>
        </row>
        <row r="13351">
          <cell r="A13351"/>
        </row>
        <row r="13352">
          <cell r="A13352"/>
        </row>
        <row r="13353">
          <cell r="A13353"/>
        </row>
        <row r="13354">
          <cell r="A13354"/>
        </row>
        <row r="13355">
          <cell r="A13355"/>
        </row>
        <row r="13356">
          <cell r="A13356"/>
        </row>
        <row r="13357">
          <cell r="A13357"/>
        </row>
        <row r="13358">
          <cell r="A13358"/>
        </row>
        <row r="13359">
          <cell r="A13359"/>
        </row>
        <row r="13360">
          <cell r="A13360"/>
        </row>
        <row r="13361">
          <cell r="A13361"/>
        </row>
        <row r="13362">
          <cell r="A13362"/>
        </row>
        <row r="13363">
          <cell r="A13363"/>
        </row>
        <row r="13364">
          <cell r="A13364"/>
        </row>
        <row r="13365">
          <cell r="A13365"/>
        </row>
        <row r="13366">
          <cell r="A13366"/>
        </row>
        <row r="13367">
          <cell r="A13367"/>
        </row>
        <row r="13368">
          <cell r="A13368"/>
        </row>
        <row r="13369">
          <cell r="A13369"/>
        </row>
        <row r="13370">
          <cell r="A13370"/>
        </row>
        <row r="13371">
          <cell r="A13371"/>
        </row>
        <row r="13372">
          <cell r="A13372"/>
        </row>
        <row r="13373">
          <cell r="A13373"/>
        </row>
        <row r="13374">
          <cell r="A13374"/>
        </row>
        <row r="13375">
          <cell r="A13375"/>
        </row>
        <row r="13376">
          <cell r="A13376"/>
        </row>
        <row r="13377">
          <cell r="A13377"/>
        </row>
        <row r="13378">
          <cell r="A13378"/>
        </row>
        <row r="13379">
          <cell r="A13379"/>
        </row>
        <row r="13380">
          <cell r="A13380"/>
        </row>
        <row r="13381">
          <cell r="A13381"/>
        </row>
        <row r="13382">
          <cell r="A13382"/>
        </row>
        <row r="13383">
          <cell r="A13383"/>
        </row>
        <row r="13384">
          <cell r="A13384"/>
        </row>
        <row r="13385">
          <cell r="A13385"/>
        </row>
        <row r="13386">
          <cell r="A13386"/>
        </row>
        <row r="13387">
          <cell r="A13387"/>
        </row>
        <row r="13388">
          <cell r="A13388"/>
        </row>
        <row r="13389">
          <cell r="A13389"/>
        </row>
        <row r="13390">
          <cell r="A13390"/>
        </row>
        <row r="13391">
          <cell r="A13391"/>
        </row>
        <row r="13392">
          <cell r="A13392"/>
        </row>
        <row r="13393">
          <cell r="A13393"/>
        </row>
        <row r="13394">
          <cell r="A13394"/>
        </row>
        <row r="13395">
          <cell r="A13395"/>
        </row>
        <row r="13396">
          <cell r="A13396"/>
        </row>
        <row r="13397">
          <cell r="A13397"/>
        </row>
        <row r="13398">
          <cell r="A13398"/>
        </row>
        <row r="13399">
          <cell r="A13399"/>
        </row>
        <row r="13400">
          <cell r="A13400"/>
        </row>
        <row r="13401">
          <cell r="A13401"/>
        </row>
        <row r="13402">
          <cell r="A13402"/>
        </row>
        <row r="13403">
          <cell r="A13403"/>
        </row>
        <row r="13404">
          <cell r="A13404"/>
        </row>
        <row r="13405">
          <cell r="A13405"/>
        </row>
        <row r="13406">
          <cell r="A13406"/>
        </row>
        <row r="13407">
          <cell r="A13407"/>
        </row>
        <row r="13408">
          <cell r="A13408"/>
        </row>
        <row r="13409">
          <cell r="A13409"/>
        </row>
        <row r="13410">
          <cell r="A13410"/>
        </row>
        <row r="13411">
          <cell r="A13411"/>
        </row>
        <row r="13412">
          <cell r="A13412"/>
        </row>
        <row r="13413">
          <cell r="A13413"/>
        </row>
        <row r="13414">
          <cell r="A13414"/>
        </row>
        <row r="13415">
          <cell r="A13415"/>
        </row>
        <row r="13416">
          <cell r="A13416"/>
        </row>
        <row r="13417">
          <cell r="A13417"/>
        </row>
        <row r="13418">
          <cell r="A13418"/>
        </row>
        <row r="13419">
          <cell r="A13419"/>
        </row>
        <row r="13420">
          <cell r="A13420"/>
        </row>
        <row r="13421">
          <cell r="A13421"/>
        </row>
        <row r="13422">
          <cell r="A13422"/>
        </row>
        <row r="13423">
          <cell r="A13423"/>
        </row>
        <row r="13424">
          <cell r="A13424"/>
        </row>
        <row r="13425">
          <cell r="A13425"/>
        </row>
        <row r="13426">
          <cell r="A13426"/>
        </row>
        <row r="13427">
          <cell r="A13427"/>
        </row>
        <row r="13428">
          <cell r="A13428"/>
        </row>
        <row r="13429">
          <cell r="A13429"/>
        </row>
        <row r="13430">
          <cell r="A13430"/>
        </row>
        <row r="13431">
          <cell r="A13431"/>
        </row>
        <row r="13432">
          <cell r="A13432"/>
        </row>
        <row r="13433">
          <cell r="A13433"/>
        </row>
        <row r="13434">
          <cell r="A13434"/>
        </row>
        <row r="13435">
          <cell r="A13435"/>
        </row>
        <row r="13436">
          <cell r="A13436"/>
        </row>
        <row r="13437">
          <cell r="A13437"/>
        </row>
        <row r="13438">
          <cell r="A13438"/>
        </row>
        <row r="13439">
          <cell r="A13439"/>
        </row>
        <row r="13440">
          <cell r="A13440"/>
        </row>
        <row r="13441">
          <cell r="A13441"/>
        </row>
        <row r="13442">
          <cell r="A13442"/>
        </row>
        <row r="13443">
          <cell r="A13443"/>
        </row>
        <row r="13444">
          <cell r="A13444"/>
        </row>
        <row r="13445">
          <cell r="A13445"/>
        </row>
        <row r="13446">
          <cell r="A13446"/>
        </row>
        <row r="13447">
          <cell r="A13447"/>
        </row>
        <row r="13448">
          <cell r="A13448"/>
        </row>
        <row r="13449">
          <cell r="A13449"/>
        </row>
        <row r="13450">
          <cell r="A13450"/>
        </row>
        <row r="13451">
          <cell r="A13451"/>
        </row>
        <row r="13452">
          <cell r="A13452"/>
        </row>
        <row r="13453">
          <cell r="A13453"/>
        </row>
        <row r="13454">
          <cell r="A13454"/>
        </row>
        <row r="13455">
          <cell r="A13455"/>
        </row>
        <row r="13456">
          <cell r="A13456"/>
        </row>
        <row r="13457">
          <cell r="A13457"/>
        </row>
        <row r="13458">
          <cell r="A13458"/>
        </row>
        <row r="13459">
          <cell r="A13459"/>
        </row>
        <row r="13460">
          <cell r="A13460"/>
        </row>
        <row r="13461">
          <cell r="A13461"/>
        </row>
        <row r="13462">
          <cell r="A13462"/>
        </row>
        <row r="13463">
          <cell r="A13463"/>
        </row>
        <row r="13464">
          <cell r="A13464"/>
        </row>
        <row r="13465">
          <cell r="A13465"/>
        </row>
        <row r="13466">
          <cell r="A13466"/>
        </row>
        <row r="13467">
          <cell r="A13467"/>
        </row>
        <row r="13468">
          <cell r="A13468"/>
        </row>
        <row r="13469">
          <cell r="A13469"/>
        </row>
        <row r="13470">
          <cell r="A13470"/>
        </row>
        <row r="13471">
          <cell r="A13471"/>
        </row>
        <row r="13472">
          <cell r="A13472"/>
        </row>
        <row r="13473">
          <cell r="A13473"/>
        </row>
        <row r="13474">
          <cell r="A13474"/>
        </row>
        <row r="13475">
          <cell r="A13475"/>
        </row>
        <row r="13476">
          <cell r="A13476"/>
        </row>
        <row r="13477">
          <cell r="A13477"/>
        </row>
        <row r="13478">
          <cell r="A13478"/>
        </row>
        <row r="13479">
          <cell r="A13479"/>
        </row>
        <row r="13480">
          <cell r="A13480"/>
        </row>
        <row r="13481">
          <cell r="A13481"/>
        </row>
        <row r="13482">
          <cell r="A13482"/>
        </row>
        <row r="13483">
          <cell r="A13483"/>
        </row>
        <row r="13484">
          <cell r="A13484"/>
        </row>
        <row r="13485">
          <cell r="A13485"/>
        </row>
        <row r="13486">
          <cell r="A13486"/>
        </row>
        <row r="13487">
          <cell r="A13487"/>
        </row>
        <row r="13488">
          <cell r="A13488"/>
        </row>
        <row r="13489">
          <cell r="A13489"/>
        </row>
        <row r="13490">
          <cell r="A13490"/>
        </row>
        <row r="13491">
          <cell r="A13491"/>
        </row>
        <row r="13492">
          <cell r="A13492"/>
        </row>
        <row r="13493">
          <cell r="A13493"/>
        </row>
        <row r="13494">
          <cell r="A13494"/>
        </row>
        <row r="13495">
          <cell r="A13495"/>
        </row>
        <row r="13496">
          <cell r="A13496"/>
        </row>
        <row r="13497">
          <cell r="A13497"/>
        </row>
        <row r="13498">
          <cell r="A13498"/>
        </row>
        <row r="13499">
          <cell r="A13499"/>
        </row>
        <row r="13500">
          <cell r="A13500"/>
        </row>
        <row r="13501">
          <cell r="A13501"/>
        </row>
        <row r="13502">
          <cell r="A13502"/>
        </row>
        <row r="13503">
          <cell r="A13503"/>
        </row>
        <row r="13504">
          <cell r="A13504"/>
        </row>
        <row r="13505">
          <cell r="A13505"/>
        </row>
        <row r="13506">
          <cell r="A13506"/>
        </row>
        <row r="13507">
          <cell r="A13507"/>
        </row>
        <row r="13508">
          <cell r="A13508"/>
        </row>
        <row r="13509">
          <cell r="A13509"/>
        </row>
        <row r="13510">
          <cell r="A13510"/>
        </row>
        <row r="13511">
          <cell r="A13511"/>
        </row>
        <row r="13512">
          <cell r="A13512"/>
        </row>
        <row r="13513">
          <cell r="A13513"/>
        </row>
        <row r="13514">
          <cell r="A13514"/>
        </row>
        <row r="13515">
          <cell r="A13515"/>
        </row>
        <row r="13516">
          <cell r="A13516"/>
        </row>
        <row r="13517">
          <cell r="A13517"/>
        </row>
        <row r="13518">
          <cell r="A13518"/>
        </row>
        <row r="13519">
          <cell r="A13519"/>
        </row>
        <row r="13520">
          <cell r="A13520"/>
        </row>
        <row r="13521">
          <cell r="A13521"/>
        </row>
        <row r="13522">
          <cell r="A13522"/>
        </row>
        <row r="13523">
          <cell r="A13523"/>
        </row>
        <row r="13524">
          <cell r="A13524"/>
        </row>
        <row r="13525">
          <cell r="A13525"/>
        </row>
        <row r="13526">
          <cell r="A13526"/>
        </row>
        <row r="13527">
          <cell r="A13527"/>
        </row>
        <row r="13528">
          <cell r="A13528"/>
        </row>
        <row r="13529">
          <cell r="A13529"/>
        </row>
        <row r="13530">
          <cell r="A13530"/>
        </row>
        <row r="13531">
          <cell r="A13531"/>
        </row>
        <row r="13532">
          <cell r="A13532"/>
        </row>
        <row r="13533">
          <cell r="A13533"/>
        </row>
        <row r="13534">
          <cell r="A13534"/>
        </row>
        <row r="13535">
          <cell r="A13535"/>
        </row>
        <row r="13536">
          <cell r="A13536"/>
        </row>
        <row r="13537">
          <cell r="A13537"/>
        </row>
        <row r="13538">
          <cell r="A13538"/>
        </row>
        <row r="13539">
          <cell r="A13539"/>
        </row>
        <row r="13540">
          <cell r="A13540"/>
        </row>
        <row r="13541">
          <cell r="A13541"/>
        </row>
        <row r="13542">
          <cell r="A13542"/>
        </row>
        <row r="13543">
          <cell r="A13543"/>
        </row>
        <row r="13544">
          <cell r="A13544"/>
        </row>
        <row r="13545">
          <cell r="A13545"/>
        </row>
        <row r="13546">
          <cell r="A13546"/>
        </row>
        <row r="13547">
          <cell r="A13547"/>
        </row>
        <row r="13548">
          <cell r="A13548"/>
        </row>
        <row r="13549">
          <cell r="A13549"/>
        </row>
        <row r="13550">
          <cell r="A13550"/>
        </row>
        <row r="13551">
          <cell r="A13551"/>
        </row>
        <row r="13552">
          <cell r="A13552"/>
        </row>
        <row r="13553">
          <cell r="A13553"/>
        </row>
        <row r="13554">
          <cell r="A13554"/>
        </row>
        <row r="13555">
          <cell r="A13555"/>
        </row>
        <row r="13556">
          <cell r="A13556"/>
        </row>
        <row r="13557">
          <cell r="A13557"/>
        </row>
        <row r="13558">
          <cell r="A13558"/>
        </row>
        <row r="13559">
          <cell r="A13559"/>
        </row>
        <row r="13560">
          <cell r="A13560"/>
        </row>
        <row r="13561">
          <cell r="A13561"/>
        </row>
        <row r="13562">
          <cell r="A13562"/>
        </row>
        <row r="13563">
          <cell r="A13563"/>
        </row>
        <row r="13564">
          <cell r="A13564"/>
        </row>
        <row r="13565">
          <cell r="A13565"/>
        </row>
        <row r="13566">
          <cell r="A13566"/>
        </row>
        <row r="13567">
          <cell r="A13567"/>
        </row>
        <row r="13568">
          <cell r="A13568"/>
        </row>
        <row r="13569">
          <cell r="A13569"/>
        </row>
        <row r="13570">
          <cell r="A13570"/>
        </row>
        <row r="13571">
          <cell r="A13571"/>
        </row>
        <row r="13572">
          <cell r="A13572"/>
        </row>
        <row r="13573">
          <cell r="A13573"/>
        </row>
        <row r="13574">
          <cell r="A13574"/>
        </row>
        <row r="13575">
          <cell r="A13575"/>
        </row>
        <row r="13576">
          <cell r="A13576"/>
        </row>
        <row r="13577">
          <cell r="A13577"/>
        </row>
        <row r="13578">
          <cell r="A13578"/>
        </row>
        <row r="13579">
          <cell r="A13579"/>
        </row>
        <row r="13580">
          <cell r="A13580"/>
        </row>
        <row r="13581">
          <cell r="A13581"/>
        </row>
        <row r="13582">
          <cell r="A13582"/>
        </row>
        <row r="13583">
          <cell r="A13583"/>
        </row>
        <row r="13584">
          <cell r="A13584"/>
        </row>
        <row r="13585">
          <cell r="A13585"/>
        </row>
        <row r="13586">
          <cell r="A13586"/>
        </row>
        <row r="13587">
          <cell r="A13587"/>
        </row>
        <row r="13588">
          <cell r="A13588"/>
        </row>
        <row r="13589">
          <cell r="A13589"/>
        </row>
        <row r="13590">
          <cell r="A13590"/>
        </row>
        <row r="13591">
          <cell r="A13591"/>
        </row>
        <row r="13592">
          <cell r="A13592"/>
        </row>
        <row r="13593">
          <cell r="A13593"/>
        </row>
        <row r="13594">
          <cell r="A13594"/>
        </row>
        <row r="13595">
          <cell r="A13595"/>
        </row>
        <row r="13596">
          <cell r="A13596"/>
        </row>
        <row r="13597">
          <cell r="A13597"/>
        </row>
        <row r="13598">
          <cell r="A13598"/>
        </row>
        <row r="13599">
          <cell r="A13599"/>
        </row>
        <row r="13600">
          <cell r="A13600"/>
        </row>
        <row r="13601">
          <cell r="A13601"/>
        </row>
        <row r="13602">
          <cell r="A13602"/>
        </row>
        <row r="13603">
          <cell r="A13603"/>
        </row>
        <row r="13604">
          <cell r="A13604"/>
        </row>
        <row r="13605">
          <cell r="A13605"/>
        </row>
        <row r="13606">
          <cell r="A13606"/>
        </row>
        <row r="13607">
          <cell r="A13607"/>
        </row>
        <row r="13608">
          <cell r="A13608"/>
        </row>
        <row r="13609">
          <cell r="A13609"/>
        </row>
        <row r="13610">
          <cell r="A13610"/>
        </row>
        <row r="13611">
          <cell r="A13611"/>
        </row>
        <row r="13612">
          <cell r="A13612"/>
        </row>
        <row r="13613">
          <cell r="A13613"/>
        </row>
        <row r="13614">
          <cell r="A13614"/>
        </row>
        <row r="13615">
          <cell r="A13615"/>
        </row>
        <row r="13616">
          <cell r="A13616"/>
        </row>
        <row r="13617">
          <cell r="A13617"/>
        </row>
        <row r="13618">
          <cell r="A13618"/>
        </row>
        <row r="13619">
          <cell r="A13619"/>
        </row>
        <row r="13620">
          <cell r="A13620"/>
        </row>
        <row r="13621">
          <cell r="A13621"/>
        </row>
        <row r="13622">
          <cell r="A13622"/>
        </row>
        <row r="13623">
          <cell r="A13623"/>
        </row>
        <row r="13624">
          <cell r="A13624"/>
        </row>
        <row r="13625">
          <cell r="A13625"/>
        </row>
        <row r="13626">
          <cell r="A13626"/>
        </row>
        <row r="13627">
          <cell r="A13627"/>
        </row>
        <row r="13628">
          <cell r="A13628"/>
        </row>
        <row r="13629">
          <cell r="A13629"/>
        </row>
        <row r="13630">
          <cell r="A13630"/>
        </row>
        <row r="13631">
          <cell r="A13631"/>
        </row>
        <row r="13632">
          <cell r="A13632"/>
        </row>
        <row r="13633">
          <cell r="A13633"/>
        </row>
        <row r="13634">
          <cell r="A13634"/>
        </row>
        <row r="13635">
          <cell r="A13635"/>
        </row>
        <row r="13636">
          <cell r="A13636"/>
        </row>
        <row r="13637">
          <cell r="A13637"/>
        </row>
        <row r="13638">
          <cell r="A13638"/>
        </row>
        <row r="13639">
          <cell r="A13639"/>
        </row>
        <row r="13640">
          <cell r="A13640"/>
        </row>
        <row r="13641">
          <cell r="A13641"/>
        </row>
        <row r="13642">
          <cell r="A13642"/>
        </row>
        <row r="13643">
          <cell r="A13643"/>
        </row>
        <row r="13644">
          <cell r="A13644"/>
        </row>
        <row r="13645">
          <cell r="A13645"/>
        </row>
        <row r="13646">
          <cell r="A13646"/>
        </row>
        <row r="13647">
          <cell r="A13647"/>
        </row>
        <row r="13648">
          <cell r="A13648"/>
        </row>
        <row r="13649">
          <cell r="A13649"/>
        </row>
        <row r="13650">
          <cell r="A13650"/>
        </row>
        <row r="13651">
          <cell r="A13651"/>
        </row>
        <row r="13652">
          <cell r="A13652"/>
        </row>
        <row r="13653">
          <cell r="A13653"/>
        </row>
        <row r="13654">
          <cell r="A13654"/>
        </row>
        <row r="13655">
          <cell r="A13655"/>
        </row>
        <row r="13656">
          <cell r="A13656"/>
        </row>
        <row r="13657">
          <cell r="A13657"/>
        </row>
        <row r="13658">
          <cell r="A13658"/>
        </row>
        <row r="13659">
          <cell r="A13659"/>
        </row>
        <row r="13660">
          <cell r="A13660"/>
        </row>
        <row r="13661">
          <cell r="A13661"/>
        </row>
        <row r="13662">
          <cell r="A13662"/>
        </row>
        <row r="13663">
          <cell r="A13663"/>
        </row>
        <row r="13664">
          <cell r="A13664"/>
        </row>
        <row r="13665">
          <cell r="A13665"/>
        </row>
        <row r="13666">
          <cell r="A13666"/>
        </row>
        <row r="13667">
          <cell r="A13667"/>
        </row>
        <row r="13668">
          <cell r="A13668"/>
        </row>
        <row r="13669">
          <cell r="A13669"/>
        </row>
        <row r="13670">
          <cell r="A13670"/>
        </row>
        <row r="13671">
          <cell r="A13671"/>
        </row>
        <row r="13672">
          <cell r="A13672"/>
        </row>
        <row r="13673">
          <cell r="A13673"/>
        </row>
        <row r="13674">
          <cell r="A13674"/>
        </row>
        <row r="13675">
          <cell r="A13675"/>
        </row>
        <row r="13676">
          <cell r="A13676"/>
        </row>
        <row r="13677">
          <cell r="A13677"/>
        </row>
        <row r="13678">
          <cell r="A13678"/>
        </row>
        <row r="13679">
          <cell r="A13679"/>
        </row>
        <row r="13680">
          <cell r="A13680"/>
        </row>
        <row r="13681">
          <cell r="A13681"/>
        </row>
        <row r="13682">
          <cell r="A13682"/>
        </row>
        <row r="13683">
          <cell r="A13683"/>
        </row>
        <row r="13684">
          <cell r="A13684"/>
        </row>
        <row r="13685">
          <cell r="A13685"/>
        </row>
        <row r="13686">
          <cell r="A13686"/>
        </row>
        <row r="13687">
          <cell r="A13687"/>
        </row>
        <row r="13688">
          <cell r="A13688"/>
        </row>
        <row r="13689">
          <cell r="A13689"/>
        </row>
        <row r="13690">
          <cell r="A13690"/>
        </row>
        <row r="13691">
          <cell r="A13691"/>
        </row>
        <row r="13692">
          <cell r="A13692"/>
        </row>
        <row r="13693">
          <cell r="A13693"/>
        </row>
        <row r="13694">
          <cell r="A13694"/>
        </row>
        <row r="13695">
          <cell r="A13695"/>
        </row>
        <row r="13696">
          <cell r="A13696"/>
        </row>
        <row r="13697">
          <cell r="A13697"/>
        </row>
        <row r="13698">
          <cell r="A13698"/>
        </row>
        <row r="13699">
          <cell r="A13699"/>
        </row>
        <row r="13700">
          <cell r="A13700"/>
        </row>
        <row r="13701">
          <cell r="A13701"/>
        </row>
        <row r="13702">
          <cell r="A13702"/>
        </row>
        <row r="13703">
          <cell r="A13703"/>
        </row>
        <row r="13704">
          <cell r="A13704"/>
        </row>
        <row r="13705">
          <cell r="A13705"/>
        </row>
        <row r="13706">
          <cell r="A13706"/>
        </row>
        <row r="13707">
          <cell r="A13707"/>
        </row>
        <row r="13708">
          <cell r="A13708"/>
        </row>
        <row r="13709">
          <cell r="A13709"/>
        </row>
        <row r="13710">
          <cell r="A13710"/>
        </row>
        <row r="13711">
          <cell r="A13711"/>
        </row>
        <row r="13712">
          <cell r="A13712"/>
        </row>
        <row r="13713">
          <cell r="A13713"/>
        </row>
        <row r="13714">
          <cell r="A13714"/>
        </row>
        <row r="13715">
          <cell r="A13715"/>
        </row>
        <row r="13716">
          <cell r="A13716"/>
        </row>
        <row r="13717">
          <cell r="A13717"/>
        </row>
        <row r="13718">
          <cell r="A13718"/>
        </row>
        <row r="13719">
          <cell r="A13719"/>
        </row>
        <row r="13720">
          <cell r="A13720"/>
        </row>
        <row r="13721">
          <cell r="A13721"/>
        </row>
        <row r="13722">
          <cell r="A13722"/>
        </row>
        <row r="13723">
          <cell r="A13723"/>
        </row>
        <row r="13724">
          <cell r="A13724"/>
        </row>
        <row r="13725">
          <cell r="A13725"/>
        </row>
        <row r="13726">
          <cell r="A13726"/>
        </row>
        <row r="13727">
          <cell r="A13727"/>
        </row>
        <row r="13728">
          <cell r="A13728"/>
        </row>
        <row r="13729">
          <cell r="A13729"/>
        </row>
        <row r="13730">
          <cell r="A13730"/>
        </row>
        <row r="13731">
          <cell r="A13731"/>
        </row>
        <row r="13732">
          <cell r="A13732"/>
        </row>
        <row r="13733">
          <cell r="A13733"/>
        </row>
        <row r="13734">
          <cell r="A13734"/>
        </row>
        <row r="13735">
          <cell r="A13735"/>
        </row>
        <row r="13736">
          <cell r="A13736"/>
        </row>
        <row r="13737">
          <cell r="A13737"/>
        </row>
        <row r="13738">
          <cell r="A13738"/>
        </row>
        <row r="13739">
          <cell r="A13739"/>
        </row>
        <row r="13740">
          <cell r="A13740"/>
        </row>
        <row r="13741">
          <cell r="A13741"/>
        </row>
        <row r="13742">
          <cell r="A13742"/>
        </row>
        <row r="13743">
          <cell r="A13743"/>
        </row>
        <row r="13744">
          <cell r="A13744"/>
        </row>
        <row r="13745">
          <cell r="A13745"/>
        </row>
        <row r="13746">
          <cell r="A13746"/>
        </row>
        <row r="13747">
          <cell r="A13747"/>
        </row>
        <row r="13748">
          <cell r="A13748"/>
        </row>
        <row r="13749">
          <cell r="A13749"/>
        </row>
        <row r="13750">
          <cell r="A13750"/>
        </row>
        <row r="13751">
          <cell r="A13751"/>
        </row>
        <row r="13752">
          <cell r="A13752"/>
        </row>
        <row r="13753">
          <cell r="A13753"/>
        </row>
        <row r="13754">
          <cell r="A13754"/>
        </row>
        <row r="13755">
          <cell r="A13755"/>
        </row>
        <row r="13756">
          <cell r="A13756"/>
        </row>
        <row r="13757">
          <cell r="A13757"/>
        </row>
        <row r="13758">
          <cell r="A13758"/>
        </row>
        <row r="13759">
          <cell r="A13759"/>
        </row>
        <row r="13760">
          <cell r="A13760"/>
        </row>
        <row r="13761">
          <cell r="A13761"/>
        </row>
        <row r="13762">
          <cell r="A13762"/>
        </row>
        <row r="13763">
          <cell r="A13763"/>
        </row>
        <row r="13764">
          <cell r="A13764"/>
        </row>
        <row r="13765">
          <cell r="A13765"/>
        </row>
        <row r="13766">
          <cell r="A13766"/>
        </row>
        <row r="13767">
          <cell r="A13767"/>
        </row>
        <row r="13768">
          <cell r="A13768"/>
        </row>
        <row r="13769">
          <cell r="A13769"/>
        </row>
        <row r="13770">
          <cell r="A13770"/>
        </row>
        <row r="13771">
          <cell r="A13771"/>
        </row>
        <row r="13772">
          <cell r="A13772"/>
        </row>
        <row r="13773">
          <cell r="A13773"/>
        </row>
        <row r="13774">
          <cell r="A13774"/>
        </row>
        <row r="13775">
          <cell r="A13775"/>
        </row>
        <row r="13776">
          <cell r="A13776"/>
        </row>
        <row r="13777">
          <cell r="A13777"/>
        </row>
        <row r="13778">
          <cell r="A13778"/>
        </row>
        <row r="13779">
          <cell r="A13779"/>
        </row>
        <row r="13780">
          <cell r="A13780"/>
        </row>
        <row r="13781">
          <cell r="A13781"/>
        </row>
        <row r="13782">
          <cell r="A13782"/>
        </row>
        <row r="13783">
          <cell r="A13783"/>
        </row>
        <row r="13784">
          <cell r="A13784"/>
        </row>
        <row r="13785">
          <cell r="A13785"/>
        </row>
        <row r="13786">
          <cell r="A13786"/>
        </row>
        <row r="13787">
          <cell r="A13787"/>
        </row>
        <row r="13788">
          <cell r="A13788"/>
        </row>
        <row r="13789">
          <cell r="A13789"/>
        </row>
        <row r="13790">
          <cell r="A13790"/>
        </row>
        <row r="13791">
          <cell r="A13791"/>
        </row>
        <row r="13792">
          <cell r="A13792"/>
        </row>
        <row r="13793">
          <cell r="A13793"/>
        </row>
        <row r="13794">
          <cell r="A13794"/>
        </row>
        <row r="13795">
          <cell r="A13795"/>
        </row>
        <row r="13796">
          <cell r="A13796"/>
        </row>
        <row r="13797">
          <cell r="A13797"/>
        </row>
        <row r="13798">
          <cell r="A13798"/>
        </row>
        <row r="13799">
          <cell r="A13799"/>
        </row>
        <row r="13800">
          <cell r="A13800"/>
        </row>
        <row r="13801">
          <cell r="A13801"/>
        </row>
        <row r="13802">
          <cell r="A13802"/>
        </row>
        <row r="13803">
          <cell r="A13803"/>
        </row>
        <row r="13804">
          <cell r="A13804"/>
        </row>
        <row r="13805">
          <cell r="A13805"/>
        </row>
        <row r="13806">
          <cell r="A13806"/>
        </row>
        <row r="13807">
          <cell r="A13807"/>
        </row>
        <row r="13808">
          <cell r="A13808"/>
        </row>
        <row r="13809">
          <cell r="A13809"/>
        </row>
        <row r="13810">
          <cell r="A13810"/>
        </row>
        <row r="13811">
          <cell r="A13811"/>
        </row>
        <row r="13812">
          <cell r="A13812"/>
        </row>
        <row r="13813">
          <cell r="A13813"/>
        </row>
        <row r="13814">
          <cell r="A13814"/>
        </row>
        <row r="13815">
          <cell r="A13815"/>
        </row>
        <row r="13816">
          <cell r="A13816"/>
        </row>
        <row r="13817">
          <cell r="A13817"/>
        </row>
        <row r="13818">
          <cell r="A13818"/>
        </row>
        <row r="13819">
          <cell r="A13819"/>
        </row>
        <row r="13820">
          <cell r="A13820"/>
        </row>
        <row r="13821">
          <cell r="A13821"/>
        </row>
        <row r="13822">
          <cell r="A13822"/>
        </row>
        <row r="13823">
          <cell r="A13823"/>
        </row>
        <row r="13824">
          <cell r="A13824"/>
        </row>
        <row r="13825">
          <cell r="A13825"/>
        </row>
        <row r="13826">
          <cell r="A13826"/>
        </row>
        <row r="13827">
          <cell r="A13827"/>
        </row>
        <row r="13828">
          <cell r="A13828"/>
        </row>
        <row r="13829">
          <cell r="A13829"/>
        </row>
        <row r="13830">
          <cell r="A13830"/>
        </row>
        <row r="13831">
          <cell r="A13831"/>
        </row>
        <row r="13832">
          <cell r="A13832"/>
        </row>
        <row r="13833">
          <cell r="A13833"/>
        </row>
        <row r="13834">
          <cell r="A13834"/>
        </row>
        <row r="13835">
          <cell r="A13835"/>
        </row>
        <row r="13836">
          <cell r="A13836"/>
        </row>
        <row r="13837">
          <cell r="A13837"/>
        </row>
        <row r="13838">
          <cell r="A13838"/>
        </row>
        <row r="13839">
          <cell r="A13839"/>
        </row>
        <row r="13840">
          <cell r="A13840"/>
        </row>
        <row r="13841">
          <cell r="A13841"/>
        </row>
        <row r="13842">
          <cell r="A13842"/>
        </row>
        <row r="13843">
          <cell r="A13843"/>
        </row>
        <row r="13844">
          <cell r="A13844"/>
        </row>
        <row r="13845">
          <cell r="A13845"/>
        </row>
        <row r="13846">
          <cell r="A13846"/>
        </row>
        <row r="13847">
          <cell r="A13847"/>
        </row>
        <row r="13848">
          <cell r="A13848"/>
        </row>
        <row r="13849">
          <cell r="A13849"/>
        </row>
        <row r="13850">
          <cell r="A13850"/>
        </row>
        <row r="13851">
          <cell r="A13851"/>
        </row>
        <row r="13852">
          <cell r="A13852"/>
        </row>
        <row r="13853">
          <cell r="A13853"/>
        </row>
        <row r="13854">
          <cell r="A13854"/>
        </row>
        <row r="13855">
          <cell r="A13855"/>
        </row>
        <row r="13856">
          <cell r="A13856"/>
        </row>
        <row r="13857">
          <cell r="A13857"/>
        </row>
        <row r="13858">
          <cell r="A13858"/>
        </row>
        <row r="13859">
          <cell r="A13859"/>
        </row>
        <row r="13860">
          <cell r="A13860"/>
        </row>
        <row r="13861">
          <cell r="A13861"/>
        </row>
        <row r="13862">
          <cell r="A13862"/>
        </row>
        <row r="13863">
          <cell r="A13863"/>
        </row>
        <row r="13864">
          <cell r="A13864"/>
        </row>
        <row r="13865">
          <cell r="A13865"/>
        </row>
        <row r="13866">
          <cell r="A13866"/>
        </row>
        <row r="13867">
          <cell r="A13867"/>
        </row>
        <row r="13868">
          <cell r="A13868"/>
        </row>
        <row r="13869">
          <cell r="A13869"/>
        </row>
        <row r="13870">
          <cell r="A13870"/>
        </row>
        <row r="13871">
          <cell r="A13871"/>
        </row>
        <row r="13872">
          <cell r="A13872"/>
        </row>
        <row r="13873">
          <cell r="A13873"/>
        </row>
        <row r="13874">
          <cell r="A13874"/>
        </row>
        <row r="13875">
          <cell r="A13875"/>
        </row>
        <row r="13876">
          <cell r="A13876"/>
        </row>
        <row r="13877">
          <cell r="A13877"/>
        </row>
        <row r="13878">
          <cell r="A13878"/>
        </row>
        <row r="13879">
          <cell r="A13879"/>
        </row>
        <row r="13880">
          <cell r="A13880"/>
        </row>
        <row r="13881">
          <cell r="A13881"/>
        </row>
        <row r="13882">
          <cell r="A13882"/>
        </row>
        <row r="13883">
          <cell r="A13883"/>
        </row>
        <row r="13884">
          <cell r="A13884"/>
        </row>
        <row r="13885">
          <cell r="A13885"/>
        </row>
        <row r="13886">
          <cell r="A13886"/>
        </row>
        <row r="13887">
          <cell r="A13887"/>
        </row>
        <row r="13888">
          <cell r="A13888"/>
        </row>
        <row r="13889">
          <cell r="A13889"/>
        </row>
        <row r="13890">
          <cell r="A13890"/>
        </row>
        <row r="13891">
          <cell r="A13891"/>
        </row>
        <row r="13892">
          <cell r="A13892"/>
        </row>
        <row r="13893">
          <cell r="A13893"/>
        </row>
        <row r="13894">
          <cell r="A13894"/>
        </row>
        <row r="13895">
          <cell r="A13895"/>
        </row>
        <row r="13896">
          <cell r="A13896"/>
        </row>
        <row r="13897">
          <cell r="A13897"/>
        </row>
        <row r="13898">
          <cell r="A13898"/>
        </row>
        <row r="13899">
          <cell r="A13899"/>
        </row>
        <row r="13900">
          <cell r="A13900"/>
        </row>
        <row r="13901">
          <cell r="A13901"/>
        </row>
        <row r="13902">
          <cell r="A13902"/>
        </row>
        <row r="13903">
          <cell r="A13903"/>
        </row>
        <row r="13904">
          <cell r="A13904"/>
        </row>
        <row r="13905">
          <cell r="A13905"/>
        </row>
        <row r="13906">
          <cell r="A13906"/>
        </row>
        <row r="13907">
          <cell r="A13907"/>
        </row>
        <row r="13908">
          <cell r="A13908"/>
        </row>
        <row r="13909">
          <cell r="A13909"/>
        </row>
        <row r="13910">
          <cell r="A13910"/>
        </row>
        <row r="13911">
          <cell r="A13911"/>
        </row>
        <row r="13912">
          <cell r="A13912"/>
        </row>
        <row r="13913">
          <cell r="A13913"/>
        </row>
        <row r="13914">
          <cell r="A13914"/>
        </row>
        <row r="13915">
          <cell r="A13915"/>
        </row>
        <row r="13916">
          <cell r="A13916"/>
        </row>
        <row r="13917">
          <cell r="A13917"/>
        </row>
        <row r="13918">
          <cell r="A13918"/>
        </row>
        <row r="13919">
          <cell r="A13919"/>
        </row>
        <row r="13920">
          <cell r="A13920"/>
        </row>
        <row r="13921">
          <cell r="A13921"/>
        </row>
        <row r="13922">
          <cell r="A13922"/>
        </row>
        <row r="13923">
          <cell r="A13923"/>
        </row>
        <row r="13924">
          <cell r="A13924"/>
        </row>
        <row r="13925">
          <cell r="A13925"/>
        </row>
        <row r="13926">
          <cell r="A13926"/>
        </row>
        <row r="13927">
          <cell r="A13927"/>
        </row>
        <row r="13928">
          <cell r="A13928"/>
        </row>
        <row r="13929">
          <cell r="A13929"/>
        </row>
        <row r="13930">
          <cell r="A13930"/>
        </row>
        <row r="13931">
          <cell r="A13931"/>
        </row>
        <row r="13932">
          <cell r="A13932"/>
        </row>
        <row r="13933">
          <cell r="A13933"/>
        </row>
        <row r="13934">
          <cell r="A13934"/>
        </row>
        <row r="13935">
          <cell r="A13935"/>
        </row>
        <row r="13936">
          <cell r="A13936"/>
        </row>
        <row r="13937">
          <cell r="A13937"/>
        </row>
        <row r="13938">
          <cell r="A13938"/>
        </row>
        <row r="13939">
          <cell r="A13939"/>
        </row>
        <row r="13940">
          <cell r="A13940"/>
        </row>
        <row r="13941">
          <cell r="A13941"/>
        </row>
        <row r="13942">
          <cell r="A13942"/>
        </row>
        <row r="13943">
          <cell r="A13943"/>
        </row>
        <row r="13944">
          <cell r="A13944"/>
        </row>
        <row r="13945">
          <cell r="A13945"/>
        </row>
        <row r="13946">
          <cell r="A13946"/>
        </row>
        <row r="13947">
          <cell r="A13947"/>
        </row>
        <row r="13948">
          <cell r="A13948"/>
        </row>
        <row r="13949">
          <cell r="A13949"/>
        </row>
        <row r="13950">
          <cell r="A13950"/>
        </row>
        <row r="13951">
          <cell r="A13951"/>
        </row>
        <row r="13952">
          <cell r="A13952"/>
        </row>
        <row r="13953">
          <cell r="A13953"/>
        </row>
        <row r="13954">
          <cell r="A13954"/>
        </row>
        <row r="13955">
          <cell r="A13955"/>
        </row>
        <row r="13956">
          <cell r="A13956"/>
        </row>
        <row r="13957">
          <cell r="A13957"/>
        </row>
        <row r="13958">
          <cell r="A13958"/>
        </row>
        <row r="13959">
          <cell r="A13959"/>
        </row>
        <row r="13960">
          <cell r="A13960"/>
        </row>
        <row r="13961">
          <cell r="A13961"/>
        </row>
        <row r="13962">
          <cell r="A13962"/>
        </row>
        <row r="13963">
          <cell r="A13963"/>
        </row>
        <row r="13964">
          <cell r="A13964"/>
        </row>
        <row r="13965">
          <cell r="A13965"/>
        </row>
        <row r="13966">
          <cell r="A13966"/>
        </row>
        <row r="13967">
          <cell r="A13967"/>
        </row>
        <row r="13968">
          <cell r="A13968"/>
        </row>
        <row r="13969">
          <cell r="A13969"/>
        </row>
        <row r="13970">
          <cell r="A13970"/>
        </row>
        <row r="13971">
          <cell r="A13971"/>
        </row>
        <row r="13972">
          <cell r="A13972"/>
        </row>
        <row r="13973">
          <cell r="A13973"/>
        </row>
        <row r="13974">
          <cell r="A13974"/>
        </row>
        <row r="13975">
          <cell r="A13975"/>
        </row>
        <row r="13976">
          <cell r="A13976"/>
        </row>
        <row r="13977">
          <cell r="A13977"/>
        </row>
        <row r="13978">
          <cell r="A13978"/>
        </row>
        <row r="13979">
          <cell r="A13979"/>
        </row>
        <row r="13980">
          <cell r="A13980"/>
        </row>
        <row r="13981">
          <cell r="A13981"/>
        </row>
        <row r="13982">
          <cell r="A13982"/>
        </row>
        <row r="13983">
          <cell r="A13983"/>
        </row>
        <row r="13984">
          <cell r="A13984"/>
        </row>
        <row r="13985">
          <cell r="A13985"/>
        </row>
        <row r="13986">
          <cell r="A13986"/>
        </row>
        <row r="13987">
          <cell r="A13987"/>
        </row>
        <row r="13988">
          <cell r="A13988"/>
        </row>
        <row r="13989">
          <cell r="A13989"/>
        </row>
        <row r="13990">
          <cell r="A13990"/>
        </row>
        <row r="13991">
          <cell r="A13991"/>
        </row>
        <row r="13992">
          <cell r="A13992"/>
        </row>
        <row r="13993">
          <cell r="A13993"/>
        </row>
        <row r="13994">
          <cell r="A13994"/>
        </row>
        <row r="13995">
          <cell r="A13995"/>
        </row>
        <row r="13996">
          <cell r="A13996"/>
        </row>
        <row r="13997">
          <cell r="A13997"/>
        </row>
        <row r="13998">
          <cell r="A13998"/>
        </row>
        <row r="13999">
          <cell r="A13999"/>
        </row>
        <row r="14000">
          <cell r="A14000"/>
        </row>
        <row r="14001">
          <cell r="A14001"/>
        </row>
        <row r="14002">
          <cell r="A14002"/>
        </row>
        <row r="14003">
          <cell r="A14003"/>
        </row>
        <row r="14004">
          <cell r="A14004"/>
        </row>
        <row r="14005">
          <cell r="A14005"/>
        </row>
        <row r="14006">
          <cell r="A14006"/>
        </row>
        <row r="14007">
          <cell r="A14007"/>
        </row>
        <row r="14008">
          <cell r="A14008"/>
        </row>
        <row r="14009">
          <cell r="A14009"/>
        </row>
        <row r="14010">
          <cell r="A14010"/>
        </row>
        <row r="14011">
          <cell r="A14011"/>
        </row>
        <row r="14012">
          <cell r="A14012"/>
        </row>
        <row r="14013">
          <cell r="A14013"/>
        </row>
        <row r="14014">
          <cell r="A14014"/>
        </row>
        <row r="14015">
          <cell r="A14015"/>
        </row>
        <row r="14016">
          <cell r="A14016"/>
        </row>
        <row r="14017">
          <cell r="A14017"/>
        </row>
        <row r="14018">
          <cell r="A14018"/>
        </row>
        <row r="14019">
          <cell r="A14019"/>
        </row>
        <row r="14020">
          <cell r="A14020"/>
        </row>
        <row r="14021">
          <cell r="A14021"/>
        </row>
        <row r="14022">
          <cell r="A14022"/>
        </row>
        <row r="14023">
          <cell r="A14023"/>
        </row>
        <row r="14024">
          <cell r="A14024"/>
        </row>
        <row r="14025">
          <cell r="A14025"/>
        </row>
        <row r="14026">
          <cell r="A14026"/>
        </row>
        <row r="14027">
          <cell r="A14027"/>
        </row>
        <row r="14028">
          <cell r="A14028"/>
        </row>
        <row r="14029">
          <cell r="A14029"/>
        </row>
        <row r="14030">
          <cell r="A14030"/>
        </row>
        <row r="14031">
          <cell r="A14031"/>
        </row>
        <row r="14032">
          <cell r="A14032"/>
        </row>
        <row r="14033">
          <cell r="A14033"/>
        </row>
        <row r="14034">
          <cell r="A14034"/>
        </row>
        <row r="14035">
          <cell r="A14035"/>
        </row>
        <row r="14036">
          <cell r="A14036"/>
        </row>
        <row r="14037">
          <cell r="A14037"/>
        </row>
        <row r="14038">
          <cell r="A14038"/>
        </row>
        <row r="14039">
          <cell r="A14039"/>
        </row>
        <row r="14040">
          <cell r="A14040"/>
        </row>
        <row r="14041">
          <cell r="A14041"/>
        </row>
        <row r="14042">
          <cell r="A14042"/>
        </row>
        <row r="14043">
          <cell r="A14043"/>
        </row>
        <row r="14044">
          <cell r="A14044"/>
        </row>
        <row r="14045">
          <cell r="A14045"/>
        </row>
        <row r="14046">
          <cell r="A14046"/>
        </row>
        <row r="14047">
          <cell r="A14047"/>
        </row>
        <row r="14048">
          <cell r="A14048"/>
        </row>
        <row r="14049">
          <cell r="A14049"/>
        </row>
        <row r="14050">
          <cell r="A14050"/>
        </row>
        <row r="14051">
          <cell r="A14051"/>
        </row>
        <row r="14052">
          <cell r="A14052"/>
        </row>
        <row r="14053">
          <cell r="A14053"/>
        </row>
        <row r="14054">
          <cell r="A14054"/>
        </row>
        <row r="14055">
          <cell r="A14055"/>
        </row>
        <row r="14056">
          <cell r="A14056"/>
        </row>
        <row r="14057">
          <cell r="A14057"/>
        </row>
        <row r="14058">
          <cell r="A14058"/>
        </row>
        <row r="14059">
          <cell r="A14059"/>
        </row>
        <row r="14060">
          <cell r="A14060"/>
        </row>
        <row r="14061">
          <cell r="A14061"/>
        </row>
        <row r="14062">
          <cell r="A14062"/>
        </row>
        <row r="14063">
          <cell r="A14063"/>
        </row>
        <row r="14064">
          <cell r="A14064"/>
        </row>
        <row r="14065">
          <cell r="A14065"/>
        </row>
        <row r="14066">
          <cell r="A14066"/>
        </row>
        <row r="14067">
          <cell r="A14067"/>
        </row>
        <row r="14068">
          <cell r="A14068"/>
        </row>
        <row r="14069">
          <cell r="A14069"/>
        </row>
        <row r="14070">
          <cell r="A14070"/>
        </row>
        <row r="14071">
          <cell r="A14071"/>
        </row>
        <row r="14072">
          <cell r="A14072"/>
        </row>
        <row r="14073">
          <cell r="A14073"/>
        </row>
        <row r="14074">
          <cell r="A14074"/>
        </row>
        <row r="14075">
          <cell r="A14075"/>
        </row>
        <row r="14076">
          <cell r="A14076"/>
        </row>
        <row r="14077">
          <cell r="A14077"/>
        </row>
        <row r="14078">
          <cell r="A14078"/>
        </row>
        <row r="14079">
          <cell r="A14079"/>
        </row>
        <row r="14080">
          <cell r="A14080"/>
        </row>
        <row r="14081">
          <cell r="A14081"/>
        </row>
        <row r="14082">
          <cell r="A14082"/>
        </row>
        <row r="14083">
          <cell r="A14083"/>
        </row>
        <row r="14084">
          <cell r="A14084"/>
        </row>
        <row r="14085">
          <cell r="A14085"/>
        </row>
        <row r="14086">
          <cell r="A14086"/>
        </row>
        <row r="14087">
          <cell r="A14087"/>
        </row>
        <row r="14088">
          <cell r="A14088"/>
        </row>
        <row r="14089">
          <cell r="A14089"/>
        </row>
        <row r="14090">
          <cell r="A14090"/>
        </row>
        <row r="14091">
          <cell r="A14091"/>
        </row>
        <row r="14092">
          <cell r="A14092"/>
        </row>
        <row r="14093">
          <cell r="A14093"/>
        </row>
        <row r="14094">
          <cell r="A14094"/>
        </row>
        <row r="14095">
          <cell r="A14095"/>
        </row>
        <row r="14096">
          <cell r="A14096"/>
        </row>
        <row r="14097">
          <cell r="A14097"/>
        </row>
        <row r="14098">
          <cell r="A14098"/>
        </row>
        <row r="14099">
          <cell r="A14099"/>
        </row>
        <row r="14100">
          <cell r="A14100"/>
        </row>
        <row r="14101">
          <cell r="A14101"/>
        </row>
        <row r="14102">
          <cell r="A14102"/>
        </row>
        <row r="14103">
          <cell r="A14103"/>
        </row>
        <row r="14104">
          <cell r="A14104"/>
        </row>
        <row r="14105">
          <cell r="A14105"/>
        </row>
        <row r="14106">
          <cell r="A14106"/>
        </row>
        <row r="14107">
          <cell r="A14107"/>
        </row>
        <row r="14108">
          <cell r="A14108"/>
        </row>
        <row r="14109">
          <cell r="A14109"/>
        </row>
        <row r="14110">
          <cell r="A14110"/>
        </row>
        <row r="14111">
          <cell r="A14111"/>
        </row>
        <row r="14112">
          <cell r="A14112"/>
        </row>
        <row r="14113">
          <cell r="A14113"/>
        </row>
        <row r="14114">
          <cell r="A14114"/>
        </row>
        <row r="14115">
          <cell r="A14115"/>
        </row>
        <row r="14116">
          <cell r="A14116"/>
        </row>
        <row r="14117">
          <cell r="A14117"/>
        </row>
        <row r="14118">
          <cell r="A14118"/>
        </row>
        <row r="14119">
          <cell r="A14119"/>
        </row>
        <row r="14120">
          <cell r="A14120"/>
        </row>
        <row r="14121">
          <cell r="A14121"/>
        </row>
        <row r="14122">
          <cell r="A14122"/>
        </row>
        <row r="14123">
          <cell r="A14123"/>
        </row>
        <row r="14124">
          <cell r="A14124"/>
        </row>
        <row r="14125">
          <cell r="A14125"/>
        </row>
        <row r="14126">
          <cell r="A14126"/>
        </row>
        <row r="14127">
          <cell r="A14127"/>
        </row>
        <row r="14128">
          <cell r="A14128"/>
        </row>
        <row r="14129">
          <cell r="A14129"/>
        </row>
        <row r="14130">
          <cell r="A14130"/>
        </row>
        <row r="14131">
          <cell r="A14131"/>
        </row>
        <row r="14132">
          <cell r="A14132"/>
        </row>
        <row r="14133">
          <cell r="A14133"/>
        </row>
        <row r="14134">
          <cell r="A14134"/>
        </row>
        <row r="14135">
          <cell r="A14135"/>
        </row>
        <row r="14136">
          <cell r="A14136"/>
        </row>
        <row r="14137">
          <cell r="A14137"/>
        </row>
        <row r="14138">
          <cell r="A14138"/>
        </row>
        <row r="14139">
          <cell r="A14139"/>
        </row>
        <row r="14140">
          <cell r="A14140"/>
        </row>
        <row r="14141">
          <cell r="A14141"/>
        </row>
        <row r="14142">
          <cell r="A14142"/>
        </row>
        <row r="14143">
          <cell r="A14143"/>
        </row>
        <row r="14144">
          <cell r="A14144"/>
        </row>
        <row r="14145">
          <cell r="A14145"/>
        </row>
        <row r="14146">
          <cell r="A14146"/>
        </row>
        <row r="14147">
          <cell r="A14147"/>
        </row>
        <row r="14148">
          <cell r="A14148"/>
        </row>
        <row r="14149">
          <cell r="A14149"/>
        </row>
        <row r="14150">
          <cell r="A14150"/>
        </row>
        <row r="14151">
          <cell r="A14151"/>
        </row>
        <row r="14152">
          <cell r="A14152"/>
        </row>
        <row r="14153">
          <cell r="A14153"/>
        </row>
        <row r="14154">
          <cell r="A14154"/>
        </row>
        <row r="14155">
          <cell r="A14155"/>
        </row>
        <row r="14156">
          <cell r="A14156"/>
        </row>
        <row r="14157">
          <cell r="A14157"/>
        </row>
        <row r="14158">
          <cell r="A14158"/>
        </row>
        <row r="14159">
          <cell r="A14159"/>
        </row>
        <row r="14160">
          <cell r="A14160"/>
        </row>
        <row r="14161">
          <cell r="A14161"/>
        </row>
        <row r="14162">
          <cell r="A14162"/>
        </row>
        <row r="14163">
          <cell r="A14163"/>
        </row>
        <row r="14164">
          <cell r="A14164"/>
        </row>
        <row r="14165">
          <cell r="A14165"/>
        </row>
        <row r="14166">
          <cell r="A14166"/>
        </row>
        <row r="14167">
          <cell r="A14167"/>
        </row>
        <row r="14168">
          <cell r="A14168"/>
        </row>
        <row r="14169">
          <cell r="A14169"/>
        </row>
        <row r="14170">
          <cell r="A14170"/>
        </row>
        <row r="14171">
          <cell r="A14171"/>
        </row>
        <row r="14172">
          <cell r="A14172"/>
        </row>
        <row r="14173">
          <cell r="A14173"/>
        </row>
        <row r="14174">
          <cell r="A14174"/>
        </row>
        <row r="14175">
          <cell r="A14175"/>
        </row>
        <row r="14176">
          <cell r="A14176"/>
        </row>
        <row r="14177">
          <cell r="A14177"/>
        </row>
        <row r="14178">
          <cell r="A14178"/>
        </row>
        <row r="14179">
          <cell r="A14179"/>
        </row>
        <row r="14180">
          <cell r="A14180"/>
        </row>
        <row r="14181">
          <cell r="A14181"/>
        </row>
        <row r="14182">
          <cell r="A14182"/>
        </row>
        <row r="14183">
          <cell r="A14183"/>
        </row>
        <row r="14184">
          <cell r="A14184"/>
        </row>
        <row r="14185">
          <cell r="A14185"/>
        </row>
        <row r="14186">
          <cell r="A14186"/>
        </row>
        <row r="14187">
          <cell r="A14187"/>
        </row>
        <row r="14188">
          <cell r="A14188"/>
        </row>
        <row r="14189">
          <cell r="A14189"/>
        </row>
        <row r="14190">
          <cell r="A14190"/>
        </row>
        <row r="14191">
          <cell r="A14191"/>
        </row>
        <row r="14192">
          <cell r="A14192"/>
        </row>
        <row r="14193">
          <cell r="A14193"/>
        </row>
        <row r="14194">
          <cell r="A14194"/>
        </row>
        <row r="14195">
          <cell r="A14195"/>
        </row>
        <row r="14196">
          <cell r="A14196"/>
        </row>
        <row r="14197">
          <cell r="A14197"/>
        </row>
        <row r="14198">
          <cell r="A14198"/>
        </row>
        <row r="14199">
          <cell r="A14199"/>
        </row>
        <row r="14200">
          <cell r="A14200"/>
        </row>
        <row r="14201">
          <cell r="A14201"/>
        </row>
        <row r="14202">
          <cell r="A14202"/>
        </row>
        <row r="14203">
          <cell r="A14203"/>
        </row>
        <row r="14204">
          <cell r="A14204"/>
        </row>
        <row r="14205">
          <cell r="A14205"/>
        </row>
        <row r="14206">
          <cell r="A14206"/>
        </row>
        <row r="14207">
          <cell r="A14207"/>
        </row>
        <row r="14208">
          <cell r="A14208"/>
        </row>
        <row r="14209">
          <cell r="A14209"/>
        </row>
        <row r="14210">
          <cell r="A14210"/>
        </row>
        <row r="14211">
          <cell r="A14211"/>
        </row>
        <row r="14212">
          <cell r="A14212"/>
        </row>
        <row r="14213">
          <cell r="A14213"/>
        </row>
        <row r="14214">
          <cell r="A14214"/>
        </row>
        <row r="14215">
          <cell r="A14215"/>
        </row>
        <row r="14216">
          <cell r="A14216"/>
        </row>
        <row r="14217">
          <cell r="A14217"/>
        </row>
        <row r="14218">
          <cell r="A14218"/>
        </row>
        <row r="14219">
          <cell r="A14219"/>
        </row>
        <row r="14220">
          <cell r="A14220"/>
        </row>
        <row r="14221">
          <cell r="A14221"/>
        </row>
        <row r="14222">
          <cell r="A14222"/>
        </row>
        <row r="14223">
          <cell r="A14223"/>
        </row>
        <row r="14224">
          <cell r="A14224"/>
        </row>
        <row r="14225">
          <cell r="A14225"/>
        </row>
        <row r="14226">
          <cell r="A14226"/>
        </row>
        <row r="14227">
          <cell r="A14227"/>
        </row>
        <row r="14228">
          <cell r="A14228"/>
        </row>
        <row r="14229">
          <cell r="A14229"/>
        </row>
        <row r="14230">
          <cell r="A14230"/>
        </row>
        <row r="14231">
          <cell r="A14231"/>
        </row>
        <row r="14232">
          <cell r="A14232"/>
        </row>
        <row r="14233">
          <cell r="A14233"/>
        </row>
        <row r="14234">
          <cell r="A14234"/>
        </row>
        <row r="14235">
          <cell r="A14235"/>
        </row>
        <row r="14236">
          <cell r="A14236"/>
        </row>
        <row r="14237">
          <cell r="A14237"/>
        </row>
        <row r="14238">
          <cell r="A14238"/>
        </row>
        <row r="14239">
          <cell r="A14239"/>
        </row>
        <row r="14240">
          <cell r="A14240"/>
        </row>
        <row r="14241">
          <cell r="A14241"/>
        </row>
        <row r="14242">
          <cell r="A14242"/>
        </row>
        <row r="14243">
          <cell r="A14243"/>
        </row>
        <row r="14244">
          <cell r="A14244"/>
        </row>
        <row r="14245">
          <cell r="A14245"/>
        </row>
        <row r="14246">
          <cell r="A14246"/>
        </row>
        <row r="14247">
          <cell r="A14247"/>
        </row>
        <row r="14248">
          <cell r="A14248"/>
        </row>
        <row r="14249">
          <cell r="A14249"/>
        </row>
        <row r="14250">
          <cell r="A14250"/>
        </row>
        <row r="14251">
          <cell r="A14251"/>
        </row>
        <row r="14252">
          <cell r="A14252"/>
        </row>
        <row r="14253">
          <cell r="A14253"/>
        </row>
        <row r="14254">
          <cell r="A14254"/>
        </row>
        <row r="14255">
          <cell r="A14255"/>
        </row>
        <row r="14256">
          <cell r="A14256"/>
        </row>
        <row r="14257">
          <cell r="A14257"/>
        </row>
        <row r="14258">
          <cell r="A14258"/>
        </row>
        <row r="14259">
          <cell r="A14259"/>
        </row>
        <row r="14260">
          <cell r="A14260"/>
        </row>
        <row r="14261">
          <cell r="A14261"/>
        </row>
        <row r="14262">
          <cell r="A14262"/>
        </row>
        <row r="14263">
          <cell r="A14263"/>
        </row>
        <row r="14264">
          <cell r="A14264"/>
        </row>
        <row r="14265">
          <cell r="A14265"/>
        </row>
        <row r="14266">
          <cell r="A14266"/>
        </row>
        <row r="14267">
          <cell r="A14267"/>
        </row>
        <row r="14268">
          <cell r="A14268"/>
        </row>
        <row r="14269">
          <cell r="A14269"/>
        </row>
        <row r="14270">
          <cell r="A14270"/>
        </row>
        <row r="14271">
          <cell r="A14271"/>
        </row>
        <row r="14272">
          <cell r="A14272"/>
        </row>
        <row r="14273">
          <cell r="A14273"/>
        </row>
        <row r="14274">
          <cell r="A14274"/>
        </row>
        <row r="14275">
          <cell r="A14275"/>
        </row>
        <row r="14276">
          <cell r="A14276"/>
        </row>
        <row r="14277">
          <cell r="A14277"/>
        </row>
        <row r="14278">
          <cell r="A14278"/>
        </row>
        <row r="14279">
          <cell r="A14279"/>
        </row>
        <row r="14280">
          <cell r="A14280"/>
        </row>
        <row r="14281">
          <cell r="A14281"/>
        </row>
        <row r="14282">
          <cell r="A14282"/>
        </row>
        <row r="14283">
          <cell r="A14283"/>
        </row>
        <row r="14284">
          <cell r="A14284"/>
        </row>
        <row r="14285">
          <cell r="A14285"/>
        </row>
        <row r="14286">
          <cell r="A14286"/>
        </row>
        <row r="14287">
          <cell r="A14287"/>
        </row>
        <row r="14288">
          <cell r="A14288"/>
        </row>
        <row r="14289">
          <cell r="A14289"/>
        </row>
        <row r="14290">
          <cell r="A14290"/>
        </row>
        <row r="14291">
          <cell r="A14291"/>
        </row>
        <row r="14292">
          <cell r="A14292"/>
        </row>
        <row r="14293">
          <cell r="A14293"/>
        </row>
        <row r="14294">
          <cell r="A14294"/>
        </row>
        <row r="14295">
          <cell r="A14295"/>
        </row>
        <row r="14296">
          <cell r="A14296"/>
        </row>
        <row r="14297">
          <cell r="A14297"/>
        </row>
        <row r="14298">
          <cell r="A14298"/>
        </row>
        <row r="14299">
          <cell r="A14299"/>
        </row>
        <row r="14300">
          <cell r="A14300"/>
        </row>
        <row r="14301">
          <cell r="A14301"/>
        </row>
        <row r="14302">
          <cell r="A14302"/>
        </row>
        <row r="14303">
          <cell r="A14303"/>
        </row>
        <row r="14304">
          <cell r="A14304"/>
        </row>
        <row r="14305">
          <cell r="A14305"/>
        </row>
        <row r="14306">
          <cell r="A14306"/>
        </row>
        <row r="14307">
          <cell r="A14307"/>
        </row>
        <row r="14308">
          <cell r="A14308"/>
        </row>
        <row r="14309">
          <cell r="A14309"/>
        </row>
        <row r="14310">
          <cell r="A14310"/>
        </row>
        <row r="14311">
          <cell r="A14311"/>
        </row>
        <row r="14312">
          <cell r="A14312"/>
        </row>
        <row r="14313">
          <cell r="A14313"/>
        </row>
        <row r="14314">
          <cell r="A14314"/>
        </row>
        <row r="14315">
          <cell r="A14315"/>
        </row>
        <row r="14316">
          <cell r="A14316"/>
        </row>
        <row r="14317">
          <cell r="A14317"/>
        </row>
        <row r="14318">
          <cell r="A14318"/>
        </row>
        <row r="14319">
          <cell r="A14319"/>
        </row>
        <row r="14320">
          <cell r="A14320"/>
        </row>
        <row r="14321">
          <cell r="A14321"/>
        </row>
        <row r="14322">
          <cell r="A14322"/>
        </row>
        <row r="14323">
          <cell r="A14323"/>
        </row>
        <row r="14324">
          <cell r="A14324"/>
        </row>
        <row r="14325">
          <cell r="A14325"/>
        </row>
        <row r="14326">
          <cell r="A14326"/>
        </row>
        <row r="14327">
          <cell r="A14327"/>
        </row>
        <row r="14328">
          <cell r="A14328"/>
        </row>
        <row r="14329">
          <cell r="A14329"/>
        </row>
        <row r="14330">
          <cell r="A14330"/>
        </row>
        <row r="14331">
          <cell r="A14331"/>
        </row>
        <row r="14332">
          <cell r="A14332"/>
        </row>
        <row r="14333">
          <cell r="A14333"/>
        </row>
        <row r="14334">
          <cell r="A14334"/>
        </row>
        <row r="14335">
          <cell r="A14335"/>
        </row>
        <row r="14336">
          <cell r="A14336"/>
        </row>
        <row r="14337">
          <cell r="A14337"/>
        </row>
        <row r="14338">
          <cell r="A14338"/>
        </row>
        <row r="14339">
          <cell r="A14339"/>
        </row>
        <row r="14340">
          <cell r="A14340"/>
        </row>
        <row r="14341">
          <cell r="A14341"/>
        </row>
        <row r="14342">
          <cell r="A14342"/>
        </row>
        <row r="14343">
          <cell r="A14343"/>
        </row>
        <row r="14344">
          <cell r="A14344"/>
        </row>
        <row r="14345">
          <cell r="A14345"/>
        </row>
        <row r="14346">
          <cell r="A14346"/>
        </row>
        <row r="14347">
          <cell r="A14347"/>
        </row>
        <row r="14348">
          <cell r="A14348"/>
        </row>
        <row r="14349">
          <cell r="A14349"/>
        </row>
        <row r="14350">
          <cell r="A14350"/>
        </row>
        <row r="14351">
          <cell r="A14351"/>
        </row>
        <row r="14352">
          <cell r="A14352"/>
        </row>
        <row r="14353">
          <cell r="A14353"/>
        </row>
        <row r="14354">
          <cell r="A14354"/>
        </row>
        <row r="14355">
          <cell r="A14355"/>
        </row>
        <row r="14356">
          <cell r="A14356"/>
        </row>
        <row r="14357">
          <cell r="A14357"/>
        </row>
        <row r="14358">
          <cell r="A14358"/>
        </row>
        <row r="14359">
          <cell r="A14359"/>
        </row>
        <row r="14360">
          <cell r="A14360"/>
        </row>
        <row r="14361">
          <cell r="A14361"/>
        </row>
        <row r="14362">
          <cell r="A14362"/>
        </row>
        <row r="14363">
          <cell r="A14363"/>
        </row>
        <row r="14364">
          <cell r="A14364"/>
        </row>
        <row r="14365">
          <cell r="A14365"/>
        </row>
        <row r="14366">
          <cell r="A14366"/>
        </row>
        <row r="14367">
          <cell r="A14367"/>
        </row>
        <row r="14368">
          <cell r="A14368"/>
        </row>
        <row r="14369">
          <cell r="A14369"/>
        </row>
        <row r="14370">
          <cell r="A14370"/>
        </row>
        <row r="14371">
          <cell r="A14371"/>
        </row>
        <row r="14372">
          <cell r="A14372"/>
        </row>
        <row r="14373">
          <cell r="A14373"/>
        </row>
        <row r="14374">
          <cell r="A14374"/>
        </row>
        <row r="14375">
          <cell r="A14375"/>
        </row>
        <row r="14376">
          <cell r="A14376"/>
        </row>
        <row r="14377">
          <cell r="A14377"/>
        </row>
        <row r="14378">
          <cell r="A14378"/>
        </row>
        <row r="14379">
          <cell r="A14379"/>
        </row>
        <row r="14380">
          <cell r="A14380"/>
        </row>
        <row r="14381">
          <cell r="A14381"/>
        </row>
        <row r="14382">
          <cell r="A14382"/>
        </row>
        <row r="14383">
          <cell r="A14383"/>
        </row>
        <row r="14384">
          <cell r="A14384"/>
        </row>
        <row r="14385">
          <cell r="A14385"/>
        </row>
        <row r="14386">
          <cell r="A14386"/>
        </row>
        <row r="14387">
          <cell r="A14387"/>
        </row>
        <row r="14388">
          <cell r="A14388"/>
        </row>
        <row r="14389">
          <cell r="A14389"/>
        </row>
        <row r="14390">
          <cell r="A14390"/>
        </row>
        <row r="14391">
          <cell r="A14391"/>
        </row>
        <row r="14392">
          <cell r="A14392"/>
        </row>
        <row r="14393">
          <cell r="A14393"/>
        </row>
        <row r="14394">
          <cell r="A14394"/>
        </row>
        <row r="14395">
          <cell r="A14395"/>
        </row>
        <row r="14396">
          <cell r="A14396"/>
        </row>
        <row r="14397">
          <cell r="A14397"/>
        </row>
        <row r="14398">
          <cell r="A14398"/>
        </row>
        <row r="14399">
          <cell r="A14399"/>
        </row>
        <row r="14400">
          <cell r="A14400"/>
        </row>
        <row r="14401">
          <cell r="A14401"/>
        </row>
        <row r="14402">
          <cell r="A14402"/>
        </row>
        <row r="14403">
          <cell r="A14403"/>
        </row>
        <row r="14404">
          <cell r="A14404"/>
        </row>
        <row r="14405">
          <cell r="A14405"/>
        </row>
        <row r="14406">
          <cell r="A14406"/>
        </row>
        <row r="14407">
          <cell r="A14407"/>
        </row>
        <row r="14408">
          <cell r="A14408"/>
        </row>
        <row r="14409">
          <cell r="A14409"/>
        </row>
        <row r="14410">
          <cell r="A14410"/>
        </row>
        <row r="14411">
          <cell r="A14411"/>
        </row>
        <row r="14412">
          <cell r="A14412"/>
        </row>
        <row r="14413">
          <cell r="A14413"/>
        </row>
        <row r="14414">
          <cell r="A14414"/>
        </row>
        <row r="14415">
          <cell r="A14415"/>
        </row>
        <row r="14416">
          <cell r="A14416"/>
        </row>
        <row r="14417">
          <cell r="A14417"/>
        </row>
        <row r="14418">
          <cell r="A14418"/>
        </row>
        <row r="14419">
          <cell r="A14419"/>
        </row>
        <row r="14420">
          <cell r="A14420"/>
        </row>
        <row r="14421">
          <cell r="A14421"/>
        </row>
        <row r="14422">
          <cell r="A14422"/>
        </row>
        <row r="14423">
          <cell r="A14423"/>
        </row>
        <row r="14424">
          <cell r="A14424"/>
        </row>
        <row r="14425">
          <cell r="A14425"/>
        </row>
        <row r="14426">
          <cell r="A14426"/>
        </row>
        <row r="14427">
          <cell r="A14427"/>
        </row>
        <row r="14428">
          <cell r="A14428"/>
        </row>
        <row r="14429">
          <cell r="A14429"/>
        </row>
        <row r="14430">
          <cell r="A14430"/>
        </row>
        <row r="14431">
          <cell r="A14431"/>
        </row>
        <row r="14432">
          <cell r="A14432"/>
        </row>
        <row r="14433">
          <cell r="A14433"/>
        </row>
        <row r="14434">
          <cell r="A14434"/>
        </row>
        <row r="14435">
          <cell r="A14435"/>
        </row>
        <row r="14436">
          <cell r="A14436"/>
        </row>
        <row r="14437">
          <cell r="A14437"/>
        </row>
        <row r="14438">
          <cell r="A14438"/>
        </row>
        <row r="14439">
          <cell r="A14439"/>
        </row>
        <row r="14440">
          <cell r="A14440"/>
        </row>
        <row r="14441">
          <cell r="A14441"/>
        </row>
        <row r="14442">
          <cell r="A14442"/>
        </row>
        <row r="14443">
          <cell r="A14443"/>
        </row>
        <row r="14444">
          <cell r="A14444"/>
        </row>
        <row r="14445">
          <cell r="A14445"/>
        </row>
        <row r="14446">
          <cell r="A14446"/>
        </row>
        <row r="14447">
          <cell r="A14447"/>
        </row>
        <row r="14448">
          <cell r="A14448"/>
        </row>
        <row r="14449">
          <cell r="A14449"/>
        </row>
        <row r="14450">
          <cell r="A14450"/>
        </row>
        <row r="14451">
          <cell r="A14451"/>
        </row>
        <row r="14452">
          <cell r="A14452"/>
        </row>
        <row r="14453">
          <cell r="A14453"/>
        </row>
        <row r="14454">
          <cell r="A14454"/>
        </row>
        <row r="14455">
          <cell r="A14455"/>
        </row>
        <row r="14456">
          <cell r="A14456"/>
        </row>
        <row r="14457">
          <cell r="A14457"/>
        </row>
        <row r="14458">
          <cell r="A14458"/>
        </row>
        <row r="14459">
          <cell r="A14459"/>
        </row>
        <row r="14460">
          <cell r="A14460"/>
        </row>
        <row r="14461">
          <cell r="A14461"/>
        </row>
        <row r="14462">
          <cell r="A14462"/>
        </row>
        <row r="14463">
          <cell r="A14463"/>
        </row>
        <row r="14464">
          <cell r="A14464"/>
        </row>
        <row r="14465">
          <cell r="A14465"/>
        </row>
        <row r="14466">
          <cell r="A14466"/>
        </row>
        <row r="14467">
          <cell r="A14467"/>
        </row>
        <row r="14468">
          <cell r="A14468"/>
        </row>
        <row r="14469">
          <cell r="A14469"/>
        </row>
        <row r="14470">
          <cell r="A14470"/>
        </row>
        <row r="14471">
          <cell r="A14471"/>
        </row>
        <row r="14472">
          <cell r="A14472"/>
        </row>
        <row r="14473">
          <cell r="A14473"/>
        </row>
        <row r="14474">
          <cell r="A14474"/>
        </row>
        <row r="14475">
          <cell r="A14475"/>
        </row>
        <row r="14476">
          <cell r="A14476"/>
        </row>
        <row r="14477">
          <cell r="A14477"/>
        </row>
        <row r="14478">
          <cell r="A14478"/>
        </row>
        <row r="14479">
          <cell r="A14479"/>
        </row>
        <row r="14480">
          <cell r="A14480"/>
        </row>
        <row r="14481">
          <cell r="A14481"/>
        </row>
        <row r="14482">
          <cell r="A14482"/>
        </row>
        <row r="14483">
          <cell r="A14483"/>
        </row>
        <row r="14484">
          <cell r="A14484"/>
        </row>
        <row r="14485">
          <cell r="A14485"/>
        </row>
        <row r="14486">
          <cell r="A14486"/>
        </row>
        <row r="14487">
          <cell r="A14487"/>
        </row>
        <row r="14488">
          <cell r="A14488"/>
        </row>
        <row r="14489">
          <cell r="A14489"/>
        </row>
        <row r="14490">
          <cell r="A14490"/>
        </row>
        <row r="14491">
          <cell r="A14491"/>
        </row>
        <row r="14492">
          <cell r="A14492"/>
        </row>
        <row r="14493">
          <cell r="A14493"/>
        </row>
        <row r="14494">
          <cell r="A14494"/>
        </row>
        <row r="14495">
          <cell r="A14495"/>
        </row>
        <row r="14496">
          <cell r="A14496"/>
        </row>
        <row r="14497">
          <cell r="A14497"/>
        </row>
        <row r="14498">
          <cell r="A14498"/>
        </row>
        <row r="14499">
          <cell r="A14499"/>
        </row>
        <row r="14500">
          <cell r="A14500"/>
        </row>
        <row r="14501">
          <cell r="A14501"/>
        </row>
        <row r="14502">
          <cell r="A14502"/>
        </row>
        <row r="14503">
          <cell r="A14503"/>
        </row>
        <row r="14504">
          <cell r="A14504"/>
        </row>
        <row r="14505">
          <cell r="A14505"/>
        </row>
        <row r="14506">
          <cell r="A14506"/>
        </row>
        <row r="14507">
          <cell r="A14507"/>
        </row>
        <row r="14508">
          <cell r="A14508"/>
        </row>
        <row r="14509">
          <cell r="A14509"/>
        </row>
        <row r="14510">
          <cell r="A14510"/>
        </row>
        <row r="14511">
          <cell r="A14511"/>
        </row>
        <row r="14512">
          <cell r="A14512"/>
        </row>
        <row r="14513">
          <cell r="A14513"/>
        </row>
        <row r="14514">
          <cell r="A14514"/>
        </row>
        <row r="14515">
          <cell r="A14515"/>
        </row>
        <row r="14516">
          <cell r="A14516"/>
        </row>
        <row r="14517">
          <cell r="A14517"/>
        </row>
        <row r="14518">
          <cell r="A14518"/>
        </row>
        <row r="14519">
          <cell r="A14519"/>
        </row>
        <row r="14520">
          <cell r="A14520"/>
        </row>
        <row r="14521">
          <cell r="A14521"/>
        </row>
        <row r="14522">
          <cell r="A14522"/>
        </row>
        <row r="14523">
          <cell r="A14523"/>
        </row>
        <row r="14524">
          <cell r="A14524"/>
        </row>
        <row r="14525">
          <cell r="A14525"/>
        </row>
        <row r="14526">
          <cell r="A14526"/>
        </row>
        <row r="14527">
          <cell r="A14527"/>
        </row>
        <row r="14528">
          <cell r="A14528"/>
        </row>
        <row r="14529">
          <cell r="A14529"/>
        </row>
        <row r="14530">
          <cell r="A14530"/>
        </row>
        <row r="14531">
          <cell r="A14531"/>
        </row>
        <row r="14532">
          <cell r="A14532"/>
        </row>
        <row r="14533">
          <cell r="A14533"/>
        </row>
        <row r="14534">
          <cell r="A14534"/>
        </row>
        <row r="14535">
          <cell r="A14535"/>
        </row>
        <row r="14536">
          <cell r="A14536"/>
        </row>
        <row r="14537">
          <cell r="A14537"/>
        </row>
        <row r="14538">
          <cell r="A14538"/>
        </row>
        <row r="14539">
          <cell r="A14539"/>
        </row>
        <row r="14540">
          <cell r="A14540"/>
        </row>
        <row r="14541">
          <cell r="A14541"/>
        </row>
        <row r="14542">
          <cell r="A14542"/>
        </row>
        <row r="14543">
          <cell r="A14543"/>
        </row>
        <row r="14544">
          <cell r="A14544"/>
        </row>
        <row r="14545">
          <cell r="A14545"/>
        </row>
        <row r="14546">
          <cell r="A14546"/>
        </row>
        <row r="14547">
          <cell r="A14547"/>
        </row>
        <row r="14548">
          <cell r="A14548"/>
        </row>
        <row r="14549">
          <cell r="A14549"/>
        </row>
        <row r="14550">
          <cell r="A14550"/>
        </row>
        <row r="14551">
          <cell r="A14551"/>
        </row>
        <row r="14552">
          <cell r="A14552"/>
        </row>
        <row r="14553">
          <cell r="A14553"/>
        </row>
        <row r="14554">
          <cell r="A14554"/>
        </row>
        <row r="14555">
          <cell r="A14555"/>
        </row>
        <row r="14556">
          <cell r="A14556"/>
        </row>
        <row r="14557">
          <cell r="A14557"/>
        </row>
        <row r="14558">
          <cell r="A14558"/>
        </row>
        <row r="14559">
          <cell r="A14559"/>
        </row>
        <row r="14560">
          <cell r="A14560"/>
        </row>
        <row r="14561">
          <cell r="A14561"/>
        </row>
        <row r="14562">
          <cell r="A14562"/>
        </row>
        <row r="14563">
          <cell r="A14563"/>
        </row>
        <row r="14564">
          <cell r="A14564"/>
        </row>
        <row r="14565">
          <cell r="A14565"/>
        </row>
        <row r="14566">
          <cell r="A14566"/>
        </row>
        <row r="14567">
          <cell r="A14567"/>
        </row>
        <row r="14568">
          <cell r="A14568"/>
        </row>
        <row r="14569">
          <cell r="A14569"/>
        </row>
        <row r="14570">
          <cell r="A14570"/>
        </row>
        <row r="14571">
          <cell r="A14571"/>
        </row>
        <row r="14572">
          <cell r="A14572"/>
        </row>
        <row r="14573">
          <cell r="A14573"/>
        </row>
        <row r="14574">
          <cell r="A14574"/>
        </row>
        <row r="14575">
          <cell r="A14575"/>
        </row>
        <row r="14576">
          <cell r="A14576"/>
        </row>
        <row r="14577">
          <cell r="A14577"/>
        </row>
        <row r="14578">
          <cell r="A14578"/>
        </row>
        <row r="14579">
          <cell r="A14579"/>
        </row>
        <row r="14580">
          <cell r="A14580"/>
        </row>
        <row r="14581">
          <cell r="A14581"/>
        </row>
        <row r="14582">
          <cell r="A14582"/>
        </row>
        <row r="14583">
          <cell r="A14583"/>
        </row>
        <row r="14584">
          <cell r="A14584"/>
        </row>
        <row r="14585">
          <cell r="A14585"/>
        </row>
        <row r="14586">
          <cell r="A14586"/>
        </row>
        <row r="14587">
          <cell r="A14587"/>
        </row>
        <row r="14588">
          <cell r="A14588"/>
        </row>
        <row r="14589">
          <cell r="A14589"/>
        </row>
        <row r="14590">
          <cell r="A14590"/>
        </row>
        <row r="14591">
          <cell r="A14591"/>
        </row>
        <row r="14592">
          <cell r="A14592"/>
        </row>
        <row r="14593">
          <cell r="A14593"/>
        </row>
        <row r="14594">
          <cell r="A14594"/>
        </row>
        <row r="14595">
          <cell r="A14595"/>
        </row>
        <row r="14596">
          <cell r="A14596"/>
        </row>
        <row r="14597">
          <cell r="A14597"/>
        </row>
        <row r="14598">
          <cell r="A14598"/>
        </row>
        <row r="14599">
          <cell r="A14599"/>
        </row>
        <row r="14600">
          <cell r="A14600"/>
        </row>
        <row r="14601">
          <cell r="A14601"/>
        </row>
        <row r="14602">
          <cell r="A14602"/>
        </row>
        <row r="14603">
          <cell r="A14603"/>
        </row>
        <row r="14604">
          <cell r="A14604"/>
        </row>
        <row r="14605">
          <cell r="A14605"/>
        </row>
        <row r="14606">
          <cell r="A14606"/>
        </row>
        <row r="14607">
          <cell r="A14607"/>
        </row>
        <row r="14608">
          <cell r="A14608"/>
        </row>
        <row r="14609">
          <cell r="A14609"/>
        </row>
        <row r="14610">
          <cell r="A14610"/>
        </row>
        <row r="14611">
          <cell r="A14611"/>
        </row>
        <row r="14612">
          <cell r="A14612"/>
        </row>
        <row r="14613">
          <cell r="A14613"/>
        </row>
        <row r="14614">
          <cell r="A14614"/>
        </row>
        <row r="14615">
          <cell r="A14615"/>
        </row>
        <row r="14616">
          <cell r="A14616"/>
        </row>
        <row r="14617">
          <cell r="A14617"/>
        </row>
        <row r="14618">
          <cell r="A14618"/>
        </row>
        <row r="14619">
          <cell r="A14619"/>
        </row>
        <row r="14620">
          <cell r="A14620"/>
        </row>
        <row r="14621">
          <cell r="A14621"/>
        </row>
        <row r="14622">
          <cell r="A14622"/>
        </row>
        <row r="14623">
          <cell r="A14623"/>
        </row>
        <row r="14624">
          <cell r="A14624"/>
        </row>
        <row r="14625">
          <cell r="A14625"/>
        </row>
        <row r="14626">
          <cell r="A14626"/>
        </row>
        <row r="14627">
          <cell r="A14627"/>
        </row>
        <row r="14628">
          <cell r="A14628"/>
        </row>
        <row r="14629">
          <cell r="A14629"/>
        </row>
        <row r="14630">
          <cell r="A14630"/>
        </row>
        <row r="14631">
          <cell r="A14631"/>
        </row>
        <row r="14632">
          <cell r="A14632"/>
        </row>
        <row r="14633">
          <cell r="A14633"/>
        </row>
        <row r="14634">
          <cell r="A14634"/>
        </row>
        <row r="14635">
          <cell r="A14635"/>
        </row>
        <row r="14636">
          <cell r="A14636"/>
        </row>
        <row r="14637">
          <cell r="A14637"/>
        </row>
        <row r="14638">
          <cell r="A14638"/>
        </row>
        <row r="14639">
          <cell r="A14639"/>
        </row>
        <row r="14640">
          <cell r="A14640"/>
        </row>
        <row r="14641">
          <cell r="A14641"/>
        </row>
        <row r="14642">
          <cell r="A14642"/>
        </row>
        <row r="14643">
          <cell r="A14643"/>
        </row>
        <row r="14644">
          <cell r="A14644"/>
        </row>
        <row r="14645">
          <cell r="A14645"/>
        </row>
        <row r="14646">
          <cell r="A14646"/>
        </row>
        <row r="14647">
          <cell r="A14647"/>
        </row>
        <row r="14648">
          <cell r="A14648"/>
        </row>
        <row r="14649">
          <cell r="A14649"/>
        </row>
        <row r="14650">
          <cell r="A14650"/>
        </row>
        <row r="14651">
          <cell r="A14651"/>
        </row>
        <row r="14652">
          <cell r="A14652"/>
        </row>
        <row r="14653">
          <cell r="A14653"/>
        </row>
        <row r="14654">
          <cell r="A14654"/>
        </row>
        <row r="14655">
          <cell r="A14655"/>
        </row>
        <row r="14656">
          <cell r="A14656"/>
        </row>
        <row r="14657">
          <cell r="A14657"/>
        </row>
        <row r="14658">
          <cell r="A14658"/>
        </row>
        <row r="14659">
          <cell r="A14659"/>
        </row>
        <row r="14660">
          <cell r="A14660"/>
        </row>
        <row r="14661">
          <cell r="A14661"/>
        </row>
        <row r="14662">
          <cell r="A14662"/>
        </row>
        <row r="14663">
          <cell r="A14663"/>
        </row>
        <row r="14664">
          <cell r="A14664"/>
        </row>
        <row r="14665">
          <cell r="A14665"/>
        </row>
        <row r="14666">
          <cell r="A14666"/>
        </row>
        <row r="14667">
          <cell r="A14667"/>
        </row>
        <row r="14668">
          <cell r="A14668"/>
        </row>
        <row r="14669">
          <cell r="A14669"/>
        </row>
        <row r="14670">
          <cell r="A14670"/>
        </row>
        <row r="14671">
          <cell r="A14671"/>
        </row>
        <row r="14672">
          <cell r="A14672"/>
        </row>
        <row r="14673">
          <cell r="A14673"/>
        </row>
        <row r="14674">
          <cell r="A14674"/>
        </row>
        <row r="14675">
          <cell r="A14675"/>
        </row>
        <row r="14676">
          <cell r="A14676"/>
        </row>
        <row r="14677">
          <cell r="A14677"/>
        </row>
        <row r="14678">
          <cell r="A14678"/>
        </row>
        <row r="14679">
          <cell r="A14679"/>
        </row>
        <row r="14680">
          <cell r="A14680"/>
        </row>
        <row r="14681">
          <cell r="A14681"/>
        </row>
        <row r="14682">
          <cell r="A14682"/>
        </row>
        <row r="14683">
          <cell r="A14683"/>
        </row>
        <row r="14684">
          <cell r="A14684"/>
        </row>
        <row r="14685">
          <cell r="A14685"/>
        </row>
        <row r="14686">
          <cell r="A14686"/>
        </row>
        <row r="14687">
          <cell r="A14687"/>
        </row>
        <row r="14688">
          <cell r="A14688"/>
        </row>
        <row r="14689">
          <cell r="A14689"/>
        </row>
        <row r="14690">
          <cell r="A14690"/>
        </row>
        <row r="14691">
          <cell r="A14691"/>
        </row>
        <row r="14692">
          <cell r="A14692"/>
        </row>
        <row r="14693">
          <cell r="A14693"/>
        </row>
        <row r="14694">
          <cell r="A14694"/>
        </row>
        <row r="14695">
          <cell r="A14695"/>
        </row>
        <row r="14696">
          <cell r="A14696"/>
        </row>
        <row r="14697">
          <cell r="A14697"/>
        </row>
        <row r="14698">
          <cell r="A14698"/>
        </row>
        <row r="14699">
          <cell r="A14699"/>
        </row>
        <row r="14700">
          <cell r="A14700"/>
        </row>
        <row r="14701">
          <cell r="A14701"/>
        </row>
        <row r="14702">
          <cell r="A14702"/>
        </row>
        <row r="14703">
          <cell r="A14703"/>
        </row>
        <row r="14704">
          <cell r="A14704"/>
        </row>
        <row r="14705">
          <cell r="A14705"/>
        </row>
        <row r="14706">
          <cell r="A14706"/>
        </row>
        <row r="14707">
          <cell r="A14707"/>
        </row>
        <row r="14708">
          <cell r="A14708"/>
        </row>
        <row r="14709">
          <cell r="A14709"/>
        </row>
        <row r="14710">
          <cell r="A14710"/>
        </row>
        <row r="14711">
          <cell r="A14711"/>
        </row>
        <row r="14712">
          <cell r="A14712"/>
        </row>
        <row r="14713">
          <cell r="A14713"/>
        </row>
        <row r="14714">
          <cell r="A14714"/>
        </row>
        <row r="14715">
          <cell r="A14715"/>
        </row>
        <row r="14716">
          <cell r="A14716"/>
        </row>
        <row r="14717">
          <cell r="A14717"/>
        </row>
        <row r="14718">
          <cell r="A14718"/>
        </row>
        <row r="14719">
          <cell r="A14719"/>
        </row>
        <row r="14720">
          <cell r="A14720"/>
        </row>
        <row r="14721">
          <cell r="A14721"/>
        </row>
        <row r="14722">
          <cell r="A14722"/>
        </row>
        <row r="14723">
          <cell r="A14723"/>
        </row>
        <row r="14724">
          <cell r="A14724"/>
        </row>
        <row r="14725">
          <cell r="A14725"/>
        </row>
        <row r="14726">
          <cell r="A14726"/>
        </row>
        <row r="14727">
          <cell r="A14727"/>
        </row>
        <row r="14728">
          <cell r="A14728"/>
        </row>
        <row r="14729">
          <cell r="A14729"/>
        </row>
        <row r="14730">
          <cell r="A14730"/>
        </row>
        <row r="14731">
          <cell r="A14731"/>
        </row>
        <row r="14732">
          <cell r="A14732"/>
        </row>
        <row r="14733">
          <cell r="A14733"/>
        </row>
        <row r="14734">
          <cell r="A14734"/>
        </row>
        <row r="14735">
          <cell r="A14735"/>
        </row>
        <row r="14736">
          <cell r="A14736"/>
        </row>
        <row r="14737">
          <cell r="A14737"/>
        </row>
        <row r="14738">
          <cell r="A14738"/>
        </row>
        <row r="14739">
          <cell r="A14739"/>
        </row>
        <row r="14740">
          <cell r="A14740"/>
        </row>
        <row r="14741">
          <cell r="A14741"/>
        </row>
        <row r="14742">
          <cell r="A14742"/>
        </row>
        <row r="14743">
          <cell r="A14743"/>
        </row>
        <row r="14744">
          <cell r="A14744"/>
        </row>
        <row r="14745">
          <cell r="A14745"/>
        </row>
        <row r="14746">
          <cell r="A14746"/>
        </row>
        <row r="14747">
          <cell r="A14747"/>
        </row>
        <row r="14748">
          <cell r="A14748"/>
        </row>
        <row r="14749">
          <cell r="A14749"/>
        </row>
        <row r="14750">
          <cell r="A14750"/>
        </row>
        <row r="14751">
          <cell r="A14751"/>
        </row>
        <row r="14752">
          <cell r="A14752"/>
        </row>
        <row r="14753">
          <cell r="A14753"/>
        </row>
        <row r="14754">
          <cell r="A14754"/>
        </row>
        <row r="14755">
          <cell r="A14755"/>
        </row>
        <row r="14756">
          <cell r="A14756"/>
        </row>
        <row r="14757">
          <cell r="A14757"/>
        </row>
        <row r="14758">
          <cell r="A14758"/>
        </row>
        <row r="14759">
          <cell r="A14759"/>
        </row>
        <row r="14760">
          <cell r="A14760"/>
        </row>
        <row r="14761">
          <cell r="A14761"/>
        </row>
        <row r="14762">
          <cell r="A14762"/>
        </row>
        <row r="14763">
          <cell r="A14763"/>
        </row>
        <row r="14764">
          <cell r="A14764"/>
        </row>
        <row r="14765">
          <cell r="A14765"/>
        </row>
        <row r="14766">
          <cell r="A14766"/>
        </row>
        <row r="14767">
          <cell r="A14767"/>
        </row>
        <row r="14768">
          <cell r="A14768"/>
        </row>
        <row r="14769">
          <cell r="A14769"/>
        </row>
        <row r="14770">
          <cell r="A14770"/>
        </row>
        <row r="14771">
          <cell r="A14771"/>
        </row>
        <row r="14772">
          <cell r="A14772"/>
        </row>
        <row r="14773">
          <cell r="A14773"/>
        </row>
        <row r="14774">
          <cell r="A14774"/>
        </row>
        <row r="14775">
          <cell r="A14775"/>
        </row>
        <row r="14776">
          <cell r="A14776"/>
        </row>
        <row r="14777">
          <cell r="A14777"/>
        </row>
        <row r="14778">
          <cell r="A14778"/>
        </row>
        <row r="14779">
          <cell r="A14779"/>
        </row>
        <row r="14780">
          <cell r="A14780"/>
        </row>
        <row r="14781">
          <cell r="A14781"/>
        </row>
        <row r="14782">
          <cell r="A14782"/>
        </row>
        <row r="14783">
          <cell r="A14783"/>
        </row>
        <row r="14784">
          <cell r="A14784"/>
        </row>
        <row r="14785">
          <cell r="A14785"/>
        </row>
        <row r="14786">
          <cell r="A14786"/>
        </row>
        <row r="14787">
          <cell r="A14787"/>
        </row>
        <row r="14788">
          <cell r="A14788"/>
        </row>
        <row r="14789">
          <cell r="A14789"/>
        </row>
        <row r="14790">
          <cell r="A14790"/>
        </row>
        <row r="14791">
          <cell r="A14791"/>
        </row>
        <row r="14792">
          <cell r="A14792"/>
        </row>
        <row r="14793">
          <cell r="A14793"/>
        </row>
        <row r="14794">
          <cell r="A14794"/>
        </row>
        <row r="14795">
          <cell r="A14795"/>
        </row>
        <row r="14796">
          <cell r="A14796"/>
        </row>
        <row r="14797">
          <cell r="A14797"/>
        </row>
        <row r="14798">
          <cell r="A14798"/>
        </row>
        <row r="14799">
          <cell r="A14799"/>
        </row>
        <row r="14800">
          <cell r="A14800"/>
        </row>
        <row r="14801">
          <cell r="A14801"/>
        </row>
        <row r="14802">
          <cell r="A14802"/>
        </row>
        <row r="14803">
          <cell r="A14803"/>
        </row>
        <row r="14804">
          <cell r="A14804"/>
        </row>
        <row r="14805">
          <cell r="A14805"/>
        </row>
        <row r="14806">
          <cell r="A14806"/>
        </row>
        <row r="14807">
          <cell r="A14807"/>
        </row>
        <row r="14808">
          <cell r="A14808"/>
        </row>
        <row r="14809">
          <cell r="A14809"/>
        </row>
        <row r="14810">
          <cell r="A14810"/>
        </row>
        <row r="14811">
          <cell r="A14811"/>
        </row>
        <row r="14812">
          <cell r="A14812"/>
        </row>
        <row r="14813">
          <cell r="A14813"/>
        </row>
        <row r="14814">
          <cell r="A14814"/>
        </row>
        <row r="14815">
          <cell r="A14815"/>
        </row>
        <row r="14816">
          <cell r="A14816"/>
        </row>
        <row r="14817">
          <cell r="A14817"/>
        </row>
        <row r="14818">
          <cell r="A14818"/>
        </row>
        <row r="14819">
          <cell r="A14819"/>
        </row>
        <row r="14820">
          <cell r="A14820"/>
        </row>
        <row r="14821">
          <cell r="A14821"/>
        </row>
        <row r="14822">
          <cell r="A14822"/>
        </row>
        <row r="14823">
          <cell r="A14823"/>
        </row>
        <row r="14824">
          <cell r="A14824"/>
        </row>
        <row r="14825">
          <cell r="A14825"/>
        </row>
        <row r="14826">
          <cell r="A14826"/>
        </row>
        <row r="14827">
          <cell r="A14827"/>
        </row>
        <row r="14828">
          <cell r="A14828"/>
        </row>
        <row r="14829">
          <cell r="A14829"/>
        </row>
        <row r="14830">
          <cell r="A14830"/>
        </row>
        <row r="14831">
          <cell r="A14831"/>
        </row>
        <row r="14832">
          <cell r="A14832"/>
        </row>
        <row r="14833">
          <cell r="A14833"/>
        </row>
        <row r="14834">
          <cell r="A14834"/>
        </row>
        <row r="14835">
          <cell r="A14835"/>
        </row>
        <row r="14836">
          <cell r="A14836"/>
        </row>
        <row r="14837">
          <cell r="A14837"/>
        </row>
        <row r="14838">
          <cell r="A14838"/>
        </row>
        <row r="14839">
          <cell r="A14839"/>
        </row>
        <row r="14840">
          <cell r="A14840"/>
        </row>
        <row r="14841">
          <cell r="A14841"/>
        </row>
        <row r="14842">
          <cell r="A14842"/>
        </row>
        <row r="14843">
          <cell r="A14843"/>
        </row>
        <row r="14844">
          <cell r="A14844"/>
        </row>
        <row r="14845">
          <cell r="A14845"/>
        </row>
        <row r="14846">
          <cell r="A14846"/>
        </row>
        <row r="14847">
          <cell r="A14847"/>
        </row>
        <row r="14848">
          <cell r="A14848"/>
        </row>
        <row r="14849">
          <cell r="A14849"/>
        </row>
        <row r="14850">
          <cell r="A14850"/>
        </row>
        <row r="14851">
          <cell r="A14851"/>
        </row>
        <row r="14852">
          <cell r="A14852"/>
        </row>
        <row r="14853">
          <cell r="A14853"/>
        </row>
        <row r="14854">
          <cell r="A14854"/>
        </row>
        <row r="14855">
          <cell r="A14855"/>
        </row>
        <row r="14856">
          <cell r="A14856"/>
        </row>
        <row r="14857">
          <cell r="A14857"/>
        </row>
        <row r="14858">
          <cell r="A14858"/>
        </row>
        <row r="14859">
          <cell r="A14859"/>
        </row>
        <row r="14860">
          <cell r="A14860"/>
        </row>
        <row r="14861">
          <cell r="A14861"/>
        </row>
        <row r="14862">
          <cell r="A14862"/>
        </row>
        <row r="14863">
          <cell r="A14863"/>
        </row>
        <row r="14864">
          <cell r="A14864"/>
        </row>
        <row r="14865">
          <cell r="A14865"/>
        </row>
        <row r="14866">
          <cell r="A14866"/>
        </row>
        <row r="14867">
          <cell r="A14867"/>
        </row>
        <row r="14868">
          <cell r="A14868"/>
        </row>
        <row r="14869">
          <cell r="A14869"/>
        </row>
        <row r="14870">
          <cell r="A14870"/>
        </row>
        <row r="14871">
          <cell r="A14871"/>
        </row>
        <row r="14872">
          <cell r="A14872"/>
        </row>
        <row r="14873">
          <cell r="A14873"/>
        </row>
        <row r="14874">
          <cell r="A14874"/>
        </row>
        <row r="14875">
          <cell r="A14875"/>
        </row>
        <row r="14876">
          <cell r="A14876"/>
        </row>
        <row r="14877">
          <cell r="A14877"/>
        </row>
        <row r="14878">
          <cell r="A14878"/>
        </row>
        <row r="14879">
          <cell r="A14879"/>
        </row>
        <row r="14880">
          <cell r="A14880"/>
        </row>
        <row r="14881">
          <cell r="A14881"/>
        </row>
        <row r="14882">
          <cell r="A14882"/>
        </row>
        <row r="14883">
          <cell r="A14883"/>
        </row>
        <row r="14884">
          <cell r="A14884"/>
        </row>
        <row r="14885">
          <cell r="A14885"/>
        </row>
        <row r="14886">
          <cell r="A14886"/>
        </row>
        <row r="14887">
          <cell r="A14887"/>
        </row>
        <row r="14888">
          <cell r="A14888"/>
        </row>
        <row r="14889">
          <cell r="A14889"/>
        </row>
        <row r="14890">
          <cell r="A14890"/>
        </row>
        <row r="14891">
          <cell r="A14891"/>
        </row>
        <row r="14892">
          <cell r="A14892"/>
        </row>
        <row r="14893">
          <cell r="A14893"/>
        </row>
        <row r="14894">
          <cell r="A14894"/>
        </row>
        <row r="14895">
          <cell r="A14895"/>
        </row>
        <row r="14896">
          <cell r="A14896"/>
        </row>
        <row r="14897">
          <cell r="A14897"/>
        </row>
        <row r="14898">
          <cell r="A14898"/>
        </row>
        <row r="14899">
          <cell r="A14899"/>
        </row>
        <row r="14900">
          <cell r="A14900"/>
        </row>
        <row r="14901">
          <cell r="A14901"/>
        </row>
        <row r="14902">
          <cell r="A14902"/>
        </row>
        <row r="14903">
          <cell r="A14903"/>
        </row>
        <row r="14904">
          <cell r="A14904"/>
        </row>
        <row r="14905">
          <cell r="A14905"/>
        </row>
        <row r="14906">
          <cell r="A14906"/>
        </row>
        <row r="14907">
          <cell r="A14907"/>
        </row>
        <row r="14908">
          <cell r="A14908"/>
        </row>
        <row r="14909">
          <cell r="A14909"/>
        </row>
        <row r="14910">
          <cell r="A14910"/>
        </row>
        <row r="14911">
          <cell r="A14911"/>
        </row>
        <row r="14912">
          <cell r="A14912"/>
        </row>
        <row r="14913">
          <cell r="A14913"/>
        </row>
        <row r="14914">
          <cell r="A14914"/>
        </row>
        <row r="14915">
          <cell r="A14915"/>
        </row>
        <row r="14916">
          <cell r="A14916"/>
        </row>
        <row r="14917">
          <cell r="A14917"/>
        </row>
        <row r="14918">
          <cell r="A14918"/>
        </row>
        <row r="14919">
          <cell r="A14919"/>
        </row>
        <row r="14920">
          <cell r="A14920"/>
        </row>
        <row r="14921">
          <cell r="A14921"/>
        </row>
        <row r="14922">
          <cell r="A14922"/>
        </row>
        <row r="14923">
          <cell r="A14923"/>
        </row>
        <row r="14924">
          <cell r="A14924"/>
        </row>
        <row r="14925">
          <cell r="A14925"/>
        </row>
        <row r="14926">
          <cell r="A14926"/>
        </row>
        <row r="14927">
          <cell r="A14927"/>
        </row>
        <row r="14928">
          <cell r="A14928"/>
        </row>
        <row r="14929">
          <cell r="A14929"/>
        </row>
        <row r="14930">
          <cell r="A14930"/>
        </row>
        <row r="14931">
          <cell r="A14931"/>
        </row>
        <row r="14932">
          <cell r="A14932"/>
        </row>
        <row r="14933">
          <cell r="A14933"/>
        </row>
        <row r="14934">
          <cell r="A14934"/>
        </row>
        <row r="14935">
          <cell r="A14935"/>
        </row>
        <row r="14936">
          <cell r="A14936"/>
        </row>
        <row r="14937">
          <cell r="A14937"/>
        </row>
        <row r="14938">
          <cell r="A14938"/>
        </row>
        <row r="14939">
          <cell r="A14939"/>
        </row>
        <row r="14940">
          <cell r="A14940"/>
        </row>
        <row r="14941">
          <cell r="A14941"/>
        </row>
        <row r="14942">
          <cell r="A14942"/>
        </row>
        <row r="14943">
          <cell r="A14943"/>
        </row>
        <row r="14944">
          <cell r="A14944"/>
        </row>
        <row r="14945">
          <cell r="A14945"/>
        </row>
        <row r="14946">
          <cell r="A14946"/>
        </row>
        <row r="14947">
          <cell r="A14947"/>
        </row>
        <row r="14948">
          <cell r="A14948"/>
        </row>
        <row r="14949">
          <cell r="A14949"/>
        </row>
        <row r="14950">
          <cell r="A14950"/>
        </row>
        <row r="14951">
          <cell r="A14951"/>
        </row>
        <row r="14952">
          <cell r="A14952"/>
        </row>
        <row r="14953">
          <cell r="A14953"/>
        </row>
        <row r="14954">
          <cell r="A14954"/>
        </row>
        <row r="14955">
          <cell r="A14955"/>
        </row>
        <row r="14956">
          <cell r="A14956"/>
        </row>
        <row r="14957">
          <cell r="A14957"/>
        </row>
        <row r="14958">
          <cell r="A14958"/>
        </row>
        <row r="14959">
          <cell r="A14959"/>
        </row>
        <row r="14960">
          <cell r="A14960"/>
        </row>
        <row r="14961">
          <cell r="A14961"/>
        </row>
        <row r="14962">
          <cell r="A14962"/>
        </row>
        <row r="14963">
          <cell r="A14963"/>
        </row>
        <row r="14964">
          <cell r="A14964"/>
        </row>
        <row r="14965">
          <cell r="A14965"/>
        </row>
        <row r="14966">
          <cell r="A14966"/>
        </row>
        <row r="14967">
          <cell r="A14967"/>
        </row>
        <row r="14968">
          <cell r="A14968"/>
        </row>
        <row r="14969">
          <cell r="A14969"/>
        </row>
        <row r="14970">
          <cell r="A14970"/>
        </row>
        <row r="14971">
          <cell r="A14971"/>
        </row>
        <row r="14972">
          <cell r="A14972"/>
        </row>
        <row r="14973">
          <cell r="A14973"/>
        </row>
        <row r="14974">
          <cell r="A14974"/>
        </row>
        <row r="14975">
          <cell r="A14975"/>
        </row>
        <row r="14976">
          <cell r="A14976"/>
        </row>
        <row r="14977">
          <cell r="A14977"/>
        </row>
        <row r="14978">
          <cell r="A14978"/>
        </row>
        <row r="14979">
          <cell r="A14979"/>
        </row>
        <row r="14980">
          <cell r="A14980"/>
        </row>
        <row r="14981">
          <cell r="A14981"/>
        </row>
        <row r="14982">
          <cell r="A14982"/>
        </row>
        <row r="14983">
          <cell r="A14983"/>
        </row>
        <row r="14984">
          <cell r="A14984"/>
        </row>
        <row r="14985">
          <cell r="A14985"/>
        </row>
        <row r="14986">
          <cell r="A14986"/>
        </row>
        <row r="14987">
          <cell r="A14987"/>
        </row>
        <row r="14988">
          <cell r="A14988"/>
        </row>
        <row r="14989">
          <cell r="A14989"/>
        </row>
        <row r="14990">
          <cell r="A14990"/>
        </row>
        <row r="14991">
          <cell r="A14991"/>
        </row>
        <row r="14992">
          <cell r="A14992"/>
        </row>
        <row r="14993">
          <cell r="A14993"/>
        </row>
        <row r="14994">
          <cell r="A14994"/>
        </row>
        <row r="14995">
          <cell r="A14995"/>
        </row>
        <row r="14996">
          <cell r="A14996"/>
        </row>
        <row r="14997">
          <cell r="A14997"/>
        </row>
        <row r="14998">
          <cell r="A14998"/>
        </row>
        <row r="14999">
          <cell r="A14999"/>
        </row>
        <row r="15000">
          <cell r="A15000"/>
        </row>
        <row r="15001">
          <cell r="A15001"/>
        </row>
        <row r="15002">
          <cell r="A15002"/>
        </row>
        <row r="15003">
          <cell r="A15003"/>
        </row>
        <row r="15004">
          <cell r="A15004"/>
        </row>
        <row r="15005">
          <cell r="A15005"/>
        </row>
        <row r="15006">
          <cell r="A15006"/>
        </row>
        <row r="15007">
          <cell r="A15007"/>
        </row>
        <row r="15008">
          <cell r="A15008"/>
        </row>
        <row r="15009">
          <cell r="A15009"/>
        </row>
        <row r="15010">
          <cell r="A15010"/>
        </row>
        <row r="15011">
          <cell r="A15011"/>
        </row>
        <row r="15012">
          <cell r="A15012"/>
        </row>
        <row r="15013">
          <cell r="A15013"/>
        </row>
        <row r="15014">
          <cell r="A15014"/>
        </row>
        <row r="15015">
          <cell r="A15015"/>
        </row>
        <row r="15016">
          <cell r="A15016"/>
        </row>
        <row r="15017">
          <cell r="A15017"/>
        </row>
        <row r="15018">
          <cell r="A15018"/>
        </row>
        <row r="15019">
          <cell r="A15019"/>
        </row>
        <row r="15020">
          <cell r="A15020"/>
        </row>
        <row r="15021">
          <cell r="A15021"/>
        </row>
        <row r="15022">
          <cell r="A15022"/>
        </row>
        <row r="15023">
          <cell r="A15023"/>
        </row>
        <row r="15024">
          <cell r="A15024"/>
        </row>
        <row r="15025">
          <cell r="A15025"/>
        </row>
        <row r="15026">
          <cell r="A15026"/>
        </row>
        <row r="15027">
          <cell r="A15027"/>
        </row>
        <row r="15028">
          <cell r="A15028"/>
        </row>
        <row r="15029">
          <cell r="A15029"/>
        </row>
        <row r="15030">
          <cell r="A15030"/>
        </row>
        <row r="15031">
          <cell r="A15031"/>
        </row>
        <row r="15032">
          <cell r="A15032"/>
        </row>
        <row r="15033">
          <cell r="A15033"/>
        </row>
        <row r="15034">
          <cell r="A15034"/>
        </row>
        <row r="15035">
          <cell r="A15035"/>
        </row>
        <row r="15036">
          <cell r="A15036"/>
        </row>
        <row r="15037">
          <cell r="A15037"/>
        </row>
        <row r="15038">
          <cell r="A15038"/>
        </row>
        <row r="15039">
          <cell r="A15039"/>
        </row>
        <row r="15040">
          <cell r="A15040"/>
        </row>
        <row r="15041">
          <cell r="A15041"/>
        </row>
        <row r="15042">
          <cell r="A15042"/>
        </row>
        <row r="15043">
          <cell r="A15043"/>
        </row>
        <row r="15044">
          <cell r="A15044"/>
        </row>
        <row r="15045">
          <cell r="A15045"/>
        </row>
        <row r="15046">
          <cell r="A15046"/>
        </row>
        <row r="15047">
          <cell r="A15047"/>
        </row>
        <row r="15048">
          <cell r="A15048"/>
        </row>
        <row r="15049">
          <cell r="A15049"/>
        </row>
        <row r="15050">
          <cell r="A15050"/>
        </row>
        <row r="15051">
          <cell r="A15051"/>
        </row>
        <row r="15052">
          <cell r="A15052"/>
        </row>
        <row r="15053">
          <cell r="A15053"/>
        </row>
        <row r="15054">
          <cell r="A15054"/>
        </row>
        <row r="15055">
          <cell r="A15055"/>
        </row>
        <row r="15056">
          <cell r="A15056"/>
        </row>
        <row r="15057">
          <cell r="A15057"/>
        </row>
        <row r="15058">
          <cell r="A15058"/>
        </row>
        <row r="15059">
          <cell r="A15059"/>
        </row>
        <row r="15060">
          <cell r="A15060"/>
        </row>
        <row r="15061">
          <cell r="A15061"/>
        </row>
        <row r="15062">
          <cell r="A15062"/>
        </row>
        <row r="15063">
          <cell r="A15063"/>
        </row>
        <row r="15064">
          <cell r="A15064"/>
        </row>
        <row r="15065">
          <cell r="A15065"/>
        </row>
        <row r="15066">
          <cell r="A15066"/>
        </row>
        <row r="15067">
          <cell r="A15067"/>
        </row>
        <row r="15068">
          <cell r="A15068"/>
        </row>
        <row r="15069">
          <cell r="A15069"/>
        </row>
        <row r="15070">
          <cell r="A15070"/>
        </row>
        <row r="15071">
          <cell r="A15071"/>
        </row>
        <row r="15072">
          <cell r="A15072"/>
        </row>
        <row r="15073">
          <cell r="A15073"/>
        </row>
        <row r="15074">
          <cell r="A15074"/>
        </row>
        <row r="15075">
          <cell r="A15075"/>
        </row>
        <row r="15076">
          <cell r="A15076"/>
        </row>
        <row r="15077">
          <cell r="A15077"/>
        </row>
        <row r="15078">
          <cell r="A15078"/>
        </row>
        <row r="15079">
          <cell r="A15079"/>
        </row>
        <row r="15080">
          <cell r="A15080"/>
        </row>
        <row r="15081">
          <cell r="A15081"/>
        </row>
        <row r="15082">
          <cell r="A15082"/>
        </row>
        <row r="15083">
          <cell r="A15083"/>
        </row>
        <row r="15084">
          <cell r="A15084"/>
        </row>
        <row r="15085">
          <cell r="A15085"/>
        </row>
        <row r="15086">
          <cell r="A15086"/>
        </row>
        <row r="15087">
          <cell r="A15087"/>
        </row>
        <row r="15088">
          <cell r="A15088"/>
        </row>
        <row r="15089">
          <cell r="A15089"/>
        </row>
        <row r="15090">
          <cell r="A15090"/>
        </row>
        <row r="15091">
          <cell r="A15091"/>
        </row>
        <row r="15092">
          <cell r="A15092"/>
        </row>
        <row r="15093">
          <cell r="A15093"/>
        </row>
        <row r="15094">
          <cell r="A15094"/>
        </row>
        <row r="15095">
          <cell r="A15095"/>
        </row>
        <row r="15096">
          <cell r="A15096"/>
        </row>
        <row r="15097">
          <cell r="A15097"/>
        </row>
        <row r="15098">
          <cell r="A15098"/>
        </row>
        <row r="15099">
          <cell r="A15099"/>
        </row>
        <row r="15100">
          <cell r="A15100"/>
        </row>
        <row r="15101">
          <cell r="A15101"/>
        </row>
        <row r="15102">
          <cell r="A15102"/>
        </row>
        <row r="15103">
          <cell r="A15103"/>
        </row>
        <row r="15104">
          <cell r="A15104"/>
        </row>
        <row r="15105">
          <cell r="A15105"/>
        </row>
        <row r="15106">
          <cell r="A15106"/>
        </row>
        <row r="15107">
          <cell r="A15107"/>
        </row>
        <row r="15108">
          <cell r="A15108"/>
        </row>
        <row r="15109">
          <cell r="A15109"/>
        </row>
        <row r="15110">
          <cell r="A15110"/>
        </row>
        <row r="15111">
          <cell r="A15111"/>
        </row>
        <row r="15112">
          <cell r="A15112"/>
        </row>
        <row r="15113">
          <cell r="A15113"/>
        </row>
        <row r="15114">
          <cell r="A15114"/>
        </row>
        <row r="15115">
          <cell r="A15115"/>
        </row>
        <row r="15116">
          <cell r="A15116"/>
        </row>
        <row r="15117">
          <cell r="A15117"/>
        </row>
        <row r="15118">
          <cell r="A15118"/>
        </row>
        <row r="15119">
          <cell r="A15119"/>
        </row>
        <row r="15120">
          <cell r="A15120"/>
        </row>
        <row r="15121">
          <cell r="A15121"/>
        </row>
        <row r="15122">
          <cell r="A15122"/>
        </row>
        <row r="15123">
          <cell r="A15123"/>
        </row>
        <row r="15124">
          <cell r="A15124"/>
        </row>
        <row r="15125">
          <cell r="A15125"/>
        </row>
        <row r="15126">
          <cell r="A15126"/>
        </row>
        <row r="15127">
          <cell r="A15127"/>
        </row>
        <row r="15128">
          <cell r="A15128"/>
        </row>
        <row r="15129">
          <cell r="A15129"/>
        </row>
        <row r="15130">
          <cell r="A15130"/>
        </row>
        <row r="15131">
          <cell r="A15131"/>
        </row>
        <row r="15132">
          <cell r="A15132"/>
        </row>
        <row r="15133">
          <cell r="A15133"/>
        </row>
        <row r="15134">
          <cell r="A15134"/>
        </row>
        <row r="15135">
          <cell r="A15135"/>
        </row>
        <row r="15136">
          <cell r="A15136"/>
        </row>
        <row r="15137">
          <cell r="A15137"/>
        </row>
        <row r="15138">
          <cell r="A15138"/>
        </row>
        <row r="15139">
          <cell r="A15139"/>
        </row>
        <row r="15140">
          <cell r="A15140"/>
        </row>
        <row r="15141">
          <cell r="A15141"/>
        </row>
        <row r="15142">
          <cell r="A15142"/>
        </row>
        <row r="15143">
          <cell r="A15143"/>
        </row>
        <row r="15144">
          <cell r="A15144"/>
        </row>
        <row r="15145">
          <cell r="A15145"/>
        </row>
        <row r="15146">
          <cell r="A15146"/>
        </row>
        <row r="15147">
          <cell r="A15147"/>
        </row>
        <row r="15148">
          <cell r="A15148"/>
        </row>
        <row r="15149">
          <cell r="A15149"/>
        </row>
        <row r="15150">
          <cell r="A15150"/>
        </row>
        <row r="15151">
          <cell r="A15151"/>
        </row>
        <row r="15152">
          <cell r="A15152"/>
        </row>
        <row r="15153">
          <cell r="A15153"/>
        </row>
        <row r="15154">
          <cell r="A15154"/>
        </row>
        <row r="15155">
          <cell r="A15155"/>
        </row>
        <row r="15156">
          <cell r="A15156"/>
        </row>
        <row r="15157">
          <cell r="A15157"/>
        </row>
        <row r="15158">
          <cell r="A15158"/>
        </row>
        <row r="15159">
          <cell r="A15159"/>
        </row>
        <row r="15160">
          <cell r="A15160"/>
        </row>
        <row r="15161">
          <cell r="A15161"/>
        </row>
        <row r="15162">
          <cell r="A15162"/>
        </row>
        <row r="15163">
          <cell r="A15163"/>
        </row>
        <row r="15164">
          <cell r="A15164"/>
        </row>
        <row r="15165">
          <cell r="A15165"/>
        </row>
        <row r="15166">
          <cell r="A15166"/>
        </row>
        <row r="15167">
          <cell r="A15167"/>
        </row>
        <row r="15168">
          <cell r="A15168"/>
        </row>
        <row r="15169">
          <cell r="A15169"/>
        </row>
        <row r="15170">
          <cell r="A15170"/>
        </row>
        <row r="15171">
          <cell r="A15171"/>
        </row>
        <row r="15172">
          <cell r="A15172"/>
        </row>
        <row r="15173">
          <cell r="A15173"/>
        </row>
        <row r="15174">
          <cell r="A15174"/>
        </row>
        <row r="15175">
          <cell r="A15175"/>
        </row>
        <row r="15176">
          <cell r="A15176"/>
        </row>
        <row r="15177">
          <cell r="A15177"/>
        </row>
        <row r="15178">
          <cell r="A15178"/>
        </row>
        <row r="15179">
          <cell r="A15179"/>
        </row>
        <row r="15180">
          <cell r="A15180"/>
        </row>
        <row r="15181">
          <cell r="A15181"/>
        </row>
        <row r="15182">
          <cell r="A15182"/>
        </row>
        <row r="15183">
          <cell r="A15183"/>
        </row>
        <row r="15184">
          <cell r="A15184"/>
        </row>
        <row r="15185">
          <cell r="A15185"/>
        </row>
        <row r="15186">
          <cell r="A15186"/>
        </row>
        <row r="15187">
          <cell r="A15187"/>
        </row>
        <row r="15188">
          <cell r="A15188"/>
        </row>
        <row r="15189">
          <cell r="A15189"/>
        </row>
        <row r="15190">
          <cell r="A15190"/>
        </row>
        <row r="15191">
          <cell r="A15191"/>
        </row>
        <row r="15192">
          <cell r="A15192"/>
        </row>
        <row r="15193">
          <cell r="A15193"/>
        </row>
        <row r="15194">
          <cell r="A15194"/>
        </row>
        <row r="15195">
          <cell r="A15195"/>
        </row>
        <row r="15196">
          <cell r="A15196"/>
        </row>
        <row r="15197">
          <cell r="A15197"/>
        </row>
        <row r="15198">
          <cell r="A15198"/>
        </row>
        <row r="15199">
          <cell r="A15199"/>
        </row>
        <row r="15200">
          <cell r="A15200"/>
        </row>
        <row r="15201">
          <cell r="A15201"/>
        </row>
        <row r="15202">
          <cell r="A15202"/>
        </row>
        <row r="15203">
          <cell r="A15203"/>
        </row>
        <row r="15204">
          <cell r="A15204"/>
        </row>
        <row r="15205">
          <cell r="A15205"/>
        </row>
        <row r="15206">
          <cell r="A15206"/>
        </row>
        <row r="15207">
          <cell r="A15207"/>
        </row>
        <row r="15208">
          <cell r="A15208"/>
        </row>
        <row r="15209">
          <cell r="A15209"/>
        </row>
        <row r="15210">
          <cell r="A15210"/>
        </row>
        <row r="15211">
          <cell r="A15211"/>
        </row>
        <row r="15212">
          <cell r="A15212"/>
        </row>
        <row r="15213">
          <cell r="A15213"/>
        </row>
        <row r="15214">
          <cell r="A15214"/>
        </row>
        <row r="15215">
          <cell r="A15215"/>
        </row>
        <row r="15216">
          <cell r="A15216"/>
        </row>
        <row r="15217">
          <cell r="A15217"/>
        </row>
        <row r="15218">
          <cell r="A15218"/>
        </row>
        <row r="15219">
          <cell r="A15219"/>
        </row>
        <row r="15220">
          <cell r="A15220"/>
        </row>
        <row r="15221">
          <cell r="A15221"/>
        </row>
        <row r="15222">
          <cell r="A15222"/>
        </row>
        <row r="15223">
          <cell r="A15223"/>
        </row>
        <row r="15224">
          <cell r="A15224"/>
        </row>
        <row r="15225">
          <cell r="A15225"/>
        </row>
        <row r="15226">
          <cell r="A15226"/>
        </row>
        <row r="15227">
          <cell r="A15227"/>
        </row>
        <row r="15228">
          <cell r="A15228"/>
        </row>
        <row r="15229">
          <cell r="A15229"/>
        </row>
        <row r="15230">
          <cell r="A15230"/>
        </row>
        <row r="15231">
          <cell r="A15231"/>
        </row>
        <row r="15232">
          <cell r="A15232"/>
        </row>
        <row r="15233">
          <cell r="A15233"/>
        </row>
        <row r="15234">
          <cell r="A15234"/>
        </row>
        <row r="15235">
          <cell r="A15235"/>
        </row>
        <row r="15236">
          <cell r="A15236"/>
        </row>
        <row r="15237">
          <cell r="A15237"/>
        </row>
        <row r="15238">
          <cell r="A15238"/>
        </row>
        <row r="15239">
          <cell r="A15239"/>
        </row>
        <row r="15240">
          <cell r="A15240"/>
        </row>
        <row r="15241">
          <cell r="A15241"/>
        </row>
        <row r="15242">
          <cell r="A15242"/>
        </row>
        <row r="15243">
          <cell r="A15243"/>
        </row>
        <row r="15244">
          <cell r="A15244"/>
        </row>
        <row r="15245">
          <cell r="A15245"/>
        </row>
        <row r="15246">
          <cell r="A15246"/>
        </row>
        <row r="15247">
          <cell r="A15247"/>
        </row>
        <row r="15248">
          <cell r="A15248"/>
        </row>
        <row r="15249">
          <cell r="A15249"/>
        </row>
        <row r="15250">
          <cell r="A15250"/>
        </row>
        <row r="15251">
          <cell r="A15251"/>
        </row>
        <row r="15252">
          <cell r="A15252"/>
        </row>
        <row r="15253">
          <cell r="A15253"/>
        </row>
        <row r="15254">
          <cell r="A15254"/>
        </row>
        <row r="15255">
          <cell r="A15255"/>
        </row>
        <row r="15256">
          <cell r="A15256"/>
        </row>
        <row r="15257">
          <cell r="A15257"/>
        </row>
        <row r="15258">
          <cell r="A15258"/>
        </row>
        <row r="15259">
          <cell r="A15259"/>
        </row>
        <row r="15260">
          <cell r="A15260"/>
        </row>
        <row r="15261">
          <cell r="A15261"/>
        </row>
        <row r="15262">
          <cell r="A15262"/>
        </row>
        <row r="15263">
          <cell r="A15263"/>
        </row>
        <row r="15264">
          <cell r="A15264"/>
        </row>
        <row r="15265">
          <cell r="A15265"/>
        </row>
        <row r="15266">
          <cell r="A15266"/>
        </row>
        <row r="15267">
          <cell r="A15267"/>
        </row>
        <row r="15268">
          <cell r="A15268"/>
        </row>
        <row r="15269">
          <cell r="A15269"/>
        </row>
        <row r="15270">
          <cell r="A15270"/>
        </row>
        <row r="15271">
          <cell r="A15271"/>
        </row>
        <row r="15272">
          <cell r="A15272"/>
        </row>
        <row r="15273">
          <cell r="A15273"/>
        </row>
        <row r="15274">
          <cell r="A15274"/>
        </row>
        <row r="15275">
          <cell r="A15275"/>
        </row>
        <row r="15276">
          <cell r="A15276"/>
        </row>
        <row r="15277">
          <cell r="A15277"/>
        </row>
        <row r="15278">
          <cell r="A15278"/>
        </row>
        <row r="15279">
          <cell r="A15279"/>
        </row>
        <row r="15280">
          <cell r="A15280"/>
        </row>
        <row r="15281">
          <cell r="A15281"/>
        </row>
        <row r="15282">
          <cell r="A15282"/>
        </row>
        <row r="15283">
          <cell r="A15283"/>
        </row>
        <row r="15284">
          <cell r="A15284"/>
        </row>
        <row r="15285">
          <cell r="A15285"/>
        </row>
        <row r="15286">
          <cell r="A15286"/>
        </row>
        <row r="15287">
          <cell r="A15287"/>
        </row>
        <row r="15288">
          <cell r="A15288"/>
        </row>
        <row r="15289">
          <cell r="A15289"/>
        </row>
        <row r="15290">
          <cell r="A15290"/>
        </row>
        <row r="15291">
          <cell r="A15291"/>
        </row>
        <row r="15292">
          <cell r="A15292"/>
        </row>
        <row r="15293">
          <cell r="A15293"/>
        </row>
        <row r="15294">
          <cell r="A15294"/>
        </row>
        <row r="15295">
          <cell r="A15295"/>
        </row>
        <row r="15296">
          <cell r="A15296"/>
        </row>
        <row r="15297">
          <cell r="A15297"/>
        </row>
        <row r="15298">
          <cell r="A15298"/>
        </row>
        <row r="15299">
          <cell r="A15299"/>
        </row>
        <row r="15300">
          <cell r="A15300"/>
        </row>
        <row r="15301">
          <cell r="A15301"/>
        </row>
        <row r="15302">
          <cell r="A15302"/>
        </row>
        <row r="15303">
          <cell r="A15303"/>
        </row>
        <row r="15304">
          <cell r="A15304"/>
        </row>
        <row r="15305">
          <cell r="A15305"/>
        </row>
        <row r="15306">
          <cell r="A15306"/>
        </row>
        <row r="15307">
          <cell r="A15307"/>
        </row>
        <row r="15308">
          <cell r="A15308"/>
        </row>
        <row r="15309">
          <cell r="A15309"/>
        </row>
        <row r="15310">
          <cell r="A15310"/>
        </row>
        <row r="15311">
          <cell r="A15311"/>
        </row>
        <row r="15312">
          <cell r="A15312"/>
        </row>
        <row r="15313">
          <cell r="A15313"/>
        </row>
        <row r="15314">
          <cell r="A15314"/>
        </row>
        <row r="15315">
          <cell r="A15315"/>
        </row>
        <row r="15316">
          <cell r="A15316"/>
        </row>
        <row r="15317">
          <cell r="A15317"/>
        </row>
        <row r="15318">
          <cell r="A15318"/>
        </row>
        <row r="15319">
          <cell r="A15319"/>
        </row>
        <row r="15320">
          <cell r="A15320"/>
        </row>
        <row r="15321">
          <cell r="A15321"/>
        </row>
        <row r="15322">
          <cell r="A15322"/>
        </row>
        <row r="15323">
          <cell r="A15323"/>
        </row>
        <row r="15324">
          <cell r="A15324"/>
        </row>
        <row r="15325">
          <cell r="A15325"/>
        </row>
        <row r="15326">
          <cell r="A15326"/>
        </row>
        <row r="15327">
          <cell r="A15327"/>
        </row>
        <row r="15328">
          <cell r="A15328"/>
        </row>
        <row r="15329">
          <cell r="A15329"/>
        </row>
        <row r="15330">
          <cell r="A15330"/>
        </row>
        <row r="15331">
          <cell r="A15331"/>
        </row>
        <row r="15332">
          <cell r="A15332"/>
        </row>
        <row r="15333">
          <cell r="A15333"/>
        </row>
        <row r="15334">
          <cell r="A15334"/>
        </row>
        <row r="15335">
          <cell r="A15335"/>
        </row>
        <row r="15336">
          <cell r="A15336"/>
        </row>
        <row r="15337">
          <cell r="A15337"/>
        </row>
        <row r="15338">
          <cell r="A15338"/>
        </row>
        <row r="15339">
          <cell r="A15339"/>
        </row>
        <row r="15340">
          <cell r="A15340"/>
        </row>
        <row r="15341">
          <cell r="A15341"/>
        </row>
        <row r="15342">
          <cell r="A15342"/>
        </row>
        <row r="15343">
          <cell r="A15343"/>
        </row>
        <row r="15344">
          <cell r="A15344"/>
        </row>
        <row r="15345">
          <cell r="A15345"/>
        </row>
        <row r="15346">
          <cell r="A15346"/>
        </row>
        <row r="15347">
          <cell r="A15347"/>
        </row>
        <row r="15348">
          <cell r="A15348"/>
        </row>
        <row r="15349">
          <cell r="A15349"/>
        </row>
        <row r="15350">
          <cell r="A15350"/>
        </row>
        <row r="15351">
          <cell r="A15351"/>
        </row>
        <row r="15352">
          <cell r="A15352"/>
        </row>
        <row r="15353">
          <cell r="A15353"/>
        </row>
        <row r="15354">
          <cell r="A15354"/>
        </row>
        <row r="15355">
          <cell r="A15355"/>
        </row>
        <row r="15356">
          <cell r="A15356"/>
        </row>
        <row r="15357">
          <cell r="A15357"/>
        </row>
        <row r="15358">
          <cell r="A15358"/>
        </row>
        <row r="15359">
          <cell r="A15359"/>
        </row>
        <row r="15360">
          <cell r="A15360"/>
        </row>
        <row r="15361">
          <cell r="A15361"/>
        </row>
        <row r="15362">
          <cell r="A15362"/>
        </row>
        <row r="15363">
          <cell r="A15363"/>
        </row>
        <row r="15364">
          <cell r="A15364"/>
        </row>
        <row r="15365">
          <cell r="A15365"/>
        </row>
        <row r="15366">
          <cell r="A15366"/>
        </row>
        <row r="15367">
          <cell r="A15367"/>
        </row>
        <row r="15368">
          <cell r="A15368"/>
        </row>
        <row r="15369">
          <cell r="A15369"/>
        </row>
        <row r="15370">
          <cell r="A15370"/>
        </row>
        <row r="15371">
          <cell r="A15371"/>
        </row>
        <row r="15372">
          <cell r="A15372"/>
        </row>
        <row r="15373">
          <cell r="A15373"/>
        </row>
        <row r="15374">
          <cell r="A15374"/>
        </row>
        <row r="15375">
          <cell r="A15375"/>
        </row>
        <row r="15376">
          <cell r="A15376"/>
        </row>
        <row r="15377">
          <cell r="A15377"/>
        </row>
        <row r="15378">
          <cell r="A15378"/>
        </row>
        <row r="15379">
          <cell r="A15379"/>
        </row>
        <row r="15380">
          <cell r="A15380"/>
        </row>
        <row r="15381">
          <cell r="A15381"/>
        </row>
        <row r="15382">
          <cell r="A15382"/>
        </row>
        <row r="15383">
          <cell r="A15383"/>
        </row>
        <row r="15384">
          <cell r="A15384"/>
        </row>
        <row r="15385">
          <cell r="A15385"/>
        </row>
        <row r="15386">
          <cell r="A15386"/>
        </row>
        <row r="15387">
          <cell r="A15387"/>
        </row>
        <row r="15388">
          <cell r="A15388"/>
        </row>
        <row r="15389">
          <cell r="A15389"/>
        </row>
        <row r="15390">
          <cell r="A15390"/>
        </row>
        <row r="15391">
          <cell r="A15391"/>
        </row>
        <row r="15392">
          <cell r="A15392"/>
        </row>
        <row r="15393">
          <cell r="A15393"/>
        </row>
        <row r="15394">
          <cell r="A15394"/>
        </row>
        <row r="15395">
          <cell r="A15395"/>
        </row>
        <row r="15396">
          <cell r="A15396"/>
        </row>
        <row r="15397">
          <cell r="A15397"/>
        </row>
        <row r="15398">
          <cell r="A15398"/>
        </row>
        <row r="15399">
          <cell r="A15399"/>
        </row>
        <row r="15400">
          <cell r="A15400"/>
        </row>
        <row r="15401">
          <cell r="A15401"/>
        </row>
        <row r="15402">
          <cell r="A15402"/>
        </row>
        <row r="15403">
          <cell r="A15403"/>
        </row>
        <row r="15404">
          <cell r="A15404"/>
        </row>
        <row r="15405">
          <cell r="A15405"/>
        </row>
        <row r="15406">
          <cell r="A15406"/>
        </row>
        <row r="15407">
          <cell r="A15407"/>
        </row>
        <row r="15408">
          <cell r="A15408"/>
        </row>
        <row r="15409">
          <cell r="A15409"/>
        </row>
        <row r="15410">
          <cell r="A15410"/>
        </row>
        <row r="15411">
          <cell r="A15411"/>
        </row>
        <row r="15412">
          <cell r="A15412"/>
        </row>
        <row r="15413">
          <cell r="A15413"/>
        </row>
        <row r="15414">
          <cell r="A15414"/>
        </row>
        <row r="15415">
          <cell r="A15415"/>
        </row>
        <row r="15416">
          <cell r="A15416"/>
        </row>
        <row r="15417">
          <cell r="A15417"/>
        </row>
        <row r="15418">
          <cell r="A15418"/>
        </row>
        <row r="15419">
          <cell r="A15419"/>
        </row>
        <row r="15420">
          <cell r="A15420"/>
        </row>
        <row r="15421">
          <cell r="A15421"/>
        </row>
        <row r="15422">
          <cell r="A15422"/>
        </row>
        <row r="15423">
          <cell r="A15423"/>
        </row>
        <row r="15424">
          <cell r="A15424"/>
        </row>
        <row r="15425">
          <cell r="A15425"/>
        </row>
        <row r="15426">
          <cell r="A15426"/>
        </row>
        <row r="15427">
          <cell r="A15427"/>
        </row>
        <row r="15428">
          <cell r="A15428"/>
        </row>
        <row r="15429">
          <cell r="A15429"/>
        </row>
        <row r="15430">
          <cell r="A15430"/>
        </row>
        <row r="15431">
          <cell r="A15431"/>
        </row>
        <row r="15432">
          <cell r="A15432"/>
        </row>
        <row r="15433">
          <cell r="A15433"/>
        </row>
        <row r="15434">
          <cell r="A15434"/>
        </row>
        <row r="15435">
          <cell r="A15435"/>
        </row>
        <row r="15436">
          <cell r="A15436"/>
        </row>
        <row r="15437">
          <cell r="A15437"/>
        </row>
        <row r="15438">
          <cell r="A15438"/>
        </row>
        <row r="15439">
          <cell r="A15439"/>
        </row>
        <row r="15440">
          <cell r="A15440"/>
        </row>
        <row r="15441">
          <cell r="A15441"/>
        </row>
        <row r="15442">
          <cell r="A15442"/>
        </row>
        <row r="15443">
          <cell r="A15443"/>
        </row>
        <row r="15444">
          <cell r="A15444"/>
        </row>
        <row r="15445">
          <cell r="A15445"/>
        </row>
        <row r="15446">
          <cell r="A15446"/>
        </row>
        <row r="15447">
          <cell r="A15447"/>
        </row>
        <row r="15448">
          <cell r="A15448"/>
        </row>
        <row r="15449">
          <cell r="A15449"/>
        </row>
        <row r="15450">
          <cell r="A15450"/>
        </row>
        <row r="15451">
          <cell r="A15451"/>
        </row>
        <row r="15452">
          <cell r="A15452"/>
        </row>
        <row r="15453">
          <cell r="A15453"/>
        </row>
        <row r="15454">
          <cell r="A15454"/>
        </row>
        <row r="15455">
          <cell r="A15455"/>
        </row>
        <row r="15456">
          <cell r="A15456"/>
        </row>
        <row r="15457">
          <cell r="A15457"/>
        </row>
        <row r="15458">
          <cell r="A15458"/>
        </row>
        <row r="15459">
          <cell r="A15459"/>
        </row>
        <row r="15460">
          <cell r="A15460"/>
        </row>
        <row r="15461">
          <cell r="A15461"/>
        </row>
        <row r="15462">
          <cell r="A15462"/>
        </row>
        <row r="15463">
          <cell r="A15463"/>
        </row>
        <row r="15464">
          <cell r="A15464"/>
        </row>
        <row r="15465">
          <cell r="A15465"/>
        </row>
        <row r="15466">
          <cell r="A15466"/>
        </row>
        <row r="15467">
          <cell r="A15467"/>
        </row>
        <row r="15468">
          <cell r="A15468"/>
        </row>
        <row r="15469">
          <cell r="A15469"/>
        </row>
        <row r="15470">
          <cell r="A15470"/>
        </row>
        <row r="15471">
          <cell r="A15471"/>
        </row>
        <row r="15472">
          <cell r="A15472"/>
        </row>
        <row r="15473">
          <cell r="A15473"/>
        </row>
        <row r="15474">
          <cell r="A15474"/>
        </row>
        <row r="15475">
          <cell r="A15475"/>
        </row>
        <row r="15476">
          <cell r="A15476"/>
        </row>
        <row r="15477">
          <cell r="A15477"/>
        </row>
        <row r="15478">
          <cell r="A15478"/>
        </row>
        <row r="15479">
          <cell r="A15479"/>
        </row>
        <row r="15480">
          <cell r="A15480"/>
        </row>
        <row r="15481">
          <cell r="A15481"/>
        </row>
        <row r="15482">
          <cell r="A15482"/>
        </row>
        <row r="15483">
          <cell r="A15483"/>
        </row>
        <row r="15484">
          <cell r="A15484"/>
        </row>
        <row r="15485">
          <cell r="A15485"/>
        </row>
        <row r="15486">
          <cell r="A15486"/>
        </row>
        <row r="15487">
          <cell r="A15487"/>
        </row>
        <row r="15488">
          <cell r="A15488"/>
        </row>
        <row r="15489">
          <cell r="A15489"/>
        </row>
        <row r="15490">
          <cell r="A15490"/>
        </row>
        <row r="15491">
          <cell r="A15491"/>
        </row>
        <row r="15492">
          <cell r="A15492"/>
        </row>
        <row r="15493">
          <cell r="A15493"/>
        </row>
        <row r="15494">
          <cell r="A15494"/>
        </row>
        <row r="15495">
          <cell r="A15495"/>
        </row>
        <row r="15496">
          <cell r="A15496"/>
        </row>
        <row r="15497">
          <cell r="A15497"/>
        </row>
        <row r="15498">
          <cell r="A15498"/>
        </row>
        <row r="15499">
          <cell r="A15499"/>
        </row>
        <row r="15500">
          <cell r="A15500"/>
        </row>
        <row r="15501">
          <cell r="A15501"/>
        </row>
        <row r="15502">
          <cell r="A15502"/>
        </row>
        <row r="15503">
          <cell r="A15503"/>
        </row>
        <row r="15504">
          <cell r="A15504"/>
        </row>
        <row r="15505">
          <cell r="A15505"/>
        </row>
        <row r="15506">
          <cell r="A15506"/>
        </row>
      </sheetData>
      <sheetData sheetId="6">
        <row r="17">
          <cell r="A17" t="str">
            <v>RESIDENTIAL SERVICE CLASSIFICATION</v>
          </cell>
        </row>
        <row r="18">
          <cell r="A18" t="str">
            <v>GENERAL SERVICE LESS THAN 50 KW SERVICE CLASSIFICATION</v>
          </cell>
        </row>
        <row r="19">
          <cell r="A19" t="str">
            <v>GENERAL SERVICE 50 to 4,999 kW SERVICE CLASSIFICATION</v>
          </cell>
        </row>
        <row r="20">
          <cell r="A20" t="str">
            <v>UNMETERED SCATTERED LOAD SERVICE CLASSIFICATION</v>
          </cell>
        </row>
        <row r="21">
          <cell r="A21" t="str">
            <v>SENTINEL LIGHTING SERVICE CLASSIFICATION</v>
          </cell>
        </row>
        <row r="22">
          <cell r="A22" t="str">
            <v>STREET LIGHTING SERVICE CLASSIFICATION</v>
          </cell>
        </row>
        <row r="23">
          <cell r="A23" t="str">
            <v>EMBEDDED DISTRIBUTOR SERVICE CLASSIFICATION</v>
          </cell>
        </row>
      </sheetData>
      <sheetData sheetId="7"/>
      <sheetData sheetId="8">
        <row r="14">
          <cell r="C14">
            <v>2018</v>
          </cell>
        </row>
        <row r="30">
          <cell r="B30" t="str">
            <v>A</v>
          </cell>
          <cell r="D30" t="str">
            <v>GENERAL SERVICE 50 to 4,999 kW SERVICE CLASSIFICATION</v>
          </cell>
          <cell r="F30">
            <v>8867585.1600000001</v>
          </cell>
          <cell r="G30">
            <v>9455976.5999999996</v>
          </cell>
          <cell r="H30">
            <v>9430341.5600000005</v>
          </cell>
          <cell r="I30">
            <v>8375538.3600000003</v>
          </cell>
          <cell r="J30">
            <v>9703358.2799999993</v>
          </cell>
          <cell r="K30">
            <v>10066251.720000001</v>
          </cell>
          <cell r="L30">
            <v>9878514.2400000002</v>
          </cell>
          <cell r="M30">
            <v>9029424.5999999996</v>
          </cell>
          <cell r="N30">
            <v>9111363.2400000002</v>
          </cell>
          <cell r="O30">
            <v>8610402.3599999994</v>
          </cell>
        </row>
        <row r="31">
          <cell r="B31" t="str">
            <v>A</v>
          </cell>
          <cell r="D31" t="str">
            <v>GENERAL SERVICE 50 to 4,999 kW SERVICE CLASSIFICATIONkW</v>
          </cell>
          <cell r="F31">
            <v>29728.75</v>
          </cell>
          <cell r="G31">
            <v>31204.65</v>
          </cell>
        </row>
        <row r="32">
          <cell r="B32"/>
          <cell r="D32"/>
          <cell r="F32" t="str">
            <v>A</v>
          </cell>
          <cell r="G32" t="str">
            <v>A</v>
          </cell>
          <cell r="H32" t="str">
            <v>A</v>
          </cell>
          <cell r="I32" t="str">
            <v>A</v>
          </cell>
          <cell r="J32" t="str">
            <v>A</v>
          </cell>
          <cell r="K32" t="str">
            <v>A</v>
          </cell>
          <cell r="L32" t="str">
            <v>A</v>
          </cell>
          <cell r="M32" t="str">
            <v>A</v>
          </cell>
          <cell r="N32" t="str">
            <v>A</v>
          </cell>
          <cell r="O32" t="str">
            <v>B</v>
          </cell>
        </row>
        <row r="33">
          <cell r="B33" t="str">
            <v/>
          </cell>
          <cell r="D33"/>
          <cell r="F33"/>
          <cell r="G33"/>
        </row>
        <row r="34">
          <cell r="B34" t="str">
            <v/>
          </cell>
          <cell r="D34" t="str">
            <v>kW</v>
          </cell>
          <cell r="F34"/>
          <cell r="G34"/>
        </row>
        <row r="35">
          <cell r="B35"/>
          <cell r="D35"/>
          <cell r="F35"/>
          <cell r="G35"/>
        </row>
        <row r="36">
          <cell r="B36" t="str">
            <v/>
          </cell>
          <cell r="D36"/>
          <cell r="F36"/>
          <cell r="G36"/>
        </row>
        <row r="37">
          <cell r="B37" t="str">
            <v/>
          </cell>
          <cell r="D37" t="str">
            <v>kW</v>
          </cell>
          <cell r="F37"/>
          <cell r="G37"/>
        </row>
        <row r="38">
          <cell r="B38"/>
          <cell r="D38"/>
          <cell r="F38"/>
          <cell r="G38"/>
        </row>
        <row r="39">
          <cell r="B39" t="str">
            <v/>
          </cell>
          <cell r="D39"/>
          <cell r="F39"/>
          <cell r="G39"/>
        </row>
        <row r="40">
          <cell r="B40" t="str">
            <v/>
          </cell>
          <cell r="D40" t="str">
            <v>kW</v>
          </cell>
          <cell r="F40"/>
          <cell r="G40"/>
        </row>
        <row r="41">
          <cell r="B41"/>
          <cell r="D41"/>
          <cell r="F41"/>
          <cell r="G41"/>
        </row>
        <row r="42">
          <cell r="B42" t="str">
            <v/>
          </cell>
          <cell r="D42"/>
          <cell r="F42"/>
          <cell r="G42"/>
        </row>
        <row r="43">
          <cell r="B43" t="str">
            <v/>
          </cell>
          <cell r="D43" t="str">
            <v>kW</v>
          </cell>
          <cell r="F43"/>
          <cell r="G43"/>
        </row>
        <row r="44">
          <cell r="B44"/>
          <cell r="D44"/>
          <cell r="F44"/>
          <cell r="G44"/>
        </row>
        <row r="45">
          <cell r="B45" t="str">
            <v/>
          </cell>
          <cell r="D45"/>
          <cell r="F45"/>
          <cell r="G45"/>
        </row>
        <row r="46">
          <cell r="B46" t="str">
            <v/>
          </cell>
          <cell r="D46" t="str">
            <v>kW</v>
          </cell>
          <cell r="F46"/>
          <cell r="G46"/>
        </row>
        <row r="47">
          <cell r="B47"/>
          <cell r="D47"/>
          <cell r="F47"/>
          <cell r="G47"/>
        </row>
        <row r="48">
          <cell r="B48" t="str">
            <v/>
          </cell>
          <cell r="D48"/>
          <cell r="F48"/>
          <cell r="G48"/>
        </row>
        <row r="49">
          <cell r="B49" t="str">
            <v/>
          </cell>
          <cell r="D49" t="str">
            <v>kW</v>
          </cell>
          <cell r="F49"/>
          <cell r="G49"/>
        </row>
        <row r="50">
          <cell r="B50"/>
          <cell r="D50"/>
          <cell r="F50"/>
          <cell r="G50"/>
        </row>
        <row r="51">
          <cell r="B51" t="str">
            <v/>
          </cell>
          <cell r="D51"/>
          <cell r="F51"/>
          <cell r="G51"/>
        </row>
        <row r="52">
          <cell r="B52" t="str">
            <v/>
          </cell>
          <cell r="D52" t="str">
            <v>kW</v>
          </cell>
          <cell r="F52"/>
          <cell r="G52"/>
        </row>
        <row r="53">
          <cell r="B53"/>
          <cell r="D53"/>
          <cell r="F53"/>
          <cell r="G53"/>
        </row>
        <row r="54">
          <cell r="B54" t="str">
            <v/>
          </cell>
          <cell r="D54"/>
          <cell r="F54"/>
          <cell r="G54"/>
        </row>
        <row r="55">
          <cell r="B55" t="str">
            <v/>
          </cell>
          <cell r="D55" t="str">
            <v>kW</v>
          </cell>
          <cell r="F55"/>
          <cell r="G55"/>
        </row>
        <row r="56">
          <cell r="B56"/>
          <cell r="D56"/>
          <cell r="F56"/>
          <cell r="G56"/>
        </row>
        <row r="57">
          <cell r="B57" t="str">
            <v/>
          </cell>
          <cell r="D57"/>
          <cell r="F57"/>
          <cell r="G57"/>
        </row>
        <row r="58">
          <cell r="B58" t="str">
            <v/>
          </cell>
          <cell r="D58" t="str">
            <v>kW</v>
          </cell>
          <cell r="F58"/>
          <cell r="G58"/>
        </row>
        <row r="59">
          <cell r="B59"/>
          <cell r="D59"/>
          <cell r="F59"/>
          <cell r="G59"/>
        </row>
        <row r="60">
          <cell r="B60" t="str">
            <v/>
          </cell>
          <cell r="D60"/>
          <cell r="F60"/>
          <cell r="G60"/>
        </row>
        <row r="61">
          <cell r="B61" t="str">
            <v/>
          </cell>
          <cell r="D61" t="str">
            <v>kW</v>
          </cell>
          <cell r="F61"/>
          <cell r="G61"/>
        </row>
        <row r="62">
          <cell r="B62"/>
          <cell r="D62"/>
          <cell r="F62"/>
          <cell r="G62"/>
        </row>
        <row r="63">
          <cell r="B63" t="str">
            <v/>
          </cell>
          <cell r="D63"/>
          <cell r="F63"/>
          <cell r="G63"/>
        </row>
        <row r="64">
          <cell r="B64" t="str">
            <v/>
          </cell>
          <cell r="D64" t="str">
            <v>kW</v>
          </cell>
          <cell r="F64"/>
          <cell r="G64"/>
        </row>
        <row r="65">
          <cell r="B65"/>
          <cell r="D65"/>
          <cell r="F65"/>
          <cell r="G65"/>
        </row>
        <row r="66">
          <cell r="B66" t="str">
            <v/>
          </cell>
          <cell r="D66"/>
          <cell r="F66"/>
          <cell r="G66"/>
        </row>
        <row r="67">
          <cell r="B67" t="str">
            <v/>
          </cell>
          <cell r="D67" t="str">
            <v>kW</v>
          </cell>
          <cell r="F67"/>
          <cell r="G67"/>
        </row>
        <row r="68">
          <cell r="B68"/>
          <cell r="D68"/>
          <cell r="F68"/>
          <cell r="G68"/>
        </row>
        <row r="69">
          <cell r="B69" t="str">
            <v/>
          </cell>
          <cell r="D69"/>
          <cell r="F69"/>
          <cell r="G69"/>
        </row>
        <row r="70">
          <cell r="B70" t="str">
            <v/>
          </cell>
          <cell r="D70" t="str">
            <v>kW</v>
          </cell>
          <cell r="F70"/>
          <cell r="G70"/>
        </row>
        <row r="71">
          <cell r="B71"/>
          <cell r="D71"/>
          <cell r="F71"/>
          <cell r="G71"/>
        </row>
        <row r="72">
          <cell r="B72" t="str">
            <v/>
          </cell>
          <cell r="D72"/>
          <cell r="F72"/>
          <cell r="G72"/>
        </row>
        <row r="73">
          <cell r="B73" t="str">
            <v/>
          </cell>
          <cell r="D73" t="str">
            <v>kW</v>
          </cell>
          <cell r="F73"/>
          <cell r="G73"/>
        </row>
        <row r="74">
          <cell r="B74"/>
          <cell r="D74"/>
          <cell r="F74"/>
          <cell r="G74"/>
        </row>
        <row r="75">
          <cell r="B75" t="str">
            <v/>
          </cell>
          <cell r="D75"/>
          <cell r="F75"/>
          <cell r="G75"/>
        </row>
        <row r="76">
          <cell r="B76" t="str">
            <v/>
          </cell>
          <cell r="D76" t="str">
            <v>kW</v>
          </cell>
          <cell r="F76"/>
          <cell r="G76"/>
        </row>
        <row r="77">
          <cell r="B77"/>
          <cell r="D77"/>
          <cell r="F77"/>
          <cell r="G77"/>
        </row>
        <row r="78">
          <cell r="B78" t="str">
            <v/>
          </cell>
          <cell r="D78"/>
          <cell r="F78"/>
          <cell r="G78"/>
        </row>
        <row r="79">
          <cell r="B79" t="str">
            <v/>
          </cell>
          <cell r="D79" t="str">
            <v>kW</v>
          </cell>
          <cell r="F79"/>
          <cell r="G79"/>
        </row>
        <row r="80">
          <cell r="B80"/>
          <cell r="D80"/>
          <cell r="F80"/>
          <cell r="G80"/>
        </row>
        <row r="81">
          <cell r="B81" t="str">
            <v/>
          </cell>
          <cell r="D81"/>
          <cell r="F81"/>
          <cell r="G81"/>
        </row>
        <row r="82">
          <cell r="B82" t="str">
            <v/>
          </cell>
          <cell r="D82" t="str">
            <v>kW</v>
          </cell>
          <cell r="F82"/>
          <cell r="G82"/>
        </row>
        <row r="83">
          <cell r="B83"/>
          <cell r="D83"/>
          <cell r="F83"/>
          <cell r="G83"/>
        </row>
        <row r="84">
          <cell r="B84" t="str">
            <v/>
          </cell>
          <cell r="D84"/>
          <cell r="F84"/>
          <cell r="G84"/>
        </row>
        <row r="85">
          <cell r="B85" t="str">
            <v/>
          </cell>
          <cell r="D85" t="str">
            <v>kW</v>
          </cell>
          <cell r="F85"/>
          <cell r="G85"/>
        </row>
        <row r="86">
          <cell r="B86"/>
          <cell r="D86"/>
          <cell r="F86"/>
          <cell r="G86"/>
        </row>
        <row r="87">
          <cell r="B87" t="str">
            <v/>
          </cell>
          <cell r="D87"/>
          <cell r="F87"/>
          <cell r="G87"/>
        </row>
        <row r="88">
          <cell r="B88" t="str">
            <v/>
          </cell>
          <cell r="D88" t="str">
            <v>kW</v>
          </cell>
          <cell r="F88"/>
          <cell r="G88"/>
        </row>
        <row r="89">
          <cell r="B89"/>
          <cell r="D89"/>
          <cell r="F89"/>
          <cell r="G89"/>
        </row>
        <row r="90">
          <cell r="B90" t="str">
            <v/>
          </cell>
          <cell r="D90"/>
          <cell r="F90"/>
          <cell r="G90"/>
        </row>
        <row r="91">
          <cell r="B91" t="str">
            <v/>
          </cell>
          <cell r="D91" t="str">
            <v>kW</v>
          </cell>
          <cell r="F91"/>
          <cell r="G91"/>
        </row>
        <row r="92">
          <cell r="B92"/>
          <cell r="D92"/>
          <cell r="F92"/>
          <cell r="G92"/>
        </row>
        <row r="93">
          <cell r="B93" t="str">
            <v/>
          </cell>
          <cell r="D93"/>
          <cell r="F93"/>
          <cell r="G93"/>
        </row>
        <row r="94">
          <cell r="B94" t="str">
            <v/>
          </cell>
          <cell r="D94" t="str">
            <v>kW</v>
          </cell>
          <cell r="F94"/>
          <cell r="G94"/>
        </row>
        <row r="95">
          <cell r="B95"/>
          <cell r="D95"/>
          <cell r="F95"/>
          <cell r="G95"/>
        </row>
        <row r="96">
          <cell r="B96" t="str">
            <v/>
          </cell>
          <cell r="D96"/>
          <cell r="F96"/>
          <cell r="G96"/>
        </row>
        <row r="97">
          <cell r="B97" t="str">
            <v/>
          </cell>
          <cell r="D97" t="str">
            <v>kW</v>
          </cell>
          <cell r="F97"/>
          <cell r="G97"/>
        </row>
        <row r="98">
          <cell r="B98"/>
          <cell r="D98"/>
          <cell r="F98"/>
          <cell r="G98"/>
        </row>
        <row r="99">
          <cell r="B99" t="str">
            <v/>
          </cell>
          <cell r="D99"/>
          <cell r="F99"/>
          <cell r="G99"/>
        </row>
        <row r="100">
          <cell r="B100" t="str">
            <v/>
          </cell>
          <cell r="D100" t="str">
            <v>kW</v>
          </cell>
          <cell r="F100"/>
          <cell r="G100"/>
        </row>
        <row r="101">
          <cell r="B101"/>
          <cell r="D101"/>
          <cell r="F101"/>
          <cell r="G101"/>
        </row>
        <row r="102">
          <cell r="B102" t="str">
            <v/>
          </cell>
          <cell r="D102"/>
          <cell r="F102"/>
          <cell r="G102"/>
        </row>
        <row r="103">
          <cell r="B103" t="str">
            <v/>
          </cell>
          <cell r="D103" t="str">
            <v>kW</v>
          </cell>
          <cell r="F103"/>
          <cell r="G103"/>
        </row>
        <row r="104">
          <cell r="B104"/>
          <cell r="D104"/>
          <cell r="F104"/>
          <cell r="G104"/>
        </row>
        <row r="105">
          <cell r="B105" t="str">
            <v/>
          </cell>
          <cell r="D105"/>
          <cell r="F105"/>
          <cell r="G105"/>
        </row>
        <row r="106">
          <cell r="B106" t="str">
            <v/>
          </cell>
          <cell r="D106" t="str">
            <v>kW</v>
          </cell>
          <cell r="F106"/>
          <cell r="G106"/>
        </row>
        <row r="107">
          <cell r="B107"/>
          <cell r="D107"/>
          <cell r="F107"/>
          <cell r="G107"/>
        </row>
        <row r="108">
          <cell r="B108" t="str">
            <v/>
          </cell>
          <cell r="D108"/>
          <cell r="F108"/>
          <cell r="G108"/>
        </row>
        <row r="109">
          <cell r="B109" t="str">
            <v/>
          </cell>
          <cell r="D109" t="str">
            <v>kW</v>
          </cell>
          <cell r="F109"/>
          <cell r="G109"/>
        </row>
        <row r="110">
          <cell r="B110"/>
          <cell r="D110"/>
          <cell r="F110"/>
          <cell r="G110"/>
        </row>
        <row r="111">
          <cell r="B111" t="str">
            <v/>
          </cell>
          <cell r="D111"/>
          <cell r="F111"/>
          <cell r="G111"/>
        </row>
        <row r="112">
          <cell r="B112" t="str">
            <v/>
          </cell>
          <cell r="D112" t="str">
            <v>kW</v>
          </cell>
          <cell r="F112"/>
          <cell r="G112"/>
        </row>
        <row r="113">
          <cell r="B113"/>
          <cell r="D113"/>
          <cell r="F113"/>
          <cell r="G113"/>
        </row>
        <row r="114">
          <cell r="B114" t="str">
            <v/>
          </cell>
          <cell r="D114"/>
          <cell r="F114"/>
          <cell r="G114"/>
        </row>
        <row r="115">
          <cell r="B115" t="str">
            <v/>
          </cell>
          <cell r="D115" t="str">
            <v>kW</v>
          </cell>
          <cell r="F115"/>
          <cell r="G115"/>
        </row>
        <row r="116">
          <cell r="B116"/>
          <cell r="D116"/>
          <cell r="F116"/>
          <cell r="G116"/>
        </row>
        <row r="117">
          <cell r="B117" t="str">
            <v/>
          </cell>
          <cell r="D117"/>
          <cell r="F117"/>
          <cell r="G117"/>
        </row>
        <row r="118">
          <cell r="B118" t="str">
            <v/>
          </cell>
          <cell r="D118" t="str">
            <v>kW</v>
          </cell>
          <cell r="F118"/>
          <cell r="G118"/>
        </row>
        <row r="119">
          <cell r="B119"/>
          <cell r="D119"/>
          <cell r="F119"/>
          <cell r="G119"/>
        </row>
        <row r="120">
          <cell r="B120" t="str">
            <v/>
          </cell>
          <cell r="D120"/>
          <cell r="F120"/>
          <cell r="G120"/>
        </row>
        <row r="121">
          <cell r="B121" t="str">
            <v/>
          </cell>
          <cell r="D121" t="str">
            <v>kW</v>
          </cell>
          <cell r="F121"/>
          <cell r="G121"/>
        </row>
        <row r="122">
          <cell r="B122"/>
          <cell r="D122"/>
          <cell r="F122"/>
          <cell r="G122"/>
        </row>
        <row r="123">
          <cell r="B123" t="str">
            <v/>
          </cell>
          <cell r="D123"/>
          <cell r="F123"/>
          <cell r="G123"/>
        </row>
        <row r="124">
          <cell r="B124" t="str">
            <v/>
          </cell>
          <cell r="D124" t="str">
            <v>kW</v>
          </cell>
          <cell r="F124"/>
          <cell r="G124"/>
        </row>
        <row r="125">
          <cell r="B125"/>
          <cell r="D125"/>
          <cell r="F125"/>
          <cell r="G125"/>
        </row>
        <row r="126">
          <cell r="B126" t="str">
            <v/>
          </cell>
          <cell r="D126"/>
          <cell r="F126"/>
          <cell r="G126"/>
        </row>
        <row r="127">
          <cell r="B127" t="str">
            <v/>
          </cell>
          <cell r="D127" t="str">
            <v>kW</v>
          </cell>
          <cell r="F127"/>
          <cell r="G127"/>
        </row>
        <row r="128">
          <cell r="B128"/>
          <cell r="D128"/>
          <cell r="F128"/>
          <cell r="G128"/>
        </row>
        <row r="129">
          <cell r="B129" t="str">
            <v/>
          </cell>
          <cell r="D129"/>
          <cell r="F129"/>
          <cell r="G129"/>
        </row>
        <row r="130">
          <cell r="B130" t="str">
            <v/>
          </cell>
          <cell r="D130" t="str">
            <v>kW</v>
          </cell>
          <cell r="F130"/>
          <cell r="G130"/>
        </row>
        <row r="131">
          <cell r="B131"/>
          <cell r="D131"/>
          <cell r="F131"/>
          <cell r="G131"/>
        </row>
        <row r="132">
          <cell r="B132" t="str">
            <v/>
          </cell>
          <cell r="D132"/>
          <cell r="F132"/>
          <cell r="G132"/>
        </row>
        <row r="133">
          <cell r="B133" t="str">
            <v/>
          </cell>
          <cell r="D133" t="str">
            <v>kW</v>
          </cell>
          <cell r="F133"/>
          <cell r="G133"/>
        </row>
        <row r="134">
          <cell r="B134"/>
          <cell r="D134"/>
          <cell r="F134"/>
          <cell r="G134"/>
        </row>
        <row r="135">
          <cell r="B135" t="str">
            <v/>
          </cell>
          <cell r="D135"/>
          <cell r="F135"/>
          <cell r="G135"/>
        </row>
        <row r="136">
          <cell r="B136" t="str">
            <v/>
          </cell>
          <cell r="D136" t="str">
            <v>kW</v>
          </cell>
          <cell r="F136"/>
          <cell r="G136"/>
        </row>
        <row r="137">
          <cell r="B137"/>
          <cell r="D137"/>
          <cell r="F137"/>
          <cell r="G137"/>
        </row>
        <row r="138">
          <cell r="B138" t="str">
            <v/>
          </cell>
          <cell r="D138"/>
          <cell r="F138"/>
          <cell r="G138"/>
        </row>
        <row r="139">
          <cell r="B139" t="str">
            <v/>
          </cell>
          <cell r="D139" t="str">
            <v>kW</v>
          </cell>
          <cell r="F139"/>
          <cell r="G139"/>
        </row>
        <row r="140">
          <cell r="B140"/>
          <cell r="D140"/>
          <cell r="F140"/>
          <cell r="G140"/>
        </row>
        <row r="141">
          <cell r="B141" t="str">
            <v/>
          </cell>
          <cell r="D141"/>
          <cell r="F141"/>
          <cell r="G141"/>
        </row>
        <row r="142">
          <cell r="B142" t="str">
            <v/>
          </cell>
          <cell r="D142" t="str">
            <v>kW</v>
          </cell>
          <cell r="F142"/>
          <cell r="G142"/>
        </row>
        <row r="143">
          <cell r="B143"/>
          <cell r="D143"/>
          <cell r="F143"/>
          <cell r="G143"/>
        </row>
        <row r="144">
          <cell r="B144" t="str">
            <v/>
          </cell>
          <cell r="D144"/>
          <cell r="F144"/>
          <cell r="G144"/>
        </row>
        <row r="145">
          <cell r="B145" t="str">
            <v/>
          </cell>
          <cell r="D145" t="str">
            <v>kW</v>
          </cell>
          <cell r="F145"/>
          <cell r="G145"/>
        </row>
        <row r="146">
          <cell r="B146"/>
          <cell r="D146"/>
          <cell r="F146"/>
          <cell r="G146"/>
        </row>
        <row r="147">
          <cell r="B147" t="str">
            <v/>
          </cell>
          <cell r="D147"/>
          <cell r="F147"/>
          <cell r="G147"/>
        </row>
        <row r="148">
          <cell r="B148" t="str">
            <v/>
          </cell>
          <cell r="D148" t="str">
            <v>kW</v>
          </cell>
          <cell r="F148"/>
          <cell r="G148"/>
        </row>
        <row r="149">
          <cell r="B149"/>
          <cell r="D149"/>
          <cell r="F149"/>
          <cell r="G149"/>
        </row>
        <row r="150">
          <cell r="B150" t="str">
            <v/>
          </cell>
          <cell r="D150"/>
          <cell r="F150"/>
          <cell r="G150"/>
        </row>
        <row r="151">
          <cell r="B151" t="str">
            <v/>
          </cell>
          <cell r="D151" t="str">
            <v>kW</v>
          </cell>
          <cell r="F151"/>
          <cell r="G151"/>
        </row>
        <row r="152">
          <cell r="B152"/>
          <cell r="D152"/>
          <cell r="F152"/>
          <cell r="G152"/>
        </row>
        <row r="153">
          <cell r="B153" t="str">
            <v/>
          </cell>
          <cell r="D153"/>
          <cell r="F153"/>
          <cell r="G153"/>
        </row>
        <row r="154">
          <cell r="B154" t="str">
            <v/>
          </cell>
          <cell r="D154" t="str">
            <v>kW</v>
          </cell>
          <cell r="F154"/>
          <cell r="G154"/>
        </row>
        <row r="155">
          <cell r="B155"/>
          <cell r="D155"/>
          <cell r="F155"/>
          <cell r="G155"/>
        </row>
        <row r="156">
          <cell r="B156" t="str">
            <v/>
          </cell>
          <cell r="D156"/>
          <cell r="F156"/>
          <cell r="G156"/>
        </row>
        <row r="157">
          <cell r="B157" t="str">
            <v/>
          </cell>
          <cell r="D157" t="str">
            <v>kW</v>
          </cell>
          <cell r="F157"/>
          <cell r="G157"/>
        </row>
        <row r="158">
          <cell r="B158"/>
          <cell r="D158"/>
          <cell r="F158"/>
          <cell r="G158"/>
        </row>
        <row r="159">
          <cell r="B159" t="str">
            <v/>
          </cell>
          <cell r="D159"/>
          <cell r="F159"/>
          <cell r="G159"/>
        </row>
        <row r="160">
          <cell r="B160" t="str">
            <v/>
          </cell>
          <cell r="D160" t="str">
            <v>kW</v>
          </cell>
          <cell r="F160"/>
          <cell r="G160"/>
        </row>
        <row r="161">
          <cell r="B161"/>
          <cell r="D161"/>
          <cell r="F161"/>
          <cell r="G161"/>
        </row>
        <row r="162">
          <cell r="B162" t="str">
            <v/>
          </cell>
          <cell r="D162"/>
          <cell r="F162"/>
          <cell r="G162"/>
        </row>
        <row r="163">
          <cell r="B163" t="str">
            <v/>
          </cell>
          <cell r="D163" t="str">
            <v>kW</v>
          </cell>
          <cell r="F163"/>
          <cell r="G163"/>
        </row>
        <row r="164">
          <cell r="B164"/>
          <cell r="D164"/>
          <cell r="F164"/>
          <cell r="G164"/>
        </row>
        <row r="165">
          <cell r="B165" t="str">
            <v/>
          </cell>
          <cell r="D165"/>
          <cell r="F165"/>
          <cell r="G165"/>
        </row>
        <row r="166">
          <cell r="B166" t="str">
            <v/>
          </cell>
          <cell r="D166" t="str">
            <v>kW</v>
          </cell>
          <cell r="F166"/>
          <cell r="G166"/>
        </row>
        <row r="167">
          <cell r="B167"/>
          <cell r="D167"/>
          <cell r="F167"/>
          <cell r="G167"/>
        </row>
        <row r="168">
          <cell r="B168" t="str">
            <v/>
          </cell>
          <cell r="D168"/>
          <cell r="F168"/>
          <cell r="G168"/>
        </row>
        <row r="169">
          <cell r="B169" t="str">
            <v/>
          </cell>
          <cell r="D169" t="str">
            <v>kW</v>
          </cell>
          <cell r="F169"/>
          <cell r="G169"/>
        </row>
        <row r="170">
          <cell r="B170"/>
          <cell r="D170"/>
          <cell r="F170"/>
          <cell r="G170"/>
        </row>
        <row r="171">
          <cell r="B171" t="str">
            <v/>
          </cell>
          <cell r="D171"/>
          <cell r="F171"/>
          <cell r="G171"/>
        </row>
        <row r="172">
          <cell r="B172" t="str">
            <v/>
          </cell>
          <cell r="D172" t="str">
            <v>kW</v>
          </cell>
          <cell r="F172"/>
          <cell r="G172"/>
        </row>
        <row r="173">
          <cell r="B173"/>
          <cell r="D173"/>
          <cell r="F173"/>
          <cell r="G173"/>
        </row>
        <row r="174">
          <cell r="B174" t="str">
            <v/>
          </cell>
          <cell r="D174"/>
          <cell r="F174"/>
          <cell r="G174"/>
        </row>
        <row r="175">
          <cell r="B175" t="str">
            <v/>
          </cell>
          <cell r="D175" t="str">
            <v>kW</v>
          </cell>
          <cell r="F175"/>
          <cell r="G175"/>
        </row>
        <row r="176">
          <cell r="B176"/>
          <cell r="D176"/>
          <cell r="F176"/>
          <cell r="G176"/>
        </row>
        <row r="177">
          <cell r="B177" t="str">
            <v/>
          </cell>
          <cell r="D177"/>
          <cell r="F177"/>
          <cell r="G177"/>
        </row>
        <row r="178">
          <cell r="B178" t="str">
            <v/>
          </cell>
          <cell r="D178" t="str">
            <v>kW</v>
          </cell>
          <cell r="F178"/>
          <cell r="G178"/>
        </row>
        <row r="179">
          <cell r="B179"/>
          <cell r="D179"/>
          <cell r="F179"/>
          <cell r="G179"/>
        </row>
        <row r="180">
          <cell r="B180" t="str">
            <v/>
          </cell>
          <cell r="D180"/>
          <cell r="F180"/>
          <cell r="G180"/>
        </row>
        <row r="181">
          <cell r="B181" t="str">
            <v/>
          </cell>
          <cell r="D181" t="str">
            <v>kW</v>
          </cell>
          <cell r="F181"/>
          <cell r="G181"/>
        </row>
        <row r="182">
          <cell r="B182"/>
          <cell r="D182"/>
          <cell r="F182"/>
          <cell r="G182"/>
        </row>
        <row r="183">
          <cell r="B183" t="str">
            <v/>
          </cell>
          <cell r="D183"/>
          <cell r="F183"/>
          <cell r="G183"/>
        </row>
        <row r="184">
          <cell r="B184" t="str">
            <v/>
          </cell>
          <cell r="D184" t="str">
            <v>kW</v>
          </cell>
          <cell r="F184"/>
          <cell r="G184"/>
        </row>
        <row r="185">
          <cell r="B185"/>
          <cell r="D185"/>
          <cell r="F185"/>
          <cell r="G185"/>
        </row>
        <row r="186">
          <cell r="B186" t="str">
            <v/>
          </cell>
          <cell r="D186"/>
          <cell r="F186"/>
          <cell r="G186"/>
        </row>
        <row r="187">
          <cell r="B187" t="str">
            <v/>
          </cell>
          <cell r="D187" t="str">
            <v>kW</v>
          </cell>
          <cell r="F187"/>
          <cell r="G187"/>
        </row>
        <row r="188">
          <cell r="B188"/>
          <cell r="D188"/>
          <cell r="F188"/>
          <cell r="G188"/>
        </row>
        <row r="189">
          <cell r="B189" t="str">
            <v/>
          </cell>
          <cell r="D189"/>
          <cell r="F189"/>
          <cell r="G189"/>
        </row>
        <row r="190">
          <cell r="B190" t="str">
            <v/>
          </cell>
          <cell r="D190" t="str">
            <v>kW</v>
          </cell>
          <cell r="F190"/>
          <cell r="G190"/>
        </row>
        <row r="191">
          <cell r="B191"/>
          <cell r="D191"/>
          <cell r="F191"/>
          <cell r="G191"/>
        </row>
        <row r="192">
          <cell r="B192" t="str">
            <v/>
          </cell>
          <cell r="D192"/>
          <cell r="F192"/>
          <cell r="G192"/>
        </row>
        <row r="193">
          <cell r="B193" t="str">
            <v/>
          </cell>
          <cell r="D193" t="str">
            <v>kW</v>
          </cell>
          <cell r="F193"/>
          <cell r="G193"/>
        </row>
        <row r="194">
          <cell r="B194"/>
          <cell r="D194"/>
          <cell r="F194"/>
          <cell r="G194"/>
        </row>
        <row r="195">
          <cell r="B195" t="str">
            <v/>
          </cell>
          <cell r="D195"/>
          <cell r="F195"/>
          <cell r="G195"/>
        </row>
        <row r="196">
          <cell r="B196" t="str">
            <v/>
          </cell>
          <cell r="D196" t="str">
            <v>kW</v>
          </cell>
          <cell r="F196"/>
          <cell r="G196"/>
        </row>
        <row r="197">
          <cell r="B197"/>
          <cell r="D197"/>
          <cell r="F197"/>
          <cell r="G197"/>
        </row>
        <row r="198">
          <cell r="B198" t="str">
            <v/>
          </cell>
          <cell r="D198"/>
          <cell r="F198"/>
          <cell r="G198"/>
        </row>
        <row r="199">
          <cell r="B199" t="str">
            <v/>
          </cell>
          <cell r="D199" t="str">
            <v>kW</v>
          </cell>
          <cell r="F199"/>
          <cell r="G199"/>
        </row>
        <row r="200">
          <cell r="B200"/>
          <cell r="D200"/>
          <cell r="F200"/>
          <cell r="G200"/>
        </row>
        <row r="201">
          <cell r="B201" t="str">
            <v/>
          </cell>
          <cell r="D201"/>
          <cell r="F201"/>
          <cell r="G201"/>
        </row>
        <row r="202">
          <cell r="B202" t="str">
            <v/>
          </cell>
          <cell r="D202" t="str">
            <v>kW</v>
          </cell>
          <cell r="F202"/>
          <cell r="G202"/>
        </row>
        <row r="203">
          <cell r="B203"/>
          <cell r="D203"/>
          <cell r="F203"/>
          <cell r="G203"/>
        </row>
        <row r="204">
          <cell r="B204" t="str">
            <v/>
          </cell>
          <cell r="D204"/>
          <cell r="F204"/>
          <cell r="G204"/>
        </row>
        <row r="205">
          <cell r="B205" t="str">
            <v/>
          </cell>
          <cell r="D205" t="str">
            <v>kW</v>
          </cell>
          <cell r="F205"/>
          <cell r="G205"/>
        </row>
        <row r="206">
          <cell r="B206"/>
          <cell r="D206"/>
          <cell r="F206"/>
          <cell r="G206"/>
        </row>
        <row r="207">
          <cell r="B207" t="str">
            <v/>
          </cell>
          <cell r="D207"/>
          <cell r="F207"/>
          <cell r="G207"/>
        </row>
        <row r="208">
          <cell r="B208" t="str">
            <v/>
          </cell>
          <cell r="D208" t="str">
            <v>kW</v>
          </cell>
          <cell r="F208"/>
          <cell r="G208"/>
        </row>
        <row r="209">
          <cell r="B209"/>
          <cell r="D209"/>
          <cell r="F209"/>
          <cell r="G209"/>
        </row>
        <row r="210">
          <cell r="B210" t="str">
            <v/>
          </cell>
          <cell r="D210"/>
          <cell r="F210"/>
          <cell r="G210"/>
        </row>
        <row r="211">
          <cell r="B211" t="str">
            <v/>
          </cell>
          <cell r="D211" t="str">
            <v>kW</v>
          </cell>
          <cell r="F211"/>
          <cell r="G211"/>
        </row>
        <row r="212">
          <cell r="B212"/>
          <cell r="D212"/>
          <cell r="F212"/>
          <cell r="G212"/>
        </row>
        <row r="213">
          <cell r="B213" t="str">
            <v/>
          </cell>
          <cell r="D213"/>
          <cell r="F213"/>
          <cell r="G213"/>
        </row>
        <row r="214">
          <cell r="B214" t="str">
            <v/>
          </cell>
          <cell r="D214" t="str">
            <v>kW</v>
          </cell>
          <cell r="F214"/>
          <cell r="G214"/>
        </row>
        <row r="215">
          <cell r="B215"/>
          <cell r="D215"/>
          <cell r="F215"/>
          <cell r="G215"/>
        </row>
        <row r="216">
          <cell r="B216" t="str">
            <v/>
          </cell>
          <cell r="D216"/>
          <cell r="F216"/>
          <cell r="G216"/>
        </row>
        <row r="217">
          <cell r="B217" t="str">
            <v/>
          </cell>
          <cell r="D217" t="str">
            <v>kW</v>
          </cell>
          <cell r="F217"/>
          <cell r="G217"/>
        </row>
        <row r="218">
          <cell r="B218"/>
          <cell r="D218"/>
          <cell r="F218"/>
          <cell r="G218"/>
        </row>
        <row r="219">
          <cell r="B219" t="str">
            <v/>
          </cell>
          <cell r="D219"/>
          <cell r="F219"/>
          <cell r="G219"/>
        </row>
        <row r="220">
          <cell r="B220" t="str">
            <v/>
          </cell>
          <cell r="D220" t="str">
            <v>kW</v>
          </cell>
          <cell r="F220"/>
          <cell r="G220"/>
        </row>
        <row r="221">
          <cell r="B221"/>
          <cell r="D221"/>
          <cell r="F221"/>
          <cell r="G221"/>
        </row>
        <row r="222">
          <cell r="B222" t="str">
            <v/>
          </cell>
          <cell r="D222"/>
          <cell r="F222"/>
          <cell r="G222"/>
        </row>
        <row r="223">
          <cell r="B223" t="str">
            <v/>
          </cell>
          <cell r="D223" t="str">
            <v>kW</v>
          </cell>
          <cell r="F223"/>
          <cell r="G223"/>
        </row>
        <row r="224">
          <cell r="B224"/>
          <cell r="D224"/>
          <cell r="F224"/>
          <cell r="G224"/>
        </row>
        <row r="225">
          <cell r="B225" t="str">
            <v/>
          </cell>
          <cell r="D225"/>
          <cell r="F225"/>
          <cell r="G225"/>
        </row>
        <row r="226">
          <cell r="B226" t="str">
            <v/>
          </cell>
          <cell r="D226" t="str">
            <v>kW</v>
          </cell>
          <cell r="F226"/>
          <cell r="G226"/>
        </row>
        <row r="227">
          <cell r="B227"/>
          <cell r="D227"/>
          <cell r="F227"/>
          <cell r="G227"/>
        </row>
        <row r="228">
          <cell r="B228" t="str">
            <v/>
          </cell>
          <cell r="D228"/>
          <cell r="F228"/>
          <cell r="G228"/>
        </row>
        <row r="229">
          <cell r="B229" t="str">
            <v/>
          </cell>
          <cell r="D229" t="str">
            <v>kW</v>
          </cell>
          <cell r="F229"/>
          <cell r="G229"/>
        </row>
        <row r="230">
          <cell r="B230"/>
          <cell r="D230"/>
          <cell r="F230"/>
          <cell r="G230"/>
        </row>
        <row r="231">
          <cell r="B231" t="str">
            <v/>
          </cell>
          <cell r="D231"/>
          <cell r="F231"/>
          <cell r="G231"/>
        </row>
        <row r="232">
          <cell r="B232" t="str">
            <v/>
          </cell>
          <cell r="D232" t="str">
            <v>kW</v>
          </cell>
          <cell r="F232"/>
          <cell r="G232"/>
        </row>
        <row r="233">
          <cell r="B233"/>
          <cell r="D233"/>
          <cell r="F233"/>
          <cell r="G233"/>
        </row>
        <row r="234">
          <cell r="B234" t="str">
            <v/>
          </cell>
          <cell r="D234"/>
          <cell r="F234"/>
          <cell r="G234"/>
        </row>
        <row r="235">
          <cell r="B235" t="str">
            <v/>
          </cell>
          <cell r="D235" t="str">
            <v>kW</v>
          </cell>
          <cell r="F235"/>
          <cell r="G235"/>
        </row>
        <row r="236">
          <cell r="B236"/>
          <cell r="D236"/>
          <cell r="F236"/>
          <cell r="G236"/>
        </row>
        <row r="237">
          <cell r="B237" t="str">
            <v/>
          </cell>
          <cell r="D237"/>
          <cell r="F237"/>
          <cell r="G237"/>
        </row>
        <row r="238">
          <cell r="B238" t="str">
            <v/>
          </cell>
          <cell r="D238" t="str">
            <v>kW</v>
          </cell>
          <cell r="F238"/>
          <cell r="G238"/>
        </row>
        <row r="239">
          <cell r="B239"/>
          <cell r="D239"/>
          <cell r="F239"/>
          <cell r="G239"/>
        </row>
        <row r="240">
          <cell r="B240" t="str">
            <v/>
          </cell>
          <cell r="D240"/>
          <cell r="F240"/>
          <cell r="G240"/>
        </row>
        <row r="241">
          <cell r="B241" t="str">
            <v/>
          </cell>
          <cell r="D241" t="str">
            <v>kW</v>
          </cell>
          <cell r="F241"/>
          <cell r="G241"/>
        </row>
        <row r="242">
          <cell r="B242"/>
          <cell r="D242"/>
          <cell r="F242"/>
          <cell r="G242"/>
        </row>
        <row r="243">
          <cell r="B243" t="str">
            <v/>
          </cell>
          <cell r="D243"/>
          <cell r="F243"/>
          <cell r="G243"/>
        </row>
        <row r="244">
          <cell r="B244" t="str">
            <v/>
          </cell>
          <cell r="D244" t="str">
            <v>kW</v>
          </cell>
          <cell r="F244"/>
          <cell r="G244"/>
        </row>
        <row r="245">
          <cell r="B245"/>
          <cell r="D245"/>
          <cell r="F245"/>
          <cell r="G245"/>
        </row>
        <row r="246">
          <cell r="B246" t="str">
            <v/>
          </cell>
          <cell r="D246"/>
          <cell r="F246"/>
          <cell r="G246"/>
        </row>
        <row r="247">
          <cell r="B247" t="str">
            <v/>
          </cell>
          <cell r="D247" t="str">
            <v>kW</v>
          </cell>
          <cell r="F247"/>
          <cell r="G247"/>
        </row>
        <row r="248">
          <cell r="B248"/>
          <cell r="D248"/>
          <cell r="F248"/>
          <cell r="G248"/>
        </row>
        <row r="249">
          <cell r="B249" t="str">
            <v/>
          </cell>
          <cell r="D249"/>
          <cell r="F249"/>
          <cell r="G249"/>
        </row>
        <row r="250">
          <cell r="B250" t="str">
            <v/>
          </cell>
          <cell r="D250" t="str">
            <v>kW</v>
          </cell>
          <cell r="F250"/>
          <cell r="G250"/>
        </row>
        <row r="251">
          <cell r="B251"/>
          <cell r="D251"/>
          <cell r="F251"/>
          <cell r="G251"/>
        </row>
        <row r="252">
          <cell r="B252" t="str">
            <v/>
          </cell>
          <cell r="D252"/>
          <cell r="F252"/>
          <cell r="G252"/>
        </row>
        <row r="253">
          <cell r="B253" t="str">
            <v/>
          </cell>
          <cell r="D253" t="str">
            <v>kW</v>
          </cell>
          <cell r="F253"/>
          <cell r="G253"/>
        </row>
        <row r="254">
          <cell r="B254"/>
          <cell r="D254"/>
          <cell r="F254"/>
          <cell r="G254"/>
        </row>
        <row r="255">
          <cell r="B255" t="str">
            <v/>
          </cell>
          <cell r="D255"/>
          <cell r="F255"/>
          <cell r="G255"/>
        </row>
        <row r="256">
          <cell r="B256" t="str">
            <v/>
          </cell>
          <cell r="D256" t="str">
            <v>kW</v>
          </cell>
          <cell r="F256"/>
          <cell r="G256"/>
        </row>
        <row r="257">
          <cell r="B257"/>
          <cell r="D257"/>
          <cell r="F257"/>
          <cell r="G257"/>
        </row>
        <row r="258">
          <cell r="B258" t="str">
            <v/>
          </cell>
          <cell r="D258"/>
          <cell r="F258"/>
          <cell r="G258"/>
        </row>
        <row r="259">
          <cell r="B259" t="str">
            <v/>
          </cell>
          <cell r="D259" t="str">
            <v>kW</v>
          </cell>
          <cell r="F259"/>
          <cell r="G259"/>
        </row>
        <row r="260">
          <cell r="B260"/>
          <cell r="D260"/>
          <cell r="F260"/>
          <cell r="G260"/>
        </row>
        <row r="261">
          <cell r="B261" t="str">
            <v/>
          </cell>
          <cell r="D261"/>
          <cell r="F261"/>
          <cell r="G261"/>
        </row>
        <row r="262">
          <cell r="B262" t="str">
            <v/>
          </cell>
          <cell r="D262" t="str">
            <v>kW</v>
          </cell>
          <cell r="F262"/>
          <cell r="G262"/>
        </row>
        <row r="263">
          <cell r="B263"/>
          <cell r="D263"/>
          <cell r="F263"/>
          <cell r="G263"/>
        </row>
        <row r="264">
          <cell r="B264" t="str">
            <v/>
          </cell>
          <cell r="D264"/>
          <cell r="F264"/>
          <cell r="G264"/>
        </row>
        <row r="265">
          <cell r="B265" t="str">
            <v/>
          </cell>
          <cell r="D265" t="str">
            <v>kW</v>
          </cell>
          <cell r="F265"/>
          <cell r="G265"/>
        </row>
        <row r="266">
          <cell r="B266"/>
          <cell r="D266"/>
          <cell r="F266"/>
          <cell r="G266"/>
        </row>
        <row r="267">
          <cell r="B267" t="str">
            <v/>
          </cell>
          <cell r="D267"/>
          <cell r="F267"/>
          <cell r="G267"/>
        </row>
        <row r="268">
          <cell r="B268" t="str">
            <v/>
          </cell>
          <cell r="D268" t="str">
            <v>kW</v>
          </cell>
          <cell r="F268"/>
          <cell r="G268"/>
        </row>
        <row r="269">
          <cell r="B269"/>
          <cell r="D269"/>
          <cell r="F269"/>
          <cell r="G269"/>
        </row>
        <row r="270">
          <cell r="B270" t="str">
            <v/>
          </cell>
          <cell r="D270"/>
          <cell r="F270"/>
          <cell r="G270"/>
        </row>
        <row r="271">
          <cell r="B271" t="str">
            <v/>
          </cell>
          <cell r="D271" t="str">
            <v>kW</v>
          </cell>
          <cell r="F271"/>
          <cell r="G271"/>
        </row>
        <row r="272">
          <cell r="B272"/>
          <cell r="D272"/>
          <cell r="F272"/>
          <cell r="G272"/>
        </row>
        <row r="273">
          <cell r="B273" t="str">
            <v/>
          </cell>
          <cell r="D273"/>
          <cell r="F273"/>
          <cell r="G273"/>
        </row>
        <row r="274">
          <cell r="B274" t="str">
            <v/>
          </cell>
          <cell r="D274" t="str">
            <v>kW</v>
          </cell>
          <cell r="F274"/>
          <cell r="G274"/>
        </row>
        <row r="275">
          <cell r="B275"/>
          <cell r="D275"/>
          <cell r="F275"/>
          <cell r="G275"/>
        </row>
        <row r="276">
          <cell r="B276" t="str">
            <v/>
          </cell>
          <cell r="D276"/>
          <cell r="F276"/>
          <cell r="G276"/>
        </row>
        <row r="277">
          <cell r="B277" t="str">
            <v/>
          </cell>
          <cell r="D277" t="str">
            <v>kW</v>
          </cell>
          <cell r="F277"/>
          <cell r="G277"/>
        </row>
        <row r="278">
          <cell r="B278"/>
          <cell r="D278"/>
          <cell r="F278"/>
          <cell r="G278"/>
        </row>
        <row r="279">
          <cell r="B279" t="str">
            <v/>
          </cell>
          <cell r="D279"/>
          <cell r="F279"/>
          <cell r="G279"/>
        </row>
        <row r="280">
          <cell r="B280" t="str">
            <v/>
          </cell>
          <cell r="D280" t="str">
            <v>kW</v>
          </cell>
          <cell r="F280"/>
          <cell r="G280"/>
        </row>
        <row r="281">
          <cell r="B281"/>
          <cell r="D281"/>
          <cell r="F281"/>
          <cell r="G281"/>
        </row>
        <row r="282">
          <cell r="B282" t="str">
            <v/>
          </cell>
          <cell r="D282"/>
          <cell r="F282"/>
          <cell r="G282"/>
        </row>
        <row r="283">
          <cell r="B283" t="str">
            <v/>
          </cell>
          <cell r="D283" t="str">
            <v>kW</v>
          </cell>
          <cell r="F283"/>
          <cell r="G283"/>
        </row>
        <row r="284">
          <cell r="B284"/>
          <cell r="D284"/>
          <cell r="F284"/>
          <cell r="G284"/>
        </row>
        <row r="285">
          <cell r="B285" t="str">
            <v/>
          </cell>
          <cell r="D285"/>
          <cell r="F285"/>
          <cell r="G285"/>
        </row>
        <row r="286">
          <cell r="B286" t="str">
            <v/>
          </cell>
          <cell r="D286" t="str">
            <v>kW</v>
          </cell>
          <cell r="F286"/>
          <cell r="G286"/>
        </row>
        <row r="287">
          <cell r="B287"/>
          <cell r="D287"/>
          <cell r="F287"/>
          <cell r="G287"/>
        </row>
        <row r="288">
          <cell r="B288" t="str">
            <v/>
          </cell>
          <cell r="D288"/>
          <cell r="F288"/>
          <cell r="G288"/>
        </row>
        <row r="289">
          <cell r="B289" t="str">
            <v/>
          </cell>
          <cell r="D289" t="str">
            <v>kW</v>
          </cell>
          <cell r="F289"/>
          <cell r="G289"/>
        </row>
        <row r="290">
          <cell r="B290"/>
          <cell r="D290"/>
          <cell r="F290"/>
          <cell r="G290"/>
        </row>
        <row r="291">
          <cell r="B291" t="str">
            <v/>
          </cell>
          <cell r="D291"/>
          <cell r="F291"/>
          <cell r="G291"/>
        </row>
        <row r="292">
          <cell r="B292" t="str">
            <v/>
          </cell>
          <cell r="D292" t="str">
            <v>kW</v>
          </cell>
          <cell r="F292"/>
          <cell r="G292"/>
        </row>
        <row r="293">
          <cell r="B293"/>
          <cell r="D293"/>
          <cell r="F293"/>
          <cell r="G293"/>
        </row>
        <row r="294">
          <cell r="B294" t="str">
            <v/>
          </cell>
          <cell r="D294"/>
          <cell r="F294"/>
          <cell r="G294"/>
        </row>
        <row r="295">
          <cell r="B295" t="str">
            <v/>
          </cell>
          <cell r="D295" t="str">
            <v>kW</v>
          </cell>
          <cell r="F295"/>
          <cell r="G295"/>
        </row>
        <row r="296">
          <cell r="B296"/>
          <cell r="D296"/>
          <cell r="F296"/>
          <cell r="G296"/>
        </row>
        <row r="297">
          <cell r="B297" t="str">
            <v/>
          </cell>
          <cell r="D297"/>
          <cell r="F297"/>
          <cell r="G297"/>
        </row>
        <row r="298">
          <cell r="B298" t="str">
            <v/>
          </cell>
          <cell r="D298" t="str">
            <v>kW</v>
          </cell>
          <cell r="F298"/>
          <cell r="G298"/>
        </row>
        <row r="299">
          <cell r="B299"/>
          <cell r="D299"/>
          <cell r="F299"/>
          <cell r="G299"/>
        </row>
        <row r="300">
          <cell r="B300" t="str">
            <v/>
          </cell>
          <cell r="D300"/>
          <cell r="F300"/>
          <cell r="G300"/>
        </row>
        <row r="301">
          <cell r="B301" t="str">
            <v/>
          </cell>
          <cell r="D301" t="str">
            <v>kW</v>
          </cell>
          <cell r="F301"/>
          <cell r="G301"/>
        </row>
        <row r="302">
          <cell r="B302"/>
          <cell r="D302"/>
          <cell r="F302"/>
          <cell r="G302"/>
        </row>
        <row r="303">
          <cell r="B303" t="str">
            <v/>
          </cell>
          <cell r="D303"/>
          <cell r="F303"/>
          <cell r="G303"/>
        </row>
        <row r="304">
          <cell r="B304" t="str">
            <v/>
          </cell>
          <cell r="D304" t="str">
            <v>kW</v>
          </cell>
          <cell r="F304"/>
          <cell r="G304"/>
        </row>
        <row r="305">
          <cell r="B305"/>
          <cell r="D305"/>
          <cell r="F305"/>
          <cell r="G305"/>
        </row>
        <row r="306">
          <cell r="B306" t="str">
            <v/>
          </cell>
          <cell r="D306"/>
          <cell r="F306"/>
          <cell r="G306"/>
        </row>
        <row r="307">
          <cell r="B307" t="str">
            <v/>
          </cell>
          <cell r="D307" t="str">
            <v>kW</v>
          </cell>
          <cell r="F307"/>
          <cell r="G307"/>
        </row>
        <row r="308">
          <cell r="B308"/>
          <cell r="D308"/>
          <cell r="F308"/>
          <cell r="G308"/>
        </row>
        <row r="309">
          <cell r="B309" t="str">
            <v/>
          </cell>
          <cell r="D309"/>
          <cell r="F309"/>
          <cell r="G309"/>
        </row>
        <row r="310">
          <cell r="B310" t="str">
            <v/>
          </cell>
          <cell r="D310" t="str">
            <v>kW</v>
          </cell>
          <cell r="F310"/>
          <cell r="G310"/>
        </row>
        <row r="311">
          <cell r="B311"/>
          <cell r="D311"/>
          <cell r="F311"/>
          <cell r="G311"/>
        </row>
        <row r="312">
          <cell r="B312" t="str">
            <v/>
          </cell>
          <cell r="D312"/>
          <cell r="F312"/>
          <cell r="G312"/>
        </row>
        <row r="313">
          <cell r="B313" t="str">
            <v/>
          </cell>
          <cell r="D313" t="str">
            <v>kW</v>
          </cell>
          <cell r="F313"/>
          <cell r="G313"/>
        </row>
        <row r="314">
          <cell r="B314"/>
          <cell r="D314"/>
          <cell r="F314"/>
          <cell r="G314"/>
        </row>
        <row r="315">
          <cell r="B315" t="str">
            <v/>
          </cell>
          <cell r="D315"/>
          <cell r="F315"/>
          <cell r="G315"/>
        </row>
        <row r="316">
          <cell r="B316" t="str">
            <v/>
          </cell>
          <cell r="D316" t="str">
            <v>kW</v>
          </cell>
          <cell r="F316"/>
          <cell r="G316"/>
        </row>
        <row r="317">
          <cell r="B317"/>
          <cell r="D317"/>
          <cell r="F317"/>
          <cell r="G317"/>
        </row>
        <row r="318">
          <cell r="B318" t="str">
            <v/>
          </cell>
          <cell r="D318"/>
          <cell r="F318"/>
          <cell r="G318"/>
        </row>
        <row r="319">
          <cell r="B319" t="str">
            <v/>
          </cell>
          <cell r="D319" t="str">
            <v>kW</v>
          </cell>
          <cell r="F319"/>
          <cell r="G319"/>
        </row>
        <row r="320">
          <cell r="B320"/>
          <cell r="D320"/>
          <cell r="F320"/>
          <cell r="G320"/>
        </row>
        <row r="321">
          <cell r="B321" t="str">
            <v/>
          </cell>
          <cell r="D321"/>
          <cell r="F321"/>
          <cell r="G321"/>
        </row>
        <row r="322">
          <cell r="B322" t="str">
            <v/>
          </cell>
          <cell r="D322" t="str">
            <v>kW</v>
          </cell>
          <cell r="F322"/>
          <cell r="G322"/>
        </row>
        <row r="323">
          <cell r="B323"/>
          <cell r="D323"/>
          <cell r="F323"/>
          <cell r="G323"/>
        </row>
        <row r="324">
          <cell r="B324" t="str">
            <v/>
          </cell>
          <cell r="D324"/>
          <cell r="F324"/>
          <cell r="G324"/>
        </row>
        <row r="325">
          <cell r="B325" t="str">
            <v/>
          </cell>
          <cell r="D325" t="str">
            <v>kW</v>
          </cell>
          <cell r="F325"/>
          <cell r="G325"/>
        </row>
        <row r="326">
          <cell r="B326"/>
          <cell r="D326"/>
          <cell r="F326"/>
          <cell r="G326"/>
        </row>
        <row r="327">
          <cell r="B327" t="str">
            <v/>
          </cell>
          <cell r="D327"/>
          <cell r="F327"/>
          <cell r="G327"/>
        </row>
        <row r="328">
          <cell r="B328" t="str">
            <v/>
          </cell>
          <cell r="D328" t="str">
            <v>kW</v>
          </cell>
          <cell r="F328"/>
          <cell r="G328"/>
        </row>
        <row r="329">
          <cell r="B329"/>
          <cell r="D329"/>
          <cell r="F329"/>
          <cell r="G329"/>
        </row>
        <row r="330">
          <cell r="B330" t="str">
            <v/>
          </cell>
          <cell r="D330"/>
          <cell r="F330"/>
          <cell r="G330"/>
        </row>
        <row r="331">
          <cell r="B331" t="str">
            <v/>
          </cell>
          <cell r="D331" t="str">
            <v>kW</v>
          </cell>
          <cell r="F331"/>
          <cell r="G331"/>
        </row>
        <row r="332">
          <cell r="B332"/>
          <cell r="D332"/>
          <cell r="F332"/>
          <cell r="G332"/>
        </row>
        <row r="333">
          <cell r="B333" t="str">
            <v/>
          </cell>
          <cell r="D333"/>
          <cell r="F333"/>
          <cell r="G333"/>
        </row>
        <row r="334">
          <cell r="B334" t="str">
            <v/>
          </cell>
          <cell r="D334" t="str">
            <v>kW</v>
          </cell>
          <cell r="F334"/>
          <cell r="G334"/>
        </row>
        <row r="335">
          <cell r="B335"/>
          <cell r="D335"/>
          <cell r="F335"/>
          <cell r="G335"/>
        </row>
        <row r="336">
          <cell r="B336" t="str">
            <v/>
          </cell>
          <cell r="D336"/>
          <cell r="F336"/>
          <cell r="G336"/>
        </row>
        <row r="337">
          <cell r="B337" t="str">
            <v/>
          </cell>
          <cell r="D337" t="str">
            <v>kW</v>
          </cell>
          <cell r="F337"/>
          <cell r="G337"/>
        </row>
        <row r="338">
          <cell r="B338"/>
          <cell r="D338"/>
          <cell r="F338"/>
          <cell r="G338"/>
        </row>
        <row r="339">
          <cell r="B339" t="str">
            <v/>
          </cell>
          <cell r="D339"/>
          <cell r="F339"/>
          <cell r="G339"/>
        </row>
        <row r="340">
          <cell r="B340" t="str">
            <v/>
          </cell>
          <cell r="D340" t="str">
            <v>kW</v>
          </cell>
          <cell r="F340"/>
          <cell r="G340"/>
        </row>
        <row r="341">
          <cell r="B341"/>
          <cell r="D341"/>
          <cell r="F341"/>
          <cell r="G341"/>
        </row>
        <row r="342">
          <cell r="B342" t="str">
            <v/>
          </cell>
          <cell r="D342"/>
          <cell r="F342"/>
          <cell r="G342"/>
        </row>
        <row r="343">
          <cell r="B343" t="str">
            <v/>
          </cell>
          <cell r="D343" t="str">
            <v>kW</v>
          </cell>
          <cell r="F343"/>
          <cell r="G343"/>
        </row>
        <row r="344">
          <cell r="B344"/>
          <cell r="D344"/>
          <cell r="F344"/>
          <cell r="G344"/>
        </row>
        <row r="345">
          <cell r="B345" t="str">
            <v/>
          </cell>
          <cell r="D345"/>
          <cell r="F345"/>
          <cell r="G345"/>
        </row>
        <row r="346">
          <cell r="B346" t="str">
            <v/>
          </cell>
          <cell r="D346" t="str">
            <v>kW</v>
          </cell>
          <cell r="F346"/>
          <cell r="G346"/>
        </row>
        <row r="347">
          <cell r="B347"/>
          <cell r="D347"/>
          <cell r="F347"/>
          <cell r="G347"/>
        </row>
        <row r="348">
          <cell r="B348" t="str">
            <v/>
          </cell>
          <cell r="D348"/>
          <cell r="F348"/>
          <cell r="G348"/>
        </row>
        <row r="349">
          <cell r="B349" t="str">
            <v/>
          </cell>
          <cell r="D349" t="str">
            <v>kW</v>
          </cell>
          <cell r="F349"/>
          <cell r="G349"/>
        </row>
        <row r="350">
          <cell r="B350"/>
          <cell r="D350"/>
          <cell r="F350"/>
          <cell r="G350"/>
        </row>
        <row r="351">
          <cell r="B351" t="str">
            <v/>
          </cell>
          <cell r="D351"/>
          <cell r="F351"/>
          <cell r="G351"/>
        </row>
        <row r="352">
          <cell r="B352" t="str">
            <v/>
          </cell>
          <cell r="D352" t="str">
            <v>kW</v>
          </cell>
          <cell r="F352"/>
          <cell r="G352"/>
        </row>
        <row r="353">
          <cell r="B353"/>
          <cell r="D353"/>
          <cell r="F353"/>
          <cell r="G353"/>
        </row>
        <row r="354">
          <cell r="B354" t="str">
            <v/>
          </cell>
          <cell r="D354"/>
          <cell r="F354"/>
          <cell r="G354"/>
        </row>
        <row r="355">
          <cell r="B355" t="str">
            <v/>
          </cell>
          <cell r="D355" t="str">
            <v>kW</v>
          </cell>
          <cell r="F355"/>
          <cell r="G355"/>
        </row>
        <row r="356">
          <cell r="B356"/>
          <cell r="D356"/>
          <cell r="F356"/>
          <cell r="G356"/>
        </row>
        <row r="357">
          <cell r="B357" t="str">
            <v/>
          </cell>
          <cell r="D357"/>
          <cell r="F357"/>
          <cell r="G357"/>
        </row>
        <row r="358">
          <cell r="B358" t="str">
            <v/>
          </cell>
          <cell r="D358" t="str">
            <v>kW</v>
          </cell>
          <cell r="F358"/>
          <cell r="G358"/>
        </row>
        <row r="359">
          <cell r="B359"/>
          <cell r="D359"/>
          <cell r="F359"/>
          <cell r="G359"/>
        </row>
        <row r="360">
          <cell r="B360" t="str">
            <v/>
          </cell>
          <cell r="D360"/>
          <cell r="F360"/>
          <cell r="G360"/>
        </row>
        <row r="361">
          <cell r="B361" t="str">
            <v/>
          </cell>
          <cell r="D361" t="str">
            <v>kW</v>
          </cell>
          <cell r="F361"/>
          <cell r="G361"/>
        </row>
        <row r="362">
          <cell r="B362"/>
          <cell r="D362"/>
          <cell r="F362"/>
          <cell r="G362"/>
        </row>
        <row r="363">
          <cell r="B363" t="str">
            <v/>
          </cell>
          <cell r="D363"/>
          <cell r="F363"/>
          <cell r="G363"/>
        </row>
        <row r="364">
          <cell r="B364" t="str">
            <v/>
          </cell>
          <cell r="D364" t="str">
            <v>kW</v>
          </cell>
          <cell r="F364"/>
          <cell r="G364"/>
        </row>
        <row r="365">
          <cell r="B365"/>
          <cell r="D365"/>
          <cell r="F365"/>
          <cell r="G365"/>
        </row>
        <row r="366">
          <cell r="B366" t="str">
            <v/>
          </cell>
          <cell r="D366"/>
          <cell r="F366"/>
          <cell r="G366"/>
        </row>
        <row r="367">
          <cell r="B367" t="str">
            <v/>
          </cell>
          <cell r="D367" t="str">
            <v>kW</v>
          </cell>
          <cell r="F367"/>
          <cell r="G367"/>
        </row>
        <row r="368">
          <cell r="B368"/>
          <cell r="D368"/>
          <cell r="F368"/>
          <cell r="G368"/>
        </row>
        <row r="369">
          <cell r="B369" t="str">
            <v/>
          </cell>
          <cell r="D369"/>
          <cell r="F369"/>
          <cell r="G369"/>
        </row>
        <row r="370">
          <cell r="B370" t="str">
            <v/>
          </cell>
          <cell r="D370" t="str">
            <v>kW</v>
          </cell>
          <cell r="F370"/>
          <cell r="G370"/>
        </row>
        <row r="371">
          <cell r="B371"/>
          <cell r="D371"/>
          <cell r="F371"/>
          <cell r="G371"/>
        </row>
        <row r="372">
          <cell r="B372" t="str">
            <v/>
          </cell>
          <cell r="D372"/>
          <cell r="F372"/>
          <cell r="G372"/>
        </row>
        <row r="373">
          <cell r="B373" t="str">
            <v/>
          </cell>
          <cell r="D373" t="str">
            <v>kW</v>
          </cell>
          <cell r="F373"/>
          <cell r="G373"/>
        </row>
        <row r="374">
          <cell r="B374"/>
          <cell r="D374"/>
          <cell r="F374"/>
          <cell r="G374"/>
        </row>
        <row r="375">
          <cell r="B375" t="str">
            <v/>
          </cell>
          <cell r="D375"/>
          <cell r="F375"/>
          <cell r="G375"/>
        </row>
        <row r="376">
          <cell r="B376" t="str">
            <v/>
          </cell>
          <cell r="D376" t="str">
            <v>kW</v>
          </cell>
          <cell r="F376"/>
          <cell r="G376"/>
        </row>
        <row r="377">
          <cell r="B377"/>
          <cell r="D377"/>
          <cell r="F377"/>
          <cell r="G377"/>
        </row>
        <row r="378">
          <cell r="B378" t="str">
            <v/>
          </cell>
          <cell r="D378"/>
          <cell r="F378"/>
          <cell r="G378"/>
        </row>
        <row r="379">
          <cell r="B379" t="str">
            <v/>
          </cell>
          <cell r="D379" t="str">
            <v>kW</v>
          </cell>
          <cell r="F379"/>
          <cell r="G379"/>
        </row>
        <row r="380">
          <cell r="B380"/>
          <cell r="D380"/>
          <cell r="F380"/>
          <cell r="G380"/>
        </row>
        <row r="381">
          <cell r="B381" t="str">
            <v/>
          </cell>
          <cell r="D381"/>
          <cell r="F381"/>
          <cell r="G381"/>
        </row>
        <row r="382">
          <cell r="B382" t="str">
            <v/>
          </cell>
          <cell r="D382" t="str">
            <v>kW</v>
          </cell>
          <cell r="F382"/>
          <cell r="G382"/>
        </row>
        <row r="383">
          <cell r="B383"/>
          <cell r="D383"/>
          <cell r="F383"/>
          <cell r="G383"/>
        </row>
        <row r="384">
          <cell r="B384" t="str">
            <v/>
          </cell>
          <cell r="D384"/>
          <cell r="F384"/>
          <cell r="G384"/>
        </row>
        <row r="385">
          <cell r="B385" t="str">
            <v/>
          </cell>
          <cell r="D385" t="str">
            <v>kW</v>
          </cell>
          <cell r="F385"/>
          <cell r="G385"/>
        </row>
        <row r="386">
          <cell r="B386"/>
          <cell r="D386"/>
          <cell r="F386"/>
          <cell r="G386"/>
        </row>
        <row r="387">
          <cell r="B387" t="str">
            <v/>
          </cell>
          <cell r="D387"/>
          <cell r="F387"/>
          <cell r="G387"/>
        </row>
        <row r="388">
          <cell r="B388" t="str">
            <v/>
          </cell>
          <cell r="D388" t="str">
            <v>kW</v>
          </cell>
          <cell r="F388"/>
          <cell r="G388"/>
        </row>
        <row r="389">
          <cell r="B389"/>
          <cell r="D389"/>
          <cell r="F389"/>
          <cell r="G389"/>
        </row>
        <row r="390">
          <cell r="B390" t="str">
            <v/>
          </cell>
          <cell r="D390"/>
          <cell r="F390"/>
          <cell r="G390"/>
        </row>
        <row r="391">
          <cell r="B391" t="str">
            <v/>
          </cell>
          <cell r="D391" t="str">
            <v>kW</v>
          </cell>
          <cell r="F391"/>
          <cell r="G391"/>
        </row>
        <row r="392">
          <cell r="B392"/>
          <cell r="D392"/>
          <cell r="F392"/>
          <cell r="G392"/>
        </row>
        <row r="393">
          <cell r="B393" t="str">
            <v/>
          </cell>
          <cell r="D393"/>
          <cell r="F393"/>
          <cell r="G393"/>
        </row>
        <row r="394">
          <cell r="B394" t="str">
            <v/>
          </cell>
          <cell r="D394" t="str">
            <v>kW</v>
          </cell>
          <cell r="F394"/>
          <cell r="G394"/>
        </row>
        <row r="395">
          <cell r="B395"/>
          <cell r="D395"/>
          <cell r="F395"/>
          <cell r="G395"/>
        </row>
        <row r="396">
          <cell r="B396" t="str">
            <v/>
          </cell>
          <cell r="D396"/>
          <cell r="F396"/>
          <cell r="G396"/>
        </row>
        <row r="397">
          <cell r="B397" t="str">
            <v/>
          </cell>
          <cell r="D397" t="str">
            <v>kW</v>
          </cell>
          <cell r="F397"/>
          <cell r="G397"/>
        </row>
        <row r="398">
          <cell r="B398"/>
          <cell r="D398"/>
          <cell r="F398"/>
          <cell r="G398"/>
        </row>
        <row r="399">
          <cell r="B399" t="str">
            <v/>
          </cell>
          <cell r="D399"/>
          <cell r="F399"/>
          <cell r="G399"/>
        </row>
        <row r="400">
          <cell r="B400" t="str">
            <v/>
          </cell>
          <cell r="D400" t="str">
            <v>kW</v>
          </cell>
          <cell r="F400"/>
          <cell r="G400"/>
        </row>
        <row r="401">
          <cell r="B401"/>
          <cell r="D401"/>
          <cell r="F401"/>
          <cell r="G401"/>
        </row>
        <row r="402">
          <cell r="B402" t="str">
            <v/>
          </cell>
          <cell r="D402"/>
          <cell r="F402"/>
          <cell r="G402"/>
        </row>
        <row r="403">
          <cell r="B403" t="str">
            <v/>
          </cell>
          <cell r="D403" t="str">
            <v>kW</v>
          </cell>
          <cell r="F403"/>
          <cell r="G403"/>
        </row>
        <row r="404">
          <cell r="B404"/>
          <cell r="D404"/>
          <cell r="F404"/>
          <cell r="G404"/>
        </row>
        <row r="405">
          <cell r="B405" t="str">
            <v/>
          </cell>
          <cell r="D405"/>
          <cell r="F405"/>
          <cell r="G405"/>
        </row>
        <row r="406">
          <cell r="B406" t="str">
            <v/>
          </cell>
          <cell r="D406" t="str">
            <v>kW</v>
          </cell>
          <cell r="F406"/>
          <cell r="G406"/>
        </row>
        <row r="407">
          <cell r="B407"/>
          <cell r="D407"/>
          <cell r="F407"/>
          <cell r="G407"/>
        </row>
        <row r="408">
          <cell r="B408" t="str">
            <v/>
          </cell>
          <cell r="D408"/>
          <cell r="F408"/>
          <cell r="G408"/>
        </row>
        <row r="409">
          <cell r="B409" t="str">
            <v/>
          </cell>
          <cell r="D409" t="str">
            <v>kW</v>
          </cell>
          <cell r="F409"/>
          <cell r="G409"/>
        </row>
        <row r="410">
          <cell r="B410"/>
          <cell r="D410"/>
          <cell r="F410"/>
          <cell r="G410"/>
        </row>
        <row r="411">
          <cell r="B411" t="str">
            <v/>
          </cell>
          <cell r="D411"/>
          <cell r="F411"/>
          <cell r="G411"/>
        </row>
        <row r="412">
          <cell r="B412" t="str">
            <v/>
          </cell>
          <cell r="D412" t="str">
            <v>kW</v>
          </cell>
          <cell r="F412"/>
          <cell r="G412"/>
        </row>
        <row r="413">
          <cell r="B413"/>
          <cell r="D413"/>
          <cell r="F413"/>
          <cell r="G413"/>
        </row>
        <row r="414">
          <cell r="B414" t="str">
            <v/>
          </cell>
          <cell r="D414"/>
          <cell r="F414"/>
          <cell r="G414"/>
        </row>
        <row r="415">
          <cell r="B415" t="str">
            <v/>
          </cell>
          <cell r="D415" t="str">
            <v>kW</v>
          </cell>
          <cell r="F415"/>
          <cell r="G415"/>
        </row>
        <row r="416">
          <cell r="B416"/>
          <cell r="D416"/>
          <cell r="F416"/>
          <cell r="G416"/>
        </row>
        <row r="417">
          <cell r="B417" t="str">
            <v/>
          </cell>
          <cell r="D417"/>
          <cell r="F417"/>
          <cell r="G417"/>
        </row>
        <row r="418">
          <cell r="B418" t="str">
            <v/>
          </cell>
          <cell r="D418" t="str">
            <v>kW</v>
          </cell>
          <cell r="F418"/>
          <cell r="G418"/>
        </row>
        <row r="419">
          <cell r="B419"/>
          <cell r="D419"/>
          <cell r="F419"/>
          <cell r="G419"/>
        </row>
        <row r="420">
          <cell r="B420" t="str">
            <v/>
          </cell>
          <cell r="D420"/>
          <cell r="F420"/>
          <cell r="G420"/>
        </row>
        <row r="421">
          <cell r="B421" t="str">
            <v/>
          </cell>
          <cell r="D421" t="str">
            <v>kW</v>
          </cell>
          <cell r="F421"/>
          <cell r="G421"/>
        </row>
        <row r="422">
          <cell r="B422"/>
          <cell r="D422"/>
          <cell r="F422"/>
          <cell r="G422"/>
        </row>
        <row r="423">
          <cell r="B423" t="str">
            <v/>
          </cell>
          <cell r="D423"/>
          <cell r="F423"/>
          <cell r="G423"/>
        </row>
        <row r="424">
          <cell r="B424" t="str">
            <v/>
          </cell>
          <cell r="D424" t="str">
            <v>kW</v>
          </cell>
          <cell r="F424"/>
          <cell r="G424"/>
        </row>
        <row r="425">
          <cell r="B425"/>
          <cell r="D425"/>
          <cell r="F425"/>
          <cell r="G425"/>
        </row>
        <row r="426">
          <cell r="B426" t="str">
            <v/>
          </cell>
          <cell r="D426"/>
          <cell r="F426"/>
          <cell r="G426"/>
        </row>
        <row r="427">
          <cell r="B427" t="str">
            <v/>
          </cell>
          <cell r="D427" t="str">
            <v>kW</v>
          </cell>
          <cell r="F427"/>
          <cell r="G427"/>
        </row>
        <row r="428">
          <cell r="B428"/>
          <cell r="D428"/>
          <cell r="F428"/>
          <cell r="G428"/>
        </row>
        <row r="429">
          <cell r="B429" t="str">
            <v/>
          </cell>
          <cell r="D429"/>
          <cell r="F429"/>
          <cell r="G429"/>
        </row>
        <row r="430">
          <cell r="B430" t="str">
            <v/>
          </cell>
          <cell r="D430" t="str">
            <v>kW</v>
          </cell>
          <cell r="F430"/>
          <cell r="G430"/>
        </row>
        <row r="431">
          <cell r="B431"/>
          <cell r="D431"/>
          <cell r="F431"/>
          <cell r="G431"/>
        </row>
        <row r="432">
          <cell r="B432" t="str">
            <v/>
          </cell>
          <cell r="D432"/>
          <cell r="F432"/>
          <cell r="G432"/>
        </row>
        <row r="433">
          <cell r="B433" t="str">
            <v/>
          </cell>
          <cell r="D433" t="str">
            <v>kW</v>
          </cell>
          <cell r="F433"/>
          <cell r="G433"/>
        </row>
        <row r="434">
          <cell r="B434"/>
          <cell r="D434"/>
          <cell r="F434"/>
          <cell r="G434"/>
        </row>
        <row r="435">
          <cell r="B435" t="str">
            <v/>
          </cell>
          <cell r="D435"/>
          <cell r="F435"/>
          <cell r="G435"/>
        </row>
        <row r="436">
          <cell r="B436" t="str">
            <v/>
          </cell>
          <cell r="D436" t="str">
            <v>kW</v>
          </cell>
          <cell r="F436"/>
          <cell r="G436"/>
        </row>
        <row r="437">
          <cell r="B437"/>
          <cell r="D437"/>
          <cell r="F437"/>
          <cell r="G437"/>
        </row>
        <row r="438">
          <cell r="B438" t="str">
            <v/>
          </cell>
          <cell r="D438"/>
          <cell r="F438"/>
          <cell r="G438"/>
        </row>
        <row r="439">
          <cell r="B439" t="str">
            <v/>
          </cell>
          <cell r="D439" t="str">
            <v>kW</v>
          </cell>
          <cell r="F439"/>
          <cell r="G439"/>
        </row>
        <row r="440">
          <cell r="B440"/>
          <cell r="D440"/>
          <cell r="F440"/>
          <cell r="G440"/>
        </row>
        <row r="441">
          <cell r="B441" t="str">
            <v/>
          </cell>
          <cell r="D441"/>
          <cell r="F441"/>
          <cell r="G441"/>
        </row>
        <row r="442">
          <cell r="B442" t="str">
            <v/>
          </cell>
          <cell r="D442" t="str">
            <v>kW</v>
          </cell>
          <cell r="F442"/>
          <cell r="G442"/>
        </row>
        <row r="443">
          <cell r="B443"/>
          <cell r="D443"/>
          <cell r="F443"/>
          <cell r="G443"/>
        </row>
        <row r="444">
          <cell r="B444" t="str">
            <v/>
          </cell>
          <cell r="D444"/>
          <cell r="F444"/>
          <cell r="G444"/>
        </row>
        <row r="445">
          <cell r="B445" t="str">
            <v/>
          </cell>
          <cell r="D445" t="str">
            <v>kW</v>
          </cell>
          <cell r="F445"/>
          <cell r="G445"/>
        </row>
        <row r="446">
          <cell r="B446"/>
          <cell r="D446"/>
          <cell r="F446"/>
          <cell r="G446"/>
        </row>
        <row r="447">
          <cell r="B447" t="str">
            <v/>
          </cell>
          <cell r="D447"/>
          <cell r="F447"/>
          <cell r="G447"/>
        </row>
        <row r="448">
          <cell r="B448" t="str">
            <v/>
          </cell>
          <cell r="D448" t="str">
            <v>kW</v>
          </cell>
          <cell r="F448"/>
          <cell r="G448"/>
        </row>
        <row r="449">
          <cell r="B449"/>
          <cell r="D449"/>
          <cell r="F449"/>
          <cell r="G449"/>
        </row>
        <row r="450">
          <cell r="B450" t="str">
            <v/>
          </cell>
          <cell r="D450"/>
          <cell r="F450"/>
          <cell r="G450"/>
        </row>
        <row r="451">
          <cell r="B451" t="str">
            <v/>
          </cell>
          <cell r="D451" t="str">
            <v>kW</v>
          </cell>
          <cell r="F451"/>
          <cell r="G451"/>
        </row>
        <row r="452">
          <cell r="B452"/>
          <cell r="D452"/>
          <cell r="F452"/>
          <cell r="G452"/>
        </row>
        <row r="453">
          <cell r="B453" t="str">
            <v/>
          </cell>
          <cell r="D453"/>
          <cell r="F453"/>
          <cell r="G453"/>
        </row>
        <row r="454">
          <cell r="B454" t="str">
            <v/>
          </cell>
          <cell r="D454" t="str">
            <v>kW</v>
          </cell>
          <cell r="F454"/>
          <cell r="G454"/>
        </row>
        <row r="455">
          <cell r="B455"/>
          <cell r="D455"/>
          <cell r="F455"/>
          <cell r="G455"/>
        </row>
        <row r="456">
          <cell r="B456" t="str">
            <v/>
          </cell>
          <cell r="D456"/>
          <cell r="F456"/>
          <cell r="G456"/>
        </row>
        <row r="457">
          <cell r="B457" t="str">
            <v/>
          </cell>
          <cell r="D457" t="str">
            <v>kW</v>
          </cell>
          <cell r="F457"/>
          <cell r="G457"/>
        </row>
        <row r="458">
          <cell r="B458"/>
          <cell r="D458"/>
          <cell r="F458"/>
          <cell r="G458"/>
        </row>
        <row r="459">
          <cell r="B459" t="str">
            <v/>
          </cell>
          <cell r="D459"/>
          <cell r="F459"/>
          <cell r="G459"/>
        </row>
        <row r="460">
          <cell r="B460" t="str">
            <v/>
          </cell>
          <cell r="D460" t="str">
            <v>kW</v>
          </cell>
          <cell r="F460"/>
          <cell r="G460"/>
        </row>
        <row r="461">
          <cell r="B461"/>
          <cell r="D461"/>
          <cell r="F461"/>
          <cell r="G461"/>
        </row>
        <row r="462">
          <cell r="B462" t="str">
            <v/>
          </cell>
          <cell r="D462"/>
          <cell r="F462"/>
          <cell r="G462"/>
        </row>
        <row r="463">
          <cell r="B463" t="str">
            <v/>
          </cell>
          <cell r="D463" t="str">
            <v>kW</v>
          </cell>
          <cell r="F463"/>
          <cell r="G463"/>
        </row>
        <row r="464">
          <cell r="B464"/>
          <cell r="D464"/>
          <cell r="F464"/>
          <cell r="G464"/>
        </row>
        <row r="465">
          <cell r="B465" t="str">
            <v/>
          </cell>
          <cell r="D465"/>
          <cell r="F465"/>
          <cell r="G465"/>
        </row>
        <row r="466">
          <cell r="B466" t="str">
            <v/>
          </cell>
          <cell r="D466" t="str">
            <v>kW</v>
          </cell>
          <cell r="F466"/>
          <cell r="G466"/>
        </row>
        <row r="467">
          <cell r="B467"/>
          <cell r="D467"/>
          <cell r="F467"/>
          <cell r="G467"/>
        </row>
        <row r="468">
          <cell r="B468" t="str">
            <v/>
          </cell>
          <cell r="D468"/>
          <cell r="F468"/>
          <cell r="G468"/>
        </row>
        <row r="469">
          <cell r="B469" t="str">
            <v/>
          </cell>
          <cell r="D469" t="str">
            <v>kW</v>
          </cell>
          <cell r="F469"/>
          <cell r="G469"/>
        </row>
        <row r="470">
          <cell r="B470"/>
          <cell r="D470"/>
          <cell r="F470"/>
          <cell r="G470"/>
        </row>
        <row r="471">
          <cell r="B471" t="str">
            <v/>
          </cell>
          <cell r="D471"/>
          <cell r="F471"/>
          <cell r="G471"/>
        </row>
        <row r="472">
          <cell r="B472" t="str">
            <v/>
          </cell>
          <cell r="D472" t="str">
            <v>kW</v>
          </cell>
          <cell r="F472"/>
          <cell r="G472"/>
        </row>
        <row r="473">
          <cell r="B473"/>
          <cell r="D473"/>
          <cell r="F473"/>
          <cell r="G473"/>
        </row>
        <row r="474">
          <cell r="B474" t="str">
            <v/>
          </cell>
          <cell r="D474"/>
          <cell r="F474"/>
          <cell r="G474"/>
        </row>
        <row r="475">
          <cell r="B475" t="str">
            <v/>
          </cell>
          <cell r="D475" t="str">
            <v>kW</v>
          </cell>
          <cell r="F475"/>
          <cell r="G475"/>
        </row>
        <row r="476">
          <cell r="B476"/>
          <cell r="D476"/>
          <cell r="F476"/>
          <cell r="G476"/>
        </row>
        <row r="477">
          <cell r="B477" t="str">
            <v/>
          </cell>
          <cell r="D477"/>
          <cell r="F477"/>
          <cell r="G477"/>
        </row>
        <row r="478">
          <cell r="B478" t="str">
            <v/>
          </cell>
          <cell r="D478" t="str">
            <v>kW</v>
          </cell>
          <cell r="F478"/>
          <cell r="G478"/>
        </row>
        <row r="479">
          <cell r="B479"/>
          <cell r="D479"/>
          <cell r="F479"/>
          <cell r="G479"/>
        </row>
        <row r="492">
          <cell r="D492" t="str">
            <v>GENERAL SERVICE 50 to 4,999 kW SERVICE CLASSIFICATION</v>
          </cell>
          <cell r="F492">
            <v>18323561.759999998</v>
          </cell>
        </row>
        <row r="493">
          <cell r="D493" t="str">
            <v>GENERAL SERVICE 50 to 4,999 kW SERVICE CLASSIFICATIONKW</v>
          </cell>
          <cell r="F493">
            <v>60933.4</v>
          </cell>
        </row>
        <row r="494">
          <cell r="D494"/>
          <cell r="F494"/>
        </row>
        <row r="495">
          <cell r="D495" t="str">
            <v>KW</v>
          </cell>
          <cell r="F495"/>
        </row>
        <row r="496">
          <cell r="D496"/>
          <cell r="F496"/>
        </row>
        <row r="497">
          <cell r="D497" t="str">
            <v>KW</v>
          </cell>
          <cell r="F497"/>
        </row>
        <row r="498">
          <cell r="D498"/>
          <cell r="F498"/>
        </row>
        <row r="499">
          <cell r="D499" t="str">
            <v>KW</v>
          </cell>
          <cell r="F499"/>
        </row>
        <row r="500">
          <cell r="D500"/>
          <cell r="F500"/>
        </row>
        <row r="501">
          <cell r="D501" t="str">
            <v>KW</v>
          </cell>
          <cell r="F501"/>
        </row>
        <row r="502">
          <cell r="D502"/>
          <cell r="F502"/>
        </row>
        <row r="503">
          <cell r="D503" t="str">
            <v>KW</v>
          </cell>
          <cell r="F503"/>
        </row>
        <row r="504">
          <cell r="D504"/>
          <cell r="F504"/>
        </row>
        <row r="505">
          <cell r="D505" t="str">
            <v>KW</v>
          </cell>
          <cell r="F505"/>
        </row>
        <row r="506">
          <cell r="D506"/>
          <cell r="F506"/>
        </row>
        <row r="507">
          <cell r="D507" t="str">
            <v>KW</v>
          </cell>
          <cell r="F507"/>
        </row>
        <row r="508">
          <cell r="D508"/>
          <cell r="F508"/>
        </row>
        <row r="509">
          <cell r="D509" t="str">
            <v>KW</v>
          </cell>
          <cell r="F509"/>
        </row>
        <row r="510">
          <cell r="D510"/>
          <cell r="F510"/>
        </row>
        <row r="511">
          <cell r="D511" t="str">
            <v>KW</v>
          </cell>
          <cell r="F511"/>
        </row>
        <row r="512">
          <cell r="D512"/>
          <cell r="F512"/>
        </row>
        <row r="513">
          <cell r="D513" t="str">
            <v>KW</v>
          </cell>
          <cell r="F513"/>
        </row>
        <row r="514">
          <cell r="D514"/>
          <cell r="F514"/>
        </row>
        <row r="515">
          <cell r="D515" t="str">
            <v>KW</v>
          </cell>
          <cell r="F515"/>
        </row>
        <row r="516">
          <cell r="D516"/>
          <cell r="F516"/>
        </row>
        <row r="517">
          <cell r="D517" t="str">
            <v>KW</v>
          </cell>
          <cell r="F517"/>
        </row>
        <row r="518">
          <cell r="D518"/>
          <cell r="F518"/>
        </row>
        <row r="519">
          <cell r="D519" t="str">
            <v>KW</v>
          </cell>
          <cell r="F519"/>
        </row>
        <row r="520">
          <cell r="D520"/>
          <cell r="F520"/>
        </row>
        <row r="521">
          <cell r="D521" t="str">
            <v>KW</v>
          </cell>
          <cell r="F521"/>
        </row>
        <row r="522">
          <cell r="D522"/>
          <cell r="F522"/>
        </row>
        <row r="523">
          <cell r="D523" t="str">
            <v>KW</v>
          </cell>
          <cell r="F523"/>
        </row>
        <row r="524">
          <cell r="D524"/>
          <cell r="F524"/>
        </row>
        <row r="525">
          <cell r="D525" t="str">
            <v>KW</v>
          </cell>
          <cell r="F525"/>
        </row>
        <row r="526">
          <cell r="D526"/>
          <cell r="F526"/>
        </row>
        <row r="527">
          <cell r="D527" t="str">
            <v>KW</v>
          </cell>
          <cell r="F527"/>
        </row>
        <row r="528">
          <cell r="D528"/>
          <cell r="F528"/>
        </row>
        <row r="529">
          <cell r="D529" t="str">
            <v>KW</v>
          </cell>
          <cell r="F529"/>
        </row>
        <row r="530">
          <cell r="D530"/>
          <cell r="F530"/>
        </row>
        <row r="531">
          <cell r="D531" t="str">
            <v>KW</v>
          </cell>
          <cell r="F531"/>
        </row>
        <row r="532">
          <cell r="D532"/>
          <cell r="F532"/>
        </row>
        <row r="533">
          <cell r="D533" t="str">
            <v>KW</v>
          </cell>
          <cell r="F533"/>
        </row>
        <row r="534">
          <cell r="D534"/>
          <cell r="F534"/>
        </row>
        <row r="535">
          <cell r="D535" t="str">
            <v>KW</v>
          </cell>
          <cell r="F535"/>
        </row>
        <row r="536">
          <cell r="D536"/>
          <cell r="F536"/>
        </row>
        <row r="537">
          <cell r="D537" t="str">
            <v>KW</v>
          </cell>
          <cell r="F537"/>
        </row>
        <row r="538">
          <cell r="D538"/>
          <cell r="F538"/>
        </row>
        <row r="539">
          <cell r="D539" t="str">
            <v>KW</v>
          </cell>
          <cell r="F539"/>
        </row>
        <row r="540">
          <cell r="D540"/>
          <cell r="F540"/>
        </row>
        <row r="541">
          <cell r="D541" t="str">
            <v>KW</v>
          </cell>
          <cell r="F541"/>
        </row>
        <row r="542">
          <cell r="D542"/>
          <cell r="F542"/>
        </row>
        <row r="543">
          <cell r="D543" t="str">
            <v>KW</v>
          </cell>
          <cell r="F543"/>
        </row>
        <row r="544">
          <cell r="D544"/>
          <cell r="F544"/>
        </row>
        <row r="545">
          <cell r="D545" t="str">
            <v>KW</v>
          </cell>
          <cell r="F545"/>
        </row>
        <row r="546">
          <cell r="D546"/>
          <cell r="F546"/>
        </row>
        <row r="547">
          <cell r="D547" t="str">
            <v>KW</v>
          </cell>
          <cell r="F547"/>
        </row>
        <row r="548">
          <cell r="D548"/>
          <cell r="F548"/>
        </row>
        <row r="549">
          <cell r="D549" t="str">
            <v>KW</v>
          </cell>
          <cell r="F549"/>
        </row>
        <row r="550">
          <cell r="D550"/>
          <cell r="F550"/>
        </row>
        <row r="551">
          <cell r="D551" t="str">
            <v>KW</v>
          </cell>
          <cell r="F551"/>
        </row>
        <row r="552">
          <cell r="D552"/>
          <cell r="F552"/>
        </row>
        <row r="553">
          <cell r="D553" t="str">
            <v>KW</v>
          </cell>
          <cell r="F553"/>
        </row>
        <row r="554">
          <cell r="D554"/>
          <cell r="F554"/>
        </row>
        <row r="555">
          <cell r="D555" t="str">
            <v>KW</v>
          </cell>
          <cell r="F555"/>
        </row>
        <row r="556">
          <cell r="D556"/>
          <cell r="F556"/>
        </row>
        <row r="557">
          <cell r="D557" t="str">
            <v>KW</v>
          </cell>
          <cell r="F557"/>
        </row>
        <row r="558">
          <cell r="D558"/>
          <cell r="F558"/>
        </row>
        <row r="559">
          <cell r="D559" t="str">
            <v>KW</v>
          </cell>
          <cell r="F559"/>
        </row>
        <row r="560">
          <cell r="D560"/>
          <cell r="F560"/>
        </row>
        <row r="561">
          <cell r="D561" t="str">
            <v>KW</v>
          </cell>
          <cell r="F561"/>
        </row>
        <row r="562">
          <cell r="D562"/>
          <cell r="F562"/>
        </row>
        <row r="563">
          <cell r="D563" t="str">
            <v>KW</v>
          </cell>
          <cell r="F563"/>
        </row>
        <row r="564">
          <cell r="D564"/>
          <cell r="F564"/>
        </row>
        <row r="565">
          <cell r="D565" t="str">
            <v>KW</v>
          </cell>
          <cell r="F565"/>
        </row>
        <row r="566">
          <cell r="D566"/>
          <cell r="F566"/>
        </row>
        <row r="567">
          <cell r="D567" t="str">
            <v>KW</v>
          </cell>
          <cell r="F567"/>
        </row>
        <row r="568">
          <cell r="D568"/>
          <cell r="F568"/>
        </row>
        <row r="569">
          <cell r="D569" t="str">
            <v>KW</v>
          </cell>
          <cell r="F569"/>
        </row>
        <row r="570">
          <cell r="D570"/>
          <cell r="F570"/>
        </row>
        <row r="571">
          <cell r="D571" t="str">
            <v>KW</v>
          </cell>
          <cell r="F571"/>
        </row>
        <row r="572">
          <cell r="D572"/>
          <cell r="F572"/>
        </row>
        <row r="573">
          <cell r="D573" t="str">
            <v>KW</v>
          </cell>
          <cell r="F573"/>
        </row>
        <row r="574">
          <cell r="D574"/>
          <cell r="F574"/>
        </row>
        <row r="575">
          <cell r="D575" t="str">
            <v>KW</v>
          </cell>
          <cell r="F575"/>
        </row>
        <row r="576">
          <cell r="D576"/>
          <cell r="F576"/>
        </row>
        <row r="577">
          <cell r="D577" t="str">
            <v>KW</v>
          </cell>
          <cell r="F577"/>
        </row>
        <row r="578">
          <cell r="D578"/>
          <cell r="F578"/>
        </row>
        <row r="579">
          <cell r="D579" t="str">
            <v>KW</v>
          </cell>
          <cell r="F579"/>
        </row>
        <row r="580">
          <cell r="D580"/>
          <cell r="F580"/>
        </row>
        <row r="581">
          <cell r="D581" t="str">
            <v>KW</v>
          </cell>
          <cell r="F581"/>
        </row>
        <row r="582">
          <cell r="D582"/>
          <cell r="F582"/>
        </row>
        <row r="583">
          <cell r="D583" t="str">
            <v>KW</v>
          </cell>
          <cell r="F583"/>
        </row>
        <row r="584">
          <cell r="D584"/>
          <cell r="F584"/>
        </row>
        <row r="585">
          <cell r="D585" t="str">
            <v>KW</v>
          </cell>
          <cell r="F585"/>
        </row>
        <row r="586">
          <cell r="D586"/>
          <cell r="F586"/>
        </row>
        <row r="587">
          <cell r="D587" t="str">
            <v>KW</v>
          </cell>
          <cell r="F587"/>
        </row>
        <row r="588">
          <cell r="D588"/>
          <cell r="F588"/>
        </row>
        <row r="589">
          <cell r="D589" t="str">
            <v>KW</v>
          </cell>
          <cell r="F589"/>
        </row>
        <row r="590">
          <cell r="D590"/>
          <cell r="F590"/>
        </row>
        <row r="591">
          <cell r="D591" t="str">
            <v>KW</v>
          </cell>
          <cell r="F591"/>
        </row>
        <row r="592">
          <cell r="D592"/>
          <cell r="F592"/>
        </row>
        <row r="593">
          <cell r="D593" t="str">
            <v>KW</v>
          </cell>
          <cell r="F593"/>
        </row>
        <row r="594">
          <cell r="D594"/>
          <cell r="F594"/>
        </row>
        <row r="595">
          <cell r="D595" t="str">
            <v>KW</v>
          </cell>
          <cell r="F595"/>
        </row>
        <row r="596">
          <cell r="D596"/>
          <cell r="F596"/>
        </row>
        <row r="597">
          <cell r="D597" t="str">
            <v>KW</v>
          </cell>
          <cell r="F597"/>
        </row>
        <row r="598">
          <cell r="D598"/>
          <cell r="F598"/>
        </row>
        <row r="599">
          <cell r="D599" t="str">
            <v>KW</v>
          </cell>
          <cell r="F599"/>
        </row>
        <row r="600">
          <cell r="D600"/>
          <cell r="F600"/>
        </row>
        <row r="601">
          <cell r="D601" t="str">
            <v>KW</v>
          </cell>
          <cell r="F601"/>
        </row>
        <row r="602">
          <cell r="D602"/>
          <cell r="F602"/>
        </row>
        <row r="603">
          <cell r="D603" t="str">
            <v>KW</v>
          </cell>
          <cell r="F603"/>
        </row>
        <row r="604">
          <cell r="D604"/>
          <cell r="F604"/>
        </row>
        <row r="605">
          <cell r="D605" t="str">
            <v>KW</v>
          </cell>
          <cell r="F605"/>
        </row>
        <row r="606">
          <cell r="D606"/>
          <cell r="F606"/>
        </row>
        <row r="607">
          <cell r="D607" t="str">
            <v>KW</v>
          </cell>
          <cell r="F607"/>
        </row>
        <row r="608">
          <cell r="D608"/>
          <cell r="F608"/>
        </row>
        <row r="609">
          <cell r="D609" t="str">
            <v>KW</v>
          </cell>
          <cell r="F609"/>
        </row>
        <row r="610">
          <cell r="D610"/>
          <cell r="F610"/>
        </row>
        <row r="611">
          <cell r="D611" t="str">
            <v>KW</v>
          </cell>
          <cell r="F611"/>
        </row>
        <row r="612">
          <cell r="D612"/>
          <cell r="F612"/>
        </row>
        <row r="613">
          <cell r="D613" t="str">
            <v>KW</v>
          </cell>
          <cell r="F613"/>
        </row>
        <row r="614">
          <cell r="D614"/>
          <cell r="F614"/>
        </row>
        <row r="615">
          <cell r="D615" t="str">
            <v>KW</v>
          </cell>
          <cell r="F615"/>
        </row>
        <row r="616">
          <cell r="D616"/>
          <cell r="F616"/>
        </row>
        <row r="617">
          <cell r="D617" t="str">
            <v>KW</v>
          </cell>
          <cell r="F617"/>
        </row>
        <row r="618">
          <cell r="D618"/>
          <cell r="F618"/>
        </row>
        <row r="619">
          <cell r="D619" t="str">
            <v>KW</v>
          </cell>
          <cell r="F619"/>
        </row>
        <row r="620">
          <cell r="D620"/>
          <cell r="F620"/>
        </row>
        <row r="621">
          <cell r="D621" t="str">
            <v>KW</v>
          </cell>
          <cell r="F621"/>
        </row>
        <row r="622">
          <cell r="D622"/>
          <cell r="F622"/>
        </row>
        <row r="623">
          <cell r="D623" t="str">
            <v>KW</v>
          </cell>
          <cell r="F623"/>
        </row>
        <row r="624">
          <cell r="D624"/>
          <cell r="F624"/>
        </row>
        <row r="625">
          <cell r="D625" t="str">
            <v>KW</v>
          </cell>
          <cell r="F625"/>
        </row>
        <row r="626">
          <cell r="D626"/>
          <cell r="F626"/>
        </row>
        <row r="627">
          <cell r="D627" t="str">
            <v>KW</v>
          </cell>
          <cell r="F627"/>
        </row>
        <row r="628">
          <cell r="D628"/>
          <cell r="F628"/>
        </row>
        <row r="629">
          <cell r="D629" t="str">
            <v>KW</v>
          </cell>
          <cell r="F629"/>
        </row>
        <row r="630">
          <cell r="D630"/>
          <cell r="F630"/>
        </row>
        <row r="631">
          <cell r="D631" t="str">
            <v>KW</v>
          </cell>
          <cell r="F631"/>
        </row>
        <row r="632">
          <cell r="D632"/>
          <cell r="F632"/>
        </row>
        <row r="633">
          <cell r="D633" t="str">
            <v>KW</v>
          </cell>
          <cell r="F633"/>
        </row>
        <row r="634">
          <cell r="D634"/>
          <cell r="F634"/>
        </row>
        <row r="635">
          <cell r="D635" t="str">
            <v>KW</v>
          </cell>
          <cell r="F635"/>
        </row>
        <row r="636">
          <cell r="D636"/>
          <cell r="F636"/>
        </row>
        <row r="637">
          <cell r="D637" t="str">
            <v>KW</v>
          </cell>
          <cell r="F637"/>
        </row>
        <row r="638">
          <cell r="D638"/>
          <cell r="F638"/>
        </row>
        <row r="639">
          <cell r="D639" t="str">
            <v>KW</v>
          </cell>
          <cell r="F639"/>
        </row>
        <row r="640">
          <cell r="D640"/>
          <cell r="F640"/>
        </row>
        <row r="641">
          <cell r="D641" t="str">
            <v>KW</v>
          </cell>
          <cell r="F641"/>
        </row>
        <row r="642">
          <cell r="D642"/>
          <cell r="F642"/>
        </row>
        <row r="643">
          <cell r="D643" t="str">
            <v>KW</v>
          </cell>
          <cell r="F643"/>
        </row>
        <row r="644">
          <cell r="D644"/>
          <cell r="F644"/>
        </row>
        <row r="645">
          <cell r="D645" t="str">
            <v>KW</v>
          </cell>
          <cell r="F645"/>
        </row>
        <row r="646">
          <cell r="D646"/>
          <cell r="F646"/>
        </row>
        <row r="647">
          <cell r="D647" t="str">
            <v>KW</v>
          </cell>
          <cell r="F647"/>
        </row>
        <row r="648">
          <cell r="D648"/>
          <cell r="F648"/>
        </row>
        <row r="649">
          <cell r="D649" t="str">
            <v>KW</v>
          </cell>
          <cell r="F649"/>
        </row>
        <row r="650">
          <cell r="D650"/>
          <cell r="F650"/>
        </row>
        <row r="651">
          <cell r="D651" t="str">
            <v>KW</v>
          </cell>
          <cell r="F651"/>
        </row>
        <row r="652">
          <cell r="D652"/>
          <cell r="F652"/>
        </row>
        <row r="653">
          <cell r="D653" t="str">
            <v>KW</v>
          </cell>
          <cell r="F653"/>
        </row>
        <row r="654">
          <cell r="D654"/>
          <cell r="F654"/>
        </row>
        <row r="655">
          <cell r="D655" t="str">
            <v>KW</v>
          </cell>
          <cell r="F655"/>
        </row>
        <row r="656">
          <cell r="D656"/>
          <cell r="F656"/>
        </row>
        <row r="657">
          <cell r="D657" t="str">
            <v>KW</v>
          </cell>
          <cell r="F657"/>
        </row>
        <row r="658">
          <cell r="D658"/>
          <cell r="F658"/>
        </row>
        <row r="659">
          <cell r="D659" t="str">
            <v>KW</v>
          </cell>
          <cell r="F659"/>
        </row>
        <row r="660">
          <cell r="D660"/>
          <cell r="F660"/>
        </row>
        <row r="661">
          <cell r="D661" t="str">
            <v>KW</v>
          </cell>
          <cell r="F661"/>
        </row>
        <row r="662">
          <cell r="D662"/>
          <cell r="F662"/>
        </row>
        <row r="663">
          <cell r="D663" t="str">
            <v>KW</v>
          </cell>
          <cell r="F663"/>
        </row>
        <row r="664">
          <cell r="D664"/>
          <cell r="F664"/>
        </row>
        <row r="665">
          <cell r="D665" t="str">
            <v>KW</v>
          </cell>
          <cell r="F665"/>
        </row>
        <row r="666">
          <cell r="D666"/>
          <cell r="F666"/>
        </row>
        <row r="667">
          <cell r="D667" t="str">
            <v>KW</v>
          </cell>
          <cell r="F667"/>
        </row>
        <row r="668">
          <cell r="D668"/>
          <cell r="F668"/>
        </row>
        <row r="669">
          <cell r="D669" t="str">
            <v>KW</v>
          </cell>
          <cell r="F669"/>
        </row>
        <row r="670">
          <cell r="D670"/>
          <cell r="F670"/>
        </row>
        <row r="671">
          <cell r="D671" t="str">
            <v>KW</v>
          </cell>
          <cell r="F671"/>
        </row>
        <row r="672">
          <cell r="D672"/>
          <cell r="F672"/>
        </row>
        <row r="673">
          <cell r="D673" t="str">
            <v>KW</v>
          </cell>
          <cell r="F673"/>
        </row>
        <row r="674">
          <cell r="D674"/>
          <cell r="F674"/>
        </row>
        <row r="675">
          <cell r="D675" t="str">
            <v>KW</v>
          </cell>
          <cell r="F675"/>
        </row>
        <row r="676">
          <cell r="D676"/>
          <cell r="F676"/>
        </row>
        <row r="677">
          <cell r="D677" t="str">
            <v>KW</v>
          </cell>
          <cell r="F677"/>
        </row>
        <row r="678">
          <cell r="D678"/>
          <cell r="F678"/>
        </row>
        <row r="679">
          <cell r="D679" t="str">
            <v>KW</v>
          </cell>
          <cell r="F679"/>
        </row>
        <row r="680">
          <cell r="D680"/>
          <cell r="F680"/>
        </row>
        <row r="681">
          <cell r="D681" t="str">
            <v>KW</v>
          </cell>
          <cell r="F681"/>
        </row>
        <row r="682">
          <cell r="D682"/>
          <cell r="F682"/>
        </row>
        <row r="683">
          <cell r="D683" t="str">
            <v>KW</v>
          </cell>
          <cell r="F683"/>
        </row>
        <row r="684">
          <cell r="D684"/>
          <cell r="F684"/>
        </row>
        <row r="685">
          <cell r="D685" t="str">
            <v>KW</v>
          </cell>
          <cell r="F685"/>
        </row>
        <row r="686">
          <cell r="D686"/>
          <cell r="F686"/>
        </row>
        <row r="687">
          <cell r="D687" t="str">
            <v>KW</v>
          </cell>
          <cell r="F687"/>
        </row>
        <row r="688">
          <cell r="D688"/>
          <cell r="F688"/>
        </row>
        <row r="689">
          <cell r="D689" t="str">
            <v>KW</v>
          </cell>
          <cell r="F689"/>
        </row>
        <row r="690">
          <cell r="D690"/>
          <cell r="F690"/>
        </row>
        <row r="691">
          <cell r="D691" t="str">
            <v>KW</v>
          </cell>
          <cell r="F691"/>
        </row>
        <row r="692">
          <cell r="D692"/>
          <cell r="F692"/>
        </row>
        <row r="693">
          <cell r="D693" t="str">
            <v>KW</v>
          </cell>
          <cell r="F693"/>
        </row>
        <row r="694">
          <cell r="D694"/>
          <cell r="F694"/>
        </row>
        <row r="695">
          <cell r="D695" t="str">
            <v>KW</v>
          </cell>
          <cell r="F695"/>
        </row>
        <row r="696">
          <cell r="D696"/>
          <cell r="F696"/>
        </row>
        <row r="697">
          <cell r="D697" t="str">
            <v>KW</v>
          </cell>
          <cell r="F697"/>
        </row>
        <row r="698">
          <cell r="D698"/>
          <cell r="F698"/>
        </row>
        <row r="699">
          <cell r="D699" t="str">
            <v>KW</v>
          </cell>
          <cell r="F699"/>
        </row>
        <row r="700">
          <cell r="D700"/>
          <cell r="F700"/>
        </row>
        <row r="701">
          <cell r="D701" t="str">
            <v>KW</v>
          </cell>
          <cell r="F701"/>
        </row>
        <row r="702">
          <cell r="D702"/>
          <cell r="F702"/>
        </row>
        <row r="703">
          <cell r="D703" t="str">
            <v>KW</v>
          </cell>
          <cell r="F703"/>
        </row>
        <row r="704">
          <cell r="D704"/>
          <cell r="F704"/>
        </row>
        <row r="705">
          <cell r="D705" t="str">
            <v>KW</v>
          </cell>
          <cell r="F705"/>
        </row>
        <row r="706">
          <cell r="D706"/>
          <cell r="F706"/>
        </row>
        <row r="707">
          <cell r="D707" t="str">
            <v>KW</v>
          </cell>
          <cell r="F707"/>
        </row>
        <row r="708">
          <cell r="D708"/>
          <cell r="F708"/>
        </row>
        <row r="709">
          <cell r="D709" t="str">
            <v>KW</v>
          </cell>
          <cell r="F709"/>
        </row>
        <row r="710">
          <cell r="D710"/>
          <cell r="F710"/>
        </row>
        <row r="711">
          <cell r="D711" t="str">
            <v>KW</v>
          </cell>
          <cell r="F711"/>
        </row>
        <row r="712">
          <cell r="D712"/>
          <cell r="F712"/>
        </row>
        <row r="713">
          <cell r="D713" t="str">
            <v>KW</v>
          </cell>
          <cell r="F713"/>
        </row>
        <row r="714">
          <cell r="D714"/>
          <cell r="F714"/>
        </row>
        <row r="715">
          <cell r="D715" t="str">
            <v>KW</v>
          </cell>
          <cell r="F715"/>
        </row>
        <row r="716">
          <cell r="D716"/>
          <cell r="F716"/>
        </row>
        <row r="717">
          <cell r="D717" t="str">
            <v>KW</v>
          </cell>
          <cell r="F717"/>
        </row>
        <row r="718">
          <cell r="D718"/>
          <cell r="F718"/>
        </row>
        <row r="719">
          <cell r="D719" t="str">
            <v>KW</v>
          </cell>
          <cell r="F719"/>
        </row>
        <row r="720">
          <cell r="D720"/>
          <cell r="F720"/>
        </row>
        <row r="721">
          <cell r="D721" t="str">
            <v>KW</v>
          </cell>
          <cell r="F721"/>
        </row>
        <row r="722">
          <cell r="D722"/>
          <cell r="F722"/>
        </row>
        <row r="723">
          <cell r="D723" t="str">
            <v>KW</v>
          </cell>
          <cell r="F723"/>
        </row>
        <row r="724">
          <cell r="D724"/>
          <cell r="F724"/>
        </row>
        <row r="725">
          <cell r="D725" t="str">
            <v>KW</v>
          </cell>
          <cell r="F725"/>
        </row>
        <row r="726">
          <cell r="D726"/>
          <cell r="F726"/>
        </row>
        <row r="727">
          <cell r="D727" t="str">
            <v>KW</v>
          </cell>
          <cell r="F727"/>
        </row>
        <row r="728">
          <cell r="D728"/>
          <cell r="F728"/>
        </row>
        <row r="729">
          <cell r="D729" t="str">
            <v>KW</v>
          </cell>
          <cell r="F729"/>
        </row>
        <row r="730">
          <cell r="D730"/>
          <cell r="F730"/>
        </row>
        <row r="731">
          <cell r="D731" t="str">
            <v>KW</v>
          </cell>
          <cell r="F731"/>
        </row>
        <row r="732">
          <cell r="D732"/>
          <cell r="F732"/>
        </row>
        <row r="733">
          <cell r="D733" t="str">
            <v>KW</v>
          </cell>
          <cell r="F733"/>
        </row>
        <row r="734">
          <cell r="D734"/>
          <cell r="F734"/>
        </row>
        <row r="735">
          <cell r="D735" t="str">
            <v>KW</v>
          </cell>
          <cell r="F735"/>
        </row>
        <row r="736">
          <cell r="D736"/>
          <cell r="F736"/>
        </row>
        <row r="737">
          <cell r="D737" t="str">
            <v>KW</v>
          </cell>
          <cell r="F737"/>
        </row>
        <row r="738">
          <cell r="D738"/>
          <cell r="F738"/>
        </row>
        <row r="739">
          <cell r="D739" t="str">
            <v>KW</v>
          </cell>
          <cell r="F739"/>
        </row>
        <row r="740">
          <cell r="D740"/>
          <cell r="F740"/>
        </row>
        <row r="741">
          <cell r="D741" t="str">
            <v>KW</v>
          </cell>
          <cell r="F741"/>
        </row>
        <row r="742">
          <cell r="D742"/>
          <cell r="F742"/>
        </row>
        <row r="743">
          <cell r="D743" t="str">
            <v>KW</v>
          </cell>
          <cell r="F743"/>
        </row>
        <row r="744">
          <cell r="D744"/>
          <cell r="F744"/>
        </row>
        <row r="745">
          <cell r="D745" t="str">
            <v>KW</v>
          </cell>
          <cell r="F745"/>
        </row>
        <row r="746">
          <cell r="D746"/>
          <cell r="F746"/>
        </row>
        <row r="747">
          <cell r="D747" t="str">
            <v>KW</v>
          </cell>
          <cell r="F747"/>
        </row>
        <row r="748">
          <cell r="D748"/>
          <cell r="F748"/>
        </row>
        <row r="749">
          <cell r="D749" t="str">
            <v>KW</v>
          </cell>
          <cell r="F749"/>
        </row>
        <row r="750">
          <cell r="D750"/>
          <cell r="F750"/>
        </row>
        <row r="751">
          <cell r="D751" t="str">
            <v>KW</v>
          </cell>
          <cell r="F751"/>
        </row>
        <row r="752">
          <cell r="D752"/>
          <cell r="F752"/>
        </row>
        <row r="753">
          <cell r="D753" t="str">
            <v>KW</v>
          </cell>
          <cell r="F753"/>
        </row>
        <row r="754">
          <cell r="D754"/>
          <cell r="F754"/>
        </row>
        <row r="755">
          <cell r="D755" t="str">
            <v>KW</v>
          </cell>
          <cell r="F755"/>
        </row>
        <row r="756">
          <cell r="D756"/>
          <cell r="F756"/>
        </row>
        <row r="757">
          <cell r="D757" t="str">
            <v>KW</v>
          </cell>
          <cell r="F757"/>
        </row>
        <row r="758">
          <cell r="D758"/>
          <cell r="F758"/>
        </row>
        <row r="759">
          <cell r="D759" t="str">
            <v>KW</v>
          </cell>
          <cell r="F759"/>
        </row>
        <row r="760">
          <cell r="D760"/>
          <cell r="F760"/>
        </row>
        <row r="761">
          <cell r="D761" t="str">
            <v>KW</v>
          </cell>
          <cell r="F761"/>
        </row>
        <row r="762">
          <cell r="D762"/>
          <cell r="F762"/>
        </row>
        <row r="763">
          <cell r="D763" t="str">
            <v>KW</v>
          </cell>
          <cell r="F763"/>
        </row>
        <row r="764">
          <cell r="D764"/>
          <cell r="F764"/>
        </row>
        <row r="765">
          <cell r="D765" t="str">
            <v>KW</v>
          </cell>
          <cell r="F765"/>
        </row>
        <row r="766">
          <cell r="D766"/>
          <cell r="F766"/>
        </row>
        <row r="767">
          <cell r="D767" t="str">
            <v>KW</v>
          </cell>
          <cell r="F767"/>
        </row>
        <row r="768">
          <cell r="D768"/>
          <cell r="F768"/>
        </row>
        <row r="769">
          <cell r="D769" t="str">
            <v>KW</v>
          </cell>
          <cell r="F769"/>
        </row>
        <row r="770">
          <cell r="D770"/>
          <cell r="F770"/>
        </row>
        <row r="771">
          <cell r="D771" t="str">
            <v>KW</v>
          </cell>
          <cell r="F771"/>
        </row>
        <row r="772">
          <cell r="D772"/>
          <cell r="F772"/>
        </row>
        <row r="773">
          <cell r="D773" t="str">
            <v>KW</v>
          </cell>
          <cell r="F773"/>
        </row>
        <row r="774">
          <cell r="D774"/>
          <cell r="F774"/>
        </row>
        <row r="775">
          <cell r="D775" t="str">
            <v>KW</v>
          </cell>
          <cell r="F775"/>
        </row>
        <row r="776">
          <cell r="D776"/>
          <cell r="F776"/>
        </row>
        <row r="777">
          <cell r="D777" t="str">
            <v>KW</v>
          </cell>
          <cell r="F777"/>
        </row>
        <row r="778">
          <cell r="D778"/>
          <cell r="F778"/>
        </row>
        <row r="779">
          <cell r="D779" t="str">
            <v>KW</v>
          </cell>
          <cell r="F779"/>
        </row>
        <row r="780">
          <cell r="D780"/>
          <cell r="F780"/>
        </row>
        <row r="781">
          <cell r="D781" t="str">
            <v>KW</v>
          </cell>
          <cell r="F781"/>
        </row>
        <row r="782">
          <cell r="D782"/>
          <cell r="F782"/>
        </row>
        <row r="783">
          <cell r="D783" t="str">
            <v>KW</v>
          </cell>
          <cell r="F783"/>
        </row>
        <row r="784">
          <cell r="D784"/>
          <cell r="F784"/>
        </row>
        <row r="785">
          <cell r="D785" t="str">
            <v>KW</v>
          </cell>
          <cell r="F785"/>
        </row>
        <row r="786">
          <cell r="D786"/>
          <cell r="F786"/>
        </row>
        <row r="787">
          <cell r="D787" t="str">
            <v>KW</v>
          </cell>
          <cell r="F787"/>
        </row>
        <row r="788">
          <cell r="D788"/>
          <cell r="F788"/>
        </row>
        <row r="789">
          <cell r="D789" t="str">
            <v>KW</v>
          </cell>
          <cell r="F789"/>
        </row>
        <row r="790">
          <cell r="D790"/>
          <cell r="F790"/>
        </row>
        <row r="791">
          <cell r="D791" t="str">
            <v>KW</v>
          </cell>
          <cell r="F791"/>
        </row>
      </sheetData>
      <sheetData sheetId="9"/>
      <sheetData sheetId="10"/>
      <sheetData sheetId="11"/>
      <sheetData sheetId="12"/>
      <sheetData sheetId="13"/>
      <sheetData sheetId="14"/>
      <sheetData sheetId="15"/>
      <sheetData sheetId="16"/>
      <sheetData sheetId="17"/>
      <sheetData sheetId="18"/>
      <sheetData sheetId="19">
        <row r="109">
          <cell r="F109">
            <v>2111846.9156330004</v>
          </cell>
        </row>
        <row r="113">
          <cell r="P113">
            <v>1632673.0316210003</v>
          </cell>
        </row>
      </sheetData>
      <sheetData sheetId="20">
        <row r="109">
          <cell r="F109">
            <v>2111846.9156330004</v>
          </cell>
        </row>
        <row r="113">
          <cell r="P113">
            <v>1632673.0316210003</v>
          </cell>
        </row>
      </sheetData>
      <sheetData sheetId="21"/>
      <sheetData sheetId="22"/>
      <sheetData sheetId="23"/>
      <sheetData sheetId="24">
        <row r="12">
          <cell r="F12"/>
        </row>
        <row r="13">
          <cell r="F13"/>
        </row>
        <row r="14">
          <cell r="F14"/>
        </row>
      </sheetData>
      <sheetData sheetId="25">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41.39</v>
          </cell>
        </row>
      </sheetData>
      <sheetData sheetId="26"/>
      <sheetData sheetId="27">
        <row r="1">
          <cell r="C1" t="str">
            <v>Standard Name</v>
          </cell>
        </row>
        <row r="2">
          <cell r="C2" t="str">
            <v xml:space="preserve">Rate Rider for Recovery of Incremental Capital (2025) </v>
          </cell>
        </row>
        <row r="3">
          <cell r="C3" t="str">
            <v xml:space="preserve">Rate Rider for Recovery of Advanced Capital Module (2025) </v>
          </cell>
        </row>
        <row r="4">
          <cell r="C4" t="str">
            <v xml:space="preserve">Rate Rider for Recovery of Stranded Meter Assets (2025) </v>
          </cell>
        </row>
        <row r="5">
          <cell r="C5" t="str">
            <v xml:space="preserve">Rate Rider for Application of IFRS (2025) </v>
          </cell>
        </row>
        <row r="6">
          <cell r="C6" t="str">
            <v xml:space="preserve">Rate Rider per Acquisition Agreement (2025) </v>
          </cell>
        </row>
        <row r="7">
          <cell r="C7" t="str">
            <v xml:space="preserve">Rate Rider for Disposition of Account 1576 (2025) </v>
          </cell>
        </row>
        <row r="8">
          <cell r="C8" t="str">
            <v xml:space="preserve">Rate Rider for Disposition of Account 1575 (2025) </v>
          </cell>
        </row>
        <row r="9">
          <cell r="C9" t="str">
            <v xml:space="preserve">Rate Rider for Disposition of Accounts 1575 and 1576 (2025) </v>
          </cell>
        </row>
        <row r="10">
          <cell r="C10" t="str">
            <v xml:space="preserve">Rate Rider for Disposition of Account 1574 (2025) </v>
          </cell>
        </row>
        <row r="11">
          <cell r="C11" t="str">
            <v xml:space="preserve">Rate Rider for Disposition of Residual Historical Smart Meter Costs (2025) </v>
          </cell>
        </row>
        <row r="12">
          <cell r="C12" t="str">
            <v xml:space="preserve">Rate Rider for Disposition of Residual Historical Smart Meter Costs (2025) </v>
          </cell>
        </row>
        <row r="13">
          <cell r="C13" t="str">
            <v xml:space="preserve">Rate Rider for Recovery of Smart Meter Incremental Revenue Requirement (2025) </v>
          </cell>
        </row>
        <row r="14">
          <cell r="C14" t="str">
            <v xml:space="preserve">Rate Rider for Recovery of (year) Foregone Revenue (2025) </v>
          </cell>
        </row>
        <row r="15">
          <cell r="C15" t="str">
            <v xml:space="preserve">Rate Rider for Recovery of Wind Storm Damage Costs (2025) </v>
          </cell>
        </row>
        <row r="16">
          <cell r="C16" t="str">
            <v xml:space="preserve">Low Voltage Service Rate (2025) </v>
          </cell>
        </row>
        <row r="17">
          <cell r="C17" t="str">
            <v xml:space="preserve">Funding Adder for Renewable Energy Generation (2025) </v>
          </cell>
        </row>
        <row r="18">
          <cell r="C18" t="str">
            <v xml:space="preserve">Distribution Wheeling Service Rate (2025) </v>
          </cell>
        </row>
        <row r="19">
          <cell r="C19" t="str">
            <v xml:space="preserve">Rate Rider for Disposition of Account 1595 (2025) </v>
          </cell>
        </row>
        <row r="20">
          <cell r="C20" t="str">
            <v xml:space="preserve">Rate Rider for Disposition of Earnings Sharing (2025) </v>
          </cell>
        </row>
        <row r="21">
          <cell r="C21" t="str">
            <v xml:space="preserve">Rate Rider for Disposition of Tax Loss Carry-forward (2025) </v>
          </cell>
        </row>
        <row r="22">
          <cell r="C22" t="str">
            <v xml:space="preserve">Rate Rider for Disposition of Deferral/Variance Accounts (2025) </v>
          </cell>
        </row>
        <row r="23">
          <cell r="C23" t="str">
            <v xml:space="preserve">Rate Rider for Disposition of Deferral/Variance Accounts Applicable only for Non-Wholesale Market Participants (2025) </v>
          </cell>
        </row>
        <row r="24">
          <cell r="C24" t="str">
            <v xml:space="preserve">Rate Rider for Disposition of Capacity Based Recovery Account Applicable only for Class B Customers (2025) </v>
          </cell>
        </row>
        <row r="25">
          <cell r="C25" t="str">
            <v xml:space="preserve">Rate Rider for Application of Tax Change (2025) </v>
          </cell>
        </row>
      </sheetData>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 val="2018_IRM_RateGen_Model_V2"/>
    </sheetNames>
    <sheetDataSet>
      <sheetData sheetId="0"/>
      <sheetData sheetId="1"/>
      <sheetData sheetId="2"/>
      <sheetData sheetId="3"/>
      <sheetData sheetId="4">
        <row r="25">
          <cell r="BT25">
            <v>0</v>
          </cell>
        </row>
      </sheetData>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cell r="C6" t="str">
            <v>Former Chatham-Kent Hydro Service Area</v>
          </cell>
        </row>
        <row r="7">
          <cell r="A7" t="str">
            <v>Canadian Niagara Power Inc.</v>
          </cell>
          <cell r="C7" t="str">
            <v>Strathroy, Mount Brydges &amp; Parkhill Service Area</v>
          </cell>
        </row>
        <row r="8">
          <cell r="A8" t="str">
            <v>Centre Wellington Hydro Ltd.</v>
          </cell>
          <cell r="C8" t="str">
            <v>Dutton Service Area</v>
          </cell>
        </row>
        <row r="9">
          <cell r="A9" t="str">
            <v>Chapleau Public Utilities Corporation</v>
          </cell>
        </row>
        <row r="10">
          <cell r="A10" t="str">
            <v>Collus PowerStream Corp.</v>
          </cell>
        </row>
        <row r="11">
          <cell r="A11" t="str">
            <v>Cooperative Hydro Embrun Inc.</v>
          </cell>
        </row>
        <row r="12">
          <cell r="A12" t="str">
            <v>E.L.K. Energy Inc.</v>
          </cell>
        </row>
        <row r="13">
          <cell r="A13" t="str">
            <v>Energy+ Inc.</v>
          </cell>
          <cell r="C13" t="str">
            <v>For Former Parry Sound Power Service Area</v>
          </cell>
        </row>
        <row r="14">
          <cell r="A14" t="str">
            <v>Enersource Hydro Mississauga Inc.</v>
          </cell>
          <cell r="C14" t="str">
            <v>Except for the Former Parry Sound Power Service Area</v>
          </cell>
        </row>
        <row r="15">
          <cell r="A15" t="str">
            <v>Entegrus Powerlines Inc.</v>
          </cell>
        </row>
        <row r="16">
          <cell r="A16" t="str">
            <v>EnWin Utilities Ltd.</v>
          </cell>
        </row>
        <row r="17">
          <cell r="A17" t="str">
            <v>Erie Thames Powerlines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Guelph Hydro Electric Systems Inc.</v>
          </cell>
        </row>
        <row r="25">
          <cell r="A25" t="str">
            <v>Halton Hills Hydro Inc.</v>
          </cell>
        </row>
        <row r="26">
          <cell r="A26" t="str">
            <v>Hearst Power Distribution Company Ltd.</v>
          </cell>
        </row>
        <row r="27">
          <cell r="A27" t="str">
            <v>Horizon Utilities Corporation</v>
          </cell>
        </row>
        <row r="28">
          <cell r="A28" t="str">
            <v>Hydro 2000 Inc.</v>
          </cell>
        </row>
        <row r="29">
          <cell r="A29" t="str">
            <v>Hydro Hawkesbury Inc.</v>
          </cell>
        </row>
        <row r="30">
          <cell r="A30" t="str">
            <v>Hydro One Brampton Networks Inc.</v>
          </cell>
        </row>
        <row r="31">
          <cell r="A31" t="str">
            <v>Hydro One Networks Inc.</v>
          </cell>
        </row>
        <row r="32">
          <cell r="A32" t="str">
            <v>Hydro Ottawa Limited</v>
          </cell>
        </row>
        <row r="33">
          <cell r="A33" t="str">
            <v>InnPower Corporation</v>
          </cell>
        </row>
        <row r="34">
          <cell r="A34" t="str">
            <v>Kenora Hydro Electric Corporation Ltd.</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Midland Power Utility Corporation</v>
          </cell>
        </row>
        <row r="41">
          <cell r="A41" t="str">
            <v>Milton Hydro Distribution Inc.</v>
          </cell>
        </row>
        <row r="42">
          <cell r="A42" t="str">
            <v>Newmarket - Tay Power Distribution Ltd.</v>
          </cell>
        </row>
        <row r="43">
          <cell r="A43" t="str">
            <v>Niagara Peninsula Energy Inc.</v>
          </cell>
        </row>
        <row r="44">
          <cell r="A44" t="str">
            <v>Niagara-on-the-Lake Hydro Inc.</v>
          </cell>
        </row>
        <row r="45">
          <cell r="A45" t="str">
            <v>North Bay Hydro Distribution Limited</v>
          </cell>
        </row>
        <row r="46">
          <cell r="A46" t="str">
            <v>Northern Ontario Wires Inc.</v>
          </cell>
        </row>
        <row r="47">
          <cell r="A47" t="str">
            <v>Oakville Hydro Electricity Distribution Inc.</v>
          </cell>
        </row>
        <row r="48">
          <cell r="A48" t="str">
            <v>Orangeville Hydro Limited</v>
          </cell>
        </row>
        <row r="49">
          <cell r="A49" t="str">
            <v>Orillia Power Distribution Corporation</v>
          </cell>
        </row>
        <row r="50">
          <cell r="A50" t="str">
            <v>Oshawa PUC Networks Inc.</v>
          </cell>
        </row>
        <row r="51">
          <cell r="A51" t="str">
            <v>Ottawa River Power Corporation</v>
          </cell>
        </row>
        <row r="52">
          <cell r="A52" t="str">
            <v>Peterborough Distribution Incorporated</v>
          </cell>
        </row>
        <row r="53">
          <cell r="A53" t="str">
            <v>PUC Distribution Inc.</v>
          </cell>
        </row>
        <row r="54">
          <cell r="A54" t="str">
            <v>Renfrew Hydro Inc.</v>
          </cell>
        </row>
        <row r="55">
          <cell r="A55" t="str">
            <v>Sioux Lookout Hydro Inc.</v>
          </cell>
        </row>
        <row r="56">
          <cell r="A56" t="str">
            <v>St. Thomas Energy Inc.</v>
          </cell>
        </row>
        <row r="57">
          <cell r="A57" t="str">
            <v>Thunder Bay Hydro Electricity Distribution Inc.</v>
          </cell>
        </row>
        <row r="58">
          <cell r="A58" t="str">
            <v>Tillsonburg Hydro Inc.</v>
          </cell>
        </row>
        <row r="59">
          <cell r="A59" t="str">
            <v>Toronto Hydro-Electric System Limited</v>
          </cell>
        </row>
        <row r="60">
          <cell r="A60" t="str">
            <v>Veridian Connections Inc.</v>
          </cell>
        </row>
        <row r="61">
          <cell r="A61" t="str">
            <v>Wasaga Distribution Inc.</v>
          </cell>
        </row>
        <row r="62">
          <cell r="A62" t="str">
            <v>Waterloo North Hydro Inc.</v>
          </cell>
        </row>
        <row r="63">
          <cell r="A63" t="str">
            <v>Welland Hydro-Electric System Corp.</v>
          </cell>
        </row>
        <row r="64">
          <cell r="A64" t="str">
            <v>Wellington North Power Inc.</v>
          </cell>
        </row>
        <row r="65">
          <cell r="A65" t="str">
            <v>West Coast Huron Energy Inc.</v>
          </cell>
        </row>
        <row r="66">
          <cell r="A66" t="str">
            <v>Westario Power Inc.</v>
          </cell>
        </row>
        <row r="67">
          <cell r="A67" t="str">
            <v>Whitby Hydro Electric Corporation</v>
          </cell>
        </row>
      </sheetData>
      <sheetData sheetId="6"/>
      <sheetData sheetId="7"/>
      <sheetData sheetId="8"/>
      <sheetData sheetId="9">
        <row r="14">
          <cell r="C14">
            <v>2015</v>
          </cell>
        </row>
      </sheetData>
      <sheetData sheetId="10"/>
      <sheetData sheetId="11"/>
      <sheetData sheetId="12">
        <row r="13">
          <cell r="B13">
            <v>2016</v>
          </cell>
        </row>
      </sheetData>
      <sheetData sheetId="13"/>
      <sheetData sheetId="14"/>
      <sheetData sheetId="15">
        <row r="19">
          <cell r="N19">
            <v>0</v>
          </cell>
        </row>
      </sheetData>
      <sheetData sheetId="16"/>
      <sheetData sheetId="17"/>
      <sheetData sheetId="18"/>
      <sheetData sheetId="19"/>
      <sheetData sheetId="20">
        <row r="109">
          <cell r="F109">
            <v>0</v>
          </cell>
        </row>
        <row r="113">
          <cell r="P113">
            <v>0</v>
          </cell>
        </row>
      </sheetData>
      <sheetData sheetId="21">
        <row r="109">
          <cell r="F109">
            <v>0</v>
          </cell>
        </row>
        <row r="113">
          <cell r="P113">
            <v>0</v>
          </cell>
        </row>
      </sheetData>
      <sheetData sheetId="22"/>
      <sheetData sheetId="23"/>
      <sheetData sheetId="24">
        <row r="23">
          <cell r="D23">
            <v>7.6999999999999999E-2</v>
          </cell>
        </row>
        <row r="24">
          <cell r="D24">
            <v>0.113</v>
          </cell>
        </row>
        <row r="25">
          <cell r="D25">
            <v>0.157</v>
          </cell>
        </row>
        <row r="29">
          <cell r="D29">
            <v>7.0000000000000001E-3</v>
          </cell>
        </row>
      </sheetData>
      <sheetData sheetId="25"/>
      <sheetData sheetId="26"/>
      <sheetData sheetId="27"/>
      <sheetData sheetId="28"/>
      <sheetData sheetId="29"/>
      <sheetData sheetId="30"/>
      <sheetData sheetId="3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sheetData sheetId="35"/>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996B-3C4F-48D8-9148-7F0D93FB0511}">
  <sheetPr codeName="Sheet6"/>
  <dimension ref="A1:DP62"/>
  <sheetViews>
    <sheetView showGridLines="0" tabSelected="1" topLeftCell="A13" zoomScale="80" zoomScaleNormal="80" zoomScaleSheetLayoutView="55" workbookViewId="0">
      <pane xSplit="4" topLeftCell="DB1" activePane="topRight" state="frozenSplit"/>
      <selection activeCell="R3" sqref="R3"/>
      <selection pane="topRight" activeCell="DG37" sqref="DG37"/>
    </sheetView>
  </sheetViews>
  <sheetFormatPr defaultColWidth="9.33203125" defaultRowHeight="14.4" x14ac:dyDescent="0.3"/>
  <cols>
    <col min="1" max="1" width="9.33203125" style="1" hidden="1" customWidth="1"/>
    <col min="2" max="2" width="2.6640625" style="1" bestFit="1" customWidth="1"/>
    <col min="3" max="3" width="90.5546875" style="1" customWidth="1"/>
    <col min="4" max="4" width="16.5546875" style="1" customWidth="1"/>
    <col min="5" max="5" width="16.33203125" style="128" customWidth="1"/>
    <col min="6" max="6" width="23.33203125" style="128" customWidth="1"/>
    <col min="7" max="8" width="18.44140625" style="128" customWidth="1"/>
    <col min="9" max="9" width="14.6640625" style="128" customWidth="1"/>
    <col min="10" max="10" width="14.33203125" style="128" customWidth="1"/>
    <col min="11" max="13" width="14.6640625" style="128" customWidth="1"/>
    <col min="14" max="14" width="15.44140625" style="128" customWidth="1"/>
    <col min="15" max="15" width="16.33203125" style="128" customWidth="1"/>
    <col min="16" max="16" width="23.33203125" style="128" customWidth="1"/>
    <col min="17" max="18" width="18.44140625" style="128" customWidth="1"/>
    <col min="19" max="19" width="14.6640625" style="128" customWidth="1"/>
    <col min="20" max="20" width="14.33203125" style="128" customWidth="1"/>
    <col min="21" max="23" width="14.6640625" style="128" customWidth="1"/>
    <col min="24" max="24" width="15.44140625" style="128" customWidth="1"/>
    <col min="25" max="25" width="16.33203125" style="128" customWidth="1"/>
    <col min="26" max="26" width="23.33203125" style="128" customWidth="1"/>
    <col min="27" max="28" width="18.44140625" style="128" customWidth="1"/>
    <col min="29" max="29" width="14.6640625" style="128" customWidth="1"/>
    <col min="30" max="30" width="14.33203125" style="128" customWidth="1"/>
    <col min="31" max="33" width="14.6640625" style="128" customWidth="1"/>
    <col min="34" max="34" width="15.44140625" style="128" customWidth="1"/>
    <col min="35" max="35" width="16.33203125" style="128" customWidth="1"/>
    <col min="36" max="36" width="23.33203125" style="128" customWidth="1"/>
    <col min="37" max="38" width="18.44140625" style="128" customWidth="1"/>
    <col min="39" max="39" width="14.6640625" style="128" customWidth="1"/>
    <col min="40" max="40" width="14.33203125" style="128" customWidth="1"/>
    <col min="41" max="43" width="14.6640625" style="128" customWidth="1"/>
    <col min="44" max="44" width="15.44140625" style="128" customWidth="1"/>
    <col min="45" max="45" width="16.33203125" style="128" customWidth="1"/>
    <col min="46" max="46" width="23.33203125" style="128" customWidth="1"/>
    <col min="47" max="48" width="18.44140625" style="128" customWidth="1"/>
    <col min="49" max="49" width="14.6640625" style="128" customWidth="1"/>
    <col min="50" max="50" width="14.33203125" style="128" customWidth="1"/>
    <col min="51" max="53" width="14.6640625" style="128" customWidth="1"/>
    <col min="54" max="54" width="15.44140625" style="128" customWidth="1"/>
    <col min="55" max="55" width="16.33203125" style="128" customWidth="1"/>
    <col min="56" max="56" width="23.33203125" style="128" customWidth="1"/>
    <col min="57" max="58" width="18.44140625" style="128" customWidth="1"/>
    <col min="59" max="59" width="14.6640625" style="128" customWidth="1"/>
    <col min="60" max="60" width="14.33203125" style="128" customWidth="1"/>
    <col min="61" max="63" width="14.6640625" style="128" customWidth="1"/>
    <col min="64" max="64" width="15.44140625" style="128" customWidth="1"/>
    <col min="65" max="65" width="16.33203125" style="128" customWidth="1"/>
    <col min="66" max="66" width="23.33203125" style="128" customWidth="1"/>
    <col min="67" max="68" width="18.44140625" style="128" customWidth="1"/>
    <col min="69" max="69" width="14.6640625" style="128" customWidth="1"/>
    <col min="70" max="70" width="14.33203125" style="128" customWidth="1"/>
    <col min="71" max="73" width="14.6640625" style="128" customWidth="1"/>
    <col min="74" max="74" width="15.44140625" style="128" customWidth="1"/>
    <col min="75" max="75" width="16.33203125" style="128" customWidth="1"/>
    <col min="76" max="76" width="23.33203125" style="128" customWidth="1"/>
    <col min="77" max="78" width="18.44140625" style="128" customWidth="1"/>
    <col min="79" max="79" width="14.6640625" style="128" customWidth="1"/>
    <col min="80" max="80" width="14.33203125" style="128" customWidth="1"/>
    <col min="81" max="83" width="14.6640625" style="128" customWidth="1"/>
    <col min="84" max="84" width="15.44140625" style="128" customWidth="1"/>
    <col min="85" max="85" width="16.33203125" style="128" customWidth="1"/>
    <col min="86" max="86" width="23.33203125" style="128" customWidth="1"/>
    <col min="87" max="88" width="18.44140625" style="128" customWidth="1"/>
    <col min="89" max="89" width="14.6640625" style="128" customWidth="1"/>
    <col min="90" max="90" width="14.33203125" style="128" customWidth="1"/>
    <col min="91" max="93" width="14.6640625" style="128" customWidth="1"/>
    <col min="94" max="94" width="15.44140625" style="128" customWidth="1"/>
    <col min="95" max="95" width="16.33203125" style="128" customWidth="1"/>
    <col min="96" max="96" width="23.33203125" style="128" customWidth="1"/>
    <col min="97" max="98" width="18.44140625" style="128" customWidth="1"/>
    <col min="99" max="99" width="14.6640625" style="128" customWidth="1"/>
    <col min="100" max="100" width="14.33203125" style="128" customWidth="1"/>
    <col min="101" max="103" width="14.6640625" style="128" customWidth="1"/>
    <col min="104" max="104" width="15.44140625" style="128" customWidth="1"/>
    <col min="105" max="106" width="14.6640625" style="128" customWidth="1"/>
    <col min="107" max="107" width="19" style="128" customWidth="1"/>
    <col min="108" max="108" width="17.33203125" style="128" customWidth="1"/>
    <col min="109" max="110" width="26.6640625" style="128" customWidth="1"/>
    <col min="111" max="111" width="18.33203125" style="128" customWidth="1"/>
    <col min="112" max="112" width="13.6640625" style="128" customWidth="1"/>
    <col min="113" max="113" width="14.44140625" style="128" customWidth="1"/>
    <col min="114" max="114" width="22.44140625" style="128" bestFit="1" customWidth="1"/>
    <col min="115" max="115" width="19.5546875" style="128" bestFit="1" customWidth="1"/>
    <col min="116" max="116" width="9.33203125" style="13"/>
    <col min="117" max="16384" width="9.33203125" style="1"/>
  </cols>
  <sheetData>
    <row r="1" spans="3:120" ht="12.75" customHeight="1" x14ac:dyDescent="0.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3"/>
      <c r="DM1" s="4"/>
      <c r="DN1" s="4"/>
      <c r="DO1" s="4"/>
      <c r="DP1" s="5" t="b">
        <v>0</v>
      </c>
    </row>
    <row r="2" spans="3:120" ht="12.75" customHeight="1" x14ac:dyDescent="0.3">
      <c r="C2" s="4" t="b">
        <v>0</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3"/>
      <c r="DM2" s="4"/>
      <c r="DN2" s="4"/>
      <c r="DO2" s="4"/>
      <c r="DP2" s="5" t="b">
        <v>0</v>
      </c>
    </row>
    <row r="3" spans="3:120" ht="12.75" customHeight="1" x14ac:dyDescent="0.3">
      <c r="C3" s="4" t="b">
        <v>1</v>
      </c>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3"/>
      <c r="DM3" s="4"/>
      <c r="DN3" s="4"/>
      <c r="DO3" s="4"/>
      <c r="DP3" s="5" t="b">
        <v>0</v>
      </c>
    </row>
    <row r="4" spans="3:120" ht="12.75" customHeight="1" x14ac:dyDescent="0.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3"/>
      <c r="DM4" s="4"/>
      <c r="DN4" s="4"/>
      <c r="DO4" s="4"/>
      <c r="DP4" s="5" t="b">
        <v>0</v>
      </c>
    </row>
    <row r="5" spans="3:120" ht="12.75" customHeight="1" x14ac:dyDescent="0.3">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3"/>
      <c r="DM5" s="4"/>
      <c r="DN5" s="4"/>
      <c r="DO5" s="4"/>
      <c r="DP5" s="5" t="b">
        <v>0</v>
      </c>
    </row>
    <row r="6" spans="3:120" ht="12.75" customHeight="1" x14ac:dyDescent="0.3">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3"/>
      <c r="DM6" s="4"/>
      <c r="DN6" s="4"/>
      <c r="DO6" s="4"/>
      <c r="DP6" s="5" t="b">
        <v>0</v>
      </c>
    </row>
    <row r="7" spans="3:120" x14ac:dyDescent="0.3">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3"/>
      <c r="DM7" s="4"/>
      <c r="DN7" s="4"/>
      <c r="DO7" s="4"/>
      <c r="DP7" s="5" t="b">
        <v>0</v>
      </c>
    </row>
    <row r="8" spans="3:120" x14ac:dyDescent="0.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3"/>
      <c r="DM8" s="4"/>
      <c r="DN8" s="4"/>
      <c r="DO8" s="4"/>
      <c r="DP8" s="5" t="b">
        <v>0</v>
      </c>
    </row>
    <row r="9" spans="3:120" x14ac:dyDescent="0.3">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3"/>
      <c r="DM9" s="4"/>
      <c r="DN9" s="4"/>
      <c r="DO9" s="4"/>
      <c r="DP9" s="5" t="b">
        <v>0</v>
      </c>
    </row>
    <row r="10" spans="3:120" x14ac:dyDescent="0.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3"/>
      <c r="DM10" s="4"/>
      <c r="DN10" s="4"/>
      <c r="DO10" s="4"/>
      <c r="DP10" s="5" t="b">
        <v>1</v>
      </c>
    </row>
    <row r="11" spans="3:120" x14ac:dyDescent="0.3">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3"/>
      <c r="DM11" s="4"/>
      <c r="DN11" s="4"/>
      <c r="DO11" s="4"/>
      <c r="DP11" s="5" t="b">
        <v>1</v>
      </c>
    </row>
    <row r="12" spans="3:120" ht="63" customHeight="1" x14ac:dyDescent="0.3">
      <c r="C12" s="302" t="s">
        <v>0</v>
      </c>
      <c r="D12" s="30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3"/>
      <c r="DM12" s="4"/>
      <c r="DN12" s="4"/>
      <c r="DO12" s="4"/>
      <c r="DP12" s="4"/>
    </row>
    <row r="13" spans="3:120" ht="24.75" customHeight="1" thickBot="1" x14ac:dyDescent="0.35">
      <c r="C13" s="302"/>
      <c r="D13" s="30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3"/>
      <c r="DM13" s="4"/>
      <c r="DN13" s="4"/>
      <c r="DO13" s="4"/>
      <c r="DP13" s="4"/>
    </row>
    <row r="14" spans="3:120" ht="44.25" hidden="1" customHeight="1" thickBot="1" x14ac:dyDescent="0.35">
      <c r="C14" s="302"/>
      <c r="D14" s="30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3"/>
      <c r="DM14" s="4"/>
      <c r="DN14" s="4"/>
      <c r="DO14" s="4"/>
      <c r="DP14" s="4"/>
    </row>
    <row r="15" spans="3:120" ht="101.25" hidden="1" customHeight="1" thickBot="1" x14ac:dyDescent="0.35">
      <c r="C15" s="302"/>
      <c r="D15" s="30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6"/>
      <c r="DI15" s="6"/>
      <c r="DJ15" s="7"/>
      <c r="DK15" s="2"/>
      <c r="DL15" s="3"/>
      <c r="DM15" s="4"/>
      <c r="DN15" s="4"/>
      <c r="DO15" s="4"/>
      <c r="DP15" s="4"/>
    </row>
    <row r="16" spans="3:120" ht="33" thickBot="1" x14ac:dyDescent="0.6">
      <c r="C16" s="8"/>
      <c r="D16" s="9"/>
      <c r="E16" s="274">
        <v>2014</v>
      </c>
      <c r="F16" s="275"/>
      <c r="G16" s="275"/>
      <c r="H16" s="275"/>
      <c r="I16" s="275"/>
      <c r="J16" s="275"/>
      <c r="K16" s="275"/>
      <c r="L16" s="275"/>
      <c r="M16" s="275"/>
      <c r="N16" s="276"/>
      <c r="O16" s="274">
        <v>2015</v>
      </c>
      <c r="P16" s="275"/>
      <c r="Q16" s="275"/>
      <c r="R16" s="275"/>
      <c r="S16" s="275"/>
      <c r="T16" s="275"/>
      <c r="U16" s="275"/>
      <c r="V16" s="275"/>
      <c r="W16" s="275"/>
      <c r="X16" s="276"/>
      <c r="Y16" s="274">
        <v>2016</v>
      </c>
      <c r="Z16" s="275"/>
      <c r="AA16" s="275"/>
      <c r="AB16" s="275"/>
      <c r="AC16" s="275"/>
      <c r="AD16" s="275"/>
      <c r="AE16" s="275"/>
      <c r="AF16" s="275"/>
      <c r="AG16" s="275"/>
      <c r="AH16" s="276"/>
      <c r="AI16" s="274">
        <v>2017</v>
      </c>
      <c r="AJ16" s="275"/>
      <c r="AK16" s="275"/>
      <c r="AL16" s="275"/>
      <c r="AM16" s="275"/>
      <c r="AN16" s="275"/>
      <c r="AO16" s="275"/>
      <c r="AP16" s="275"/>
      <c r="AQ16" s="275"/>
      <c r="AR16" s="276"/>
      <c r="AS16" s="274">
        <v>2018</v>
      </c>
      <c r="AT16" s="275"/>
      <c r="AU16" s="275"/>
      <c r="AV16" s="275"/>
      <c r="AW16" s="275"/>
      <c r="AX16" s="275"/>
      <c r="AY16" s="275"/>
      <c r="AZ16" s="275"/>
      <c r="BA16" s="275"/>
      <c r="BB16" s="276"/>
      <c r="BC16" s="274">
        <f>AS16+1</f>
        <v>2019</v>
      </c>
      <c r="BD16" s="275"/>
      <c r="BE16" s="275"/>
      <c r="BF16" s="275"/>
      <c r="BG16" s="275"/>
      <c r="BH16" s="275"/>
      <c r="BI16" s="275"/>
      <c r="BJ16" s="275"/>
      <c r="BK16" s="275"/>
      <c r="BL16" s="276"/>
      <c r="BM16" s="274">
        <f>BC16+1</f>
        <v>2020</v>
      </c>
      <c r="BN16" s="275"/>
      <c r="BO16" s="275"/>
      <c r="BP16" s="275"/>
      <c r="BQ16" s="275"/>
      <c r="BR16" s="275"/>
      <c r="BS16" s="275"/>
      <c r="BT16" s="275"/>
      <c r="BU16" s="275"/>
      <c r="BV16" s="276"/>
      <c r="BW16" s="274">
        <f>BM16+1</f>
        <v>2021</v>
      </c>
      <c r="BX16" s="275"/>
      <c r="BY16" s="275"/>
      <c r="BZ16" s="275"/>
      <c r="CA16" s="275"/>
      <c r="CB16" s="275"/>
      <c r="CC16" s="275"/>
      <c r="CD16" s="275"/>
      <c r="CE16" s="275"/>
      <c r="CF16" s="276"/>
      <c r="CG16" s="274">
        <f>BW16+1</f>
        <v>2022</v>
      </c>
      <c r="CH16" s="275"/>
      <c r="CI16" s="275"/>
      <c r="CJ16" s="275"/>
      <c r="CK16" s="275"/>
      <c r="CL16" s="275"/>
      <c r="CM16" s="275"/>
      <c r="CN16" s="275"/>
      <c r="CO16" s="275"/>
      <c r="CP16" s="275"/>
      <c r="CQ16" s="274">
        <f>CG16+1</f>
        <v>2023</v>
      </c>
      <c r="CR16" s="275"/>
      <c r="CS16" s="275"/>
      <c r="CT16" s="275"/>
      <c r="CU16" s="275"/>
      <c r="CV16" s="275"/>
      <c r="CW16" s="275"/>
      <c r="CX16" s="275"/>
      <c r="CY16" s="275"/>
      <c r="CZ16" s="276"/>
      <c r="DA16" s="274">
        <f>CQ16+1</f>
        <v>2024</v>
      </c>
      <c r="DB16" s="275"/>
      <c r="DC16" s="275"/>
      <c r="DD16" s="275"/>
      <c r="DE16" s="299" t="s">
        <v>1</v>
      </c>
      <c r="DF16" s="300"/>
      <c r="DG16" s="300"/>
      <c r="DH16" s="301"/>
      <c r="DI16" s="10"/>
      <c r="DJ16" s="11" t="s">
        <v>2</v>
      </c>
      <c r="DK16" s="12"/>
    </row>
    <row r="17" spans="3:120" ht="12.75" customHeight="1" x14ac:dyDescent="0.25">
      <c r="C17" s="284" t="s">
        <v>3</v>
      </c>
      <c r="D17" s="286" t="s">
        <v>4</v>
      </c>
      <c r="E17" s="277" t="s">
        <v>109</v>
      </c>
      <c r="F17" s="280" t="s">
        <v>110</v>
      </c>
      <c r="G17" s="266" t="s">
        <v>111</v>
      </c>
      <c r="H17" s="266" t="s">
        <v>112</v>
      </c>
      <c r="I17" s="266" t="s">
        <v>113</v>
      </c>
      <c r="J17" s="266" t="s">
        <v>114</v>
      </c>
      <c r="K17" s="266" t="s">
        <v>115</v>
      </c>
      <c r="L17" s="266" t="s">
        <v>111</v>
      </c>
      <c r="M17" s="266" t="s">
        <v>116</v>
      </c>
      <c r="N17" s="271" t="s">
        <v>117</v>
      </c>
      <c r="O17" s="277" t="s">
        <v>118</v>
      </c>
      <c r="P17" s="280" t="s">
        <v>119</v>
      </c>
      <c r="Q17" s="266" t="s">
        <v>120</v>
      </c>
      <c r="R17" s="266" t="s">
        <v>121</v>
      </c>
      <c r="S17" s="266" t="s">
        <v>122</v>
      </c>
      <c r="T17" s="266" t="s">
        <v>123</v>
      </c>
      <c r="U17" s="266" t="s">
        <v>124</v>
      </c>
      <c r="V17" s="266" t="s">
        <v>120</v>
      </c>
      <c r="W17" s="266" t="s">
        <v>125</v>
      </c>
      <c r="X17" s="271" t="s">
        <v>126</v>
      </c>
      <c r="Y17" s="277" t="s">
        <v>127</v>
      </c>
      <c r="Z17" s="280" t="s">
        <v>128</v>
      </c>
      <c r="AA17" s="266" t="s">
        <v>129</v>
      </c>
      <c r="AB17" s="266" t="s">
        <v>130</v>
      </c>
      <c r="AC17" s="266" t="s">
        <v>131</v>
      </c>
      <c r="AD17" s="266" t="s">
        <v>132</v>
      </c>
      <c r="AE17" s="266" t="s">
        <v>133</v>
      </c>
      <c r="AF17" s="266" t="s">
        <v>129</v>
      </c>
      <c r="AG17" s="266" t="s">
        <v>134</v>
      </c>
      <c r="AH17" s="271" t="s">
        <v>135</v>
      </c>
      <c r="AI17" s="277" t="s">
        <v>136</v>
      </c>
      <c r="AJ17" s="280" t="s">
        <v>137</v>
      </c>
      <c r="AK17" s="266" t="s">
        <v>138</v>
      </c>
      <c r="AL17" s="266" t="s">
        <v>139</v>
      </c>
      <c r="AM17" s="266" t="s">
        <v>140</v>
      </c>
      <c r="AN17" s="266" t="s">
        <v>141</v>
      </c>
      <c r="AO17" s="266" t="s">
        <v>142</v>
      </c>
      <c r="AP17" s="266" t="s">
        <v>138</v>
      </c>
      <c r="AQ17" s="266" t="s">
        <v>143</v>
      </c>
      <c r="AR17" s="271" t="s">
        <v>144</v>
      </c>
      <c r="AS17" s="277" t="s">
        <v>5</v>
      </c>
      <c r="AT17" s="280" t="s">
        <v>6</v>
      </c>
      <c r="AU17" s="266" t="s">
        <v>7</v>
      </c>
      <c r="AV17" s="266" t="s">
        <v>8</v>
      </c>
      <c r="AW17" s="266" t="s">
        <v>9</v>
      </c>
      <c r="AX17" s="266" t="s">
        <v>10</v>
      </c>
      <c r="AY17" s="266" t="s">
        <v>11</v>
      </c>
      <c r="AZ17" s="266" t="s">
        <v>7</v>
      </c>
      <c r="BA17" s="266" t="s">
        <v>12</v>
      </c>
      <c r="BB17" s="271" t="s">
        <v>13</v>
      </c>
      <c r="BC17" s="303" t="s">
        <v>14</v>
      </c>
      <c r="BD17" s="266" t="s">
        <v>15</v>
      </c>
      <c r="BE17" s="266" t="s">
        <v>16</v>
      </c>
      <c r="BF17" s="266" t="s">
        <v>17</v>
      </c>
      <c r="BG17" s="266" t="s">
        <v>18</v>
      </c>
      <c r="BH17" s="266" t="s">
        <v>19</v>
      </c>
      <c r="BI17" s="266" t="s">
        <v>20</v>
      </c>
      <c r="BJ17" s="266" t="s">
        <v>16</v>
      </c>
      <c r="BK17" s="280" t="s">
        <v>21</v>
      </c>
      <c r="BL17" s="291" t="s">
        <v>22</v>
      </c>
      <c r="BM17" s="277" t="s">
        <v>23</v>
      </c>
      <c r="BN17" s="280" t="s">
        <v>24</v>
      </c>
      <c r="BO17" s="280" t="s">
        <v>25</v>
      </c>
      <c r="BP17" s="280" t="s">
        <v>26</v>
      </c>
      <c r="BQ17" s="280" t="s">
        <v>27</v>
      </c>
      <c r="BR17" s="280" t="s">
        <v>28</v>
      </c>
      <c r="BS17" s="280" t="s">
        <v>29</v>
      </c>
      <c r="BT17" s="280" t="s">
        <v>25</v>
      </c>
      <c r="BU17" s="280" t="s">
        <v>30</v>
      </c>
      <c r="BV17" s="291" t="s">
        <v>31</v>
      </c>
      <c r="BW17" s="277" t="s">
        <v>32</v>
      </c>
      <c r="BX17" s="280" t="s">
        <v>33</v>
      </c>
      <c r="BY17" s="280" t="s">
        <v>34</v>
      </c>
      <c r="BZ17" s="280" t="s">
        <v>35</v>
      </c>
      <c r="CA17" s="280" t="s">
        <v>36</v>
      </c>
      <c r="CB17" s="280" t="s">
        <v>37</v>
      </c>
      <c r="CC17" s="280" t="s">
        <v>38</v>
      </c>
      <c r="CD17" s="280" t="s">
        <v>34</v>
      </c>
      <c r="CE17" s="280" t="s">
        <v>39</v>
      </c>
      <c r="CF17" s="291" t="s">
        <v>40</v>
      </c>
      <c r="CG17" s="277" t="s">
        <v>41</v>
      </c>
      <c r="CH17" s="280" t="s">
        <v>42</v>
      </c>
      <c r="CI17" s="280" t="s">
        <v>43</v>
      </c>
      <c r="CJ17" s="280" t="s">
        <v>44</v>
      </c>
      <c r="CK17" s="280" t="s">
        <v>45</v>
      </c>
      <c r="CL17" s="280" t="s">
        <v>46</v>
      </c>
      <c r="CM17" s="280" t="s">
        <v>47</v>
      </c>
      <c r="CN17" s="280" t="s">
        <v>43</v>
      </c>
      <c r="CO17" s="280" t="s">
        <v>48</v>
      </c>
      <c r="CP17" s="280" t="s">
        <v>49</v>
      </c>
      <c r="CQ17" s="277" t="s">
        <v>50</v>
      </c>
      <c r="CR17" s="280" t="s">
        <v>51</v>
      </c>
      <c r="CS17" s="280" t="s">
        <v>52</v>
      </c>
      <c r="CT17" s="280" t="s">
        <v>53</v>
      </c>
      <c r="CU17" s="280" t="s">
        <v>54</v>
      </c>
      <c r="CV17" s="280" t="s">
        <v>55</v>
      </c>
      <c r="CW17" s="280" t="s">
        <v>56</v>
      </c>
      <c r="CX17" s="280" t="s">
        <v>52</v>
      </c>
      <c r="CY17" s="280" t="s">
        <v>57</v>
      </c>
      <c r="CZ17" s="291" t="s">
        <v>58</v>
      </c>
      <c r="DA17" s="277" t="s">
        <v>59</v>
      </c>
      <c r="DB17" s="280" t="s">
        <v>60</v>
      </c>
      <c r="DC17" s="280" t="s">
        <v>61</v>
      </c>
      <c r="DD17" s="280" t="s">
        <v>62</v>
      </c>
      <c r="DE17" s="277" t="s">
        <v>63</v>
      </c>
      <c r="DF17" s="280" t="s">
        <v>64</v>
      </c>
      <c r="DG17" s="280" t="s">
        <v>65</v>
      </c>
      <c r="DH17" s="280" t="s">
        <v>66</v>
      </c>
      <c r="DI17" s="288" t="s">
        <v>67</v>
      </c>
      <c r="DJ17" s="291" t="s">
        <v>68</v>
      </c>
      <c r="DK17" s="291" t="s">
        <v>69</v>
      </c>
    </row>
    <row r="18" spans="3:120" ht="30.75" customHeight="1" x14ac:dyDescent="0.25">
      <c r="C18" s="285"/>
      <c r="D18" s="287"/>
      <c r="E18" s="278"/>
      <c r="F18" s="281"/>
      <c r="G18" s="267"/>
      <c r="H18" s="269"/>
      <c r="I18" s="267"/>
      <c r="J18" s="269"/>
      <c r="K18" s="267"/>
      <c r="L18" s="267"/>
      <c r="M18" s="269"/>
      <c r="N18" s="272"/>
      <c r="O18" s="278"/>
      <c r="P18" s="281"/>
      <c r="Q18" s="267"/>
      <c r="R18" s="269"/>
      <c r="S18" s="267"/>
      <c r="T18" s="269"/>
      <c r="U18" s="267"/>
      <c r="V18" s="267"/>
      <c r="W18" s="269"/>
      <c r="X18" s="272"/>
      <c r="Y18" s="278"/>
      <c r="Z18" s="281"/>
      <c r="AA18" s="267"/>
      <c r="AB18" s="269"/>
      <c r="AC18" s="267"/>
      <c r="AD18" s="269"/>
      <c r="AE18" s="267"/>
      <c r="AF18" s="267"/>
      <c r="AG18" s="269"/>
      <c r="AH18" s="272"/>
      <c r="AI18" s="278"/>
      <c r="AJ18" s="281"/>
      <c r="AK18" s="267"/>
      <c r="AL18" s="269"/>
      <c r="AM18" s="267"/>
      <c r="AN18" s="269"/>
      <c r="AO18" s="267"/>
      <c r="AP18" s="267"/>
      <c r="AQ18" s="269"/>
      <c r="AR18" s="272"/>
      <c r="AS18" s="278"/>
      <c r="AT18" s="281"/>
      <c r="AU18" s="267"/>
      <c r="AV18" s="269"/>
      <c r="AW18" s="267"/>
      <c r="AX18" s="269"/>
      <c r="AY18" s="267"/>
      <c r="AZ18" s="267"/>
      <c r="BA18" s="269"/>
      <c r="BB18" s="272"/>
      <c r="BC18" s="304"/>
      <c r="BD18" s="269"/>
      <c r="BE18" s="269"/>
      <c r="BF18" s="269"/>
      <c r="BG18" s="269"/>
      <c r="BH18" s="269"/>
      <c r="BI18" s="269"/>
      <c r="BJ18" s="269"/>
      <c r="BK18" s="281"/>
      <c r="BL18" s="292"/>
      <c r="BM18" s="278"/>
      <c r="BN18" s="281"/>
      <c r="BO18" s="297"/>
      <c r="BP18" s="297"/>
      <c r="BQ18" s="297"/>
      <c r="BR18" s="281"/>
      <c r="BS18" s="297"/>
      <c r="BT18" s="297"/>
      <c r="BU18" s="297"/>
      <c r="BV18" s="292"/>
      <c r="BW18" s="278"/>
      <c r="BX18" s="281"/>
      <c r="BY18" s="297"/>
      <c r="BZ18" s="297"/>
      <c r="CA18" s="297"/>
      <c r="CB18" s="281"/>
      <c r="CC18" s="297"/>
      <c r="CD18" s="297"/>
      <c r="CE18" s="297"/>
      <c r="CF18" s="292"/>
      <c r="CG18" s="278"/>
      <c r="CH18" s="281"/>
      <c r="CI18" s="297"/>
      <c r="CJ18" s="297"/>
      <c r="CK18" s="297"/>
      <c r="CL18" s="281"/>
      <c r="CM18" s="297"/>
      <c r="CN18" s="297"/>
      <c r="CO18" s="297"/>
      <c r="CP18" s="281"/>
      <c r="CQ18" s="278"/>
      <c r="CR18" s="281"/>
      <c r="CS18" s="297"/>
      <c r="CT18" s="297"/>
      <c r="CU18" s="297"/>
      <c r="CV18" s="281"/>
      <c r="CW18" s="297"/>
      <c r="CX18" s="297"/>
      <c r="CY18" s="297"/>
      <c r="CZ18" s="292"/>
      <c r="DA18" s="295"/>
      <c r="DB18" s="297"/>
      <c r="DC18" s="297"/>
      <c r="DD18" s="297"/>
      <c r="DE18" s="278"/>
      <c r="DF18" s="281"/>
      <c r="DG18" s="281"/>
      <c r="DH18" s="281"/>
      <c r="DI18" s="289"/>
      <c r="DJ18" s="292"/>
      <c r="DK18" s="292"/>
    </row>
    <row r="19" spans="3:120" ht="48" customHeight="1" thickBot="1" x14ac:dyDescent="0.3">
      <c r="C19" s="285"/>
      <c r="D19" s="287"/>
      <c r="E19" s="279"/>
      <c r="F19" s="282"/>
      <c r="G19" s="268"/>
      <c r="H19" s="270"/>
      <c r="I19" s="268"/>
      <c r="J19" s="270"/>
      <c r="K19" s="268"/>
      <c r="L19" s="268"/>
      <c r="M19" s="270"/>
      <c r="N19" s="273"/>
      <c r="O19" s="279"/>
      <c r="P19" s="282"/>
      <c r="Q19" s="268"/>
      <c r="R19" s="270"/>
      <c r="S19" s="268"/>
      <c r="T19" s="270"/>
      <c r="U19" s="268"/>
      <c r="V19" s="268"/>
      <c r="W19" s="270"/>
      <c r="X19" s="273"/>
      <c r="Y19" s="279"/>
      <c r="Z19" s="282"/>
      <c r="AA19" s="268"/>
      <c r="AB19" s="270"/>
      <c r="AC19" s="268"/>
      <c r="AD19" s="270"/>
      <c r="AE19" s="268"/>
      <c r="AF19" s="268"/>
      <c r="AG19" s="270"/>
      <c r="AH19" s="273"/>
      <c r="AI19" s="279"/>
      <c r="AJ19" s="282"/>
      <c r="AK19" s="268"/>
      <c r="AL19" s="270"/>
      <c r="AM19" s="268"/>
      <c r="AN19" s="270"/>
      <c r="AO19" s="268"/>
      <c r="AP19" s="268"/>
      <c r="AQ19" s="270"/>
      <c r="AR19" s="273"/>
      <c r="AS19" s="279"/>
      <c r="AT19" s="282"/>
      <c r="AU19" s="268"/>
      <c r="AV19" s="270"/>
      <c r="AW19" s="268"/>
      <c r="AX19" s="270"/>
      <c r="AY19" s="268"/>
      <c r="AZ19" s="268"/>
      <c r="BA19" s="270"/>
      <c r="BB19" s="273"/>
      <c r="BC19" s="305"/>
      <c r="BD19" s="270"/>
      <c r="BE19" s="270"/>
      <c r="BF19" s="270"/>
      <c r="BG19" s="270"/>
      <c r="BH19" s="270"/>
      <c r="BI19" s="270"/>
      <c r="BJ19" s="270"/>
      <c r="BK19" s="282"/>
      <c r="BL19" s="294"/>
      <c r="BM19" s="279"/>
      <c r="BN19" s="282"/>
      <c r="BO19" s="298"/>
      <c r="BP19" s="298"/>
      <c r="BQ19" s="298"/>
      <c r="BR19" s="282"/>
      <c r="BS19" s="298"/>
      <c r="BT19" s="298"/>
      <c r="BU19" s="298"/>
      <c r="BV19" s="294"/>
      <c r="BW19" s="279"/>
      <c r="BX19" s="282"/>
      <c r="BY19" s="298"/>
      <c r="BZ19" s="298"/>
      <c r="CA19" s="298"/>
      <c r="CB19" s="282"/>
      <c r="CC19" s="298"/>
      <c r="CD19" s="298"/>
      <c r="CE19" s="298"/>
      <c r="CF19" s="294"/>
      <c r="CG19" s="279"/>
      <c r="CH19" s="282"/>
      <c r="CI19" s="298"/>
      <c r="CJ19" s="298"/>
      <c r="CK19" s="298"/>
      <c r="CL19" s="282"/>
      <c r="CM19" s="298"/>
      <c r="CN19" s="298"/>
      <c r="CO19" s="298"/>
      <c r="CP19" s="282"/>
      <c r="CQ19" s="279"/>
      <c r="CR19" s="282"/>
      <c r="CS19" s="298"/>
      <c r="CT19" s="298"/>
      <c r="CU19" s="298"/>
      <c r="CV19" s="282"/>
      <c r="CW19" s="298"/>
      <c r="CX19" s="298"/>
      <c r="CY19" s="298"/>
      <c r="CZ19" s="294"/>
      <c r="DA19" s="296"/>
      <c r="DB19" s="298"/>
      <c r="DC19" s="298"/>
      <c r="DD19" s="298"/>
      <c r="DE19" s="279"/>
      <c r="DF19" s="282"/>
      <c r="DG19" s="282"/>
      <c r="DH19" s="282" t="s">
        <v>70</v>
      </c>
      <c r="DI19" s="290"/>
      <c r="DJ19" s="293"/>
      <c r="DK19" s="293"/>
    </row>
    <row r="20" spans="3:120" ht="23.4" thickBot="1" x14ac:dyDescent="0.35">
      <c r="C20" s="14" t="s">
        <v>71</v>
      </c>
      <c r="D20" s="15"/>
      <c r="E20" s="16"/>
      <c r="F20" s="17"/>
      <c r="G20" s="18"/>
      <c r="H20" s="18"/>
      <c r="I20" s="18"/>
      <c r="J20" s="18"/>
      <c r="K20" s="18"/>
      <c r="L20" s="18"/>
      <c r="M20" s="18"/>
      <c r="N20" s="19"/>
      <c r="O20" s="16"/>
      <c r="P20" s="17"/>
      <c r="Q20" s="18"/>
      <c r="R20" s="18"/>
      <c r="S20" s="18"/>
      <c r="T20" s="18"/>
      <c r="U20" s="18"/>
      <c r="V20" s="18"/>
      <c r="W20" s="18"/>
      <c r="X20" s="19"/>
      <c r="Y20" s="16"/>
      <c r="Z20" s="17"/>
      <c r="AA20" s="18"/>
      <c r="AB20" s="18"/>
      <c r="AC20" s="18"/>
      <c r="AD20" s="18"/>
      <c r="AE20" s="18"/>
      <c r="AF20" s="18"/>
      <c r="AG20" s="18"/>
      <c r="AH20" s="19"/>
      <c r="AI20" s="16"/>
      <c r="AJ20" s="17"/>
      <c r="AK20" s="18"/>
      <c r="AL20" s="18"/>
      <c r="AM20" s="18"/>
      <c r="AN20" s="18"/>
      <c r="AO20" s="18"/>
      <c r="AP20" s="18"/>
      <c r="AQ20" s="18"/>
      <c r="AR20" s="130"/>
      <c r="AS20" s="16"/>
      <c r="AT20" s="17"/>
      <c r="AU20" s="18"/>
      <c r="AV20" s="18"/>
      <c r="AW20" s="18"/>
      <c r="AX20" s="18"/>
      <c r="AY20" s="18"/>
      <c r="AZ20" s="18"/>
      <c r="BA20" s="18"/>
      <c r="BB20" s="19"/>
      <c r="BC20" s="20"/>
      <c r="BD20" s="21"/>
      <c r="BE20" s="18"/>
      <c r="BF20" s="18"/>
      <c r="BG20" s="18"/>
      <c r="BH20" s="18"/>
      <c r="BI20" s="18"/>
      <c r="BJ20" s="18"/>
      <c r="BK20" s="22"/>
      <c r="BL20" s="23"/>
      <c r="BM20" s="24"/>
      <c r="BN20" s="17"/>
      <c r="BO20" s="22"/>
      <c r="BP20" s="25"/>
      <c r="BQ20" s="22"/>
      <c r="BR20" s="22"/>
      <c r="BS20" s="22"/>
      <c r="BT20" s="22"/>
      <c r="BU20" s="22"/>
      <c r="BV20" s="23"/>
      <c r="BW20" s="24"/>
      <c r="BX20" s="17"/>
      <c r="BY20" s="26" t="s">
        <v>72</v>
      </c>
      <c r="BZ20" s="22"/>
      <c r="CA20" s="22"/>
      <c r="CB20" s="22"/>
      <c r="CC20" s="22"/>
      <c r="CD20" s="22"/>
      <c r="CE20" s="22"/>
      <c r="CF20" s="23"/>
      <c r="CG20" s="24"/>
      <c r="CH20" s="17"/>
      <c r="CI20" s="22" t="s">
        <v>73</v>
      </c>
      <c r="CJ20" s="22"/>
      <c r="CK20" s="22"/>
      <c r="CL20" s="22"/>
      <c r="CM20" s="22"/>
      <c r="CN20" s="22"/>
      <c r="CO20" s="22"/>
      <c r="CP20" s="27"/>
      <c r="CQ20" s="24"/>
      <c r="CR20" s="17"/>
      <c r="CS20" s="22"/>
      <c r="CT20" s="22"/>
      <c r="CU20" s="22"/>
      <c r="CV20" s="22"/>
      <c r="CW20" s="22"/>
      <c r="CX20" s="22"/>
      <c r="CY20" s="22"/>
      <c r="CZ20" s="23"/>
      <c r="DA20" s="28"/>
      <c r="DB20" s="29"/>
      <c r="DC20" s="22"/>
      <c r="DD20" s="29"/>
      <c r="DE20" s="30"/>
      <c r="DF20" s="31"/>
      <c r="DG20" s="31"/>
      <c r="DH20" s="31"/>
      <c r="DI20" s="31"/>
      <c r="DJ20" s="32"/>
      <c r="DK20" s="33"/>
    </row>
    <row r="21" spans="3:120" thickBot="1" x14ac:dyDescent="0.3">
      <c r="C21" s="34" t="s">
        <v>74</v>
      </c>
      <c r="D21" s="35">
        <v>1550</v>
      </c>
      <c r="E21" s="36"/>
      <c r="F21" s="36"/>
      <c r="G21" s="36"/>
      <c r="H21" s="40">
        <v>3345</v>
      </c>
      <c r="I21" s="21">
        <f>E21+F21-G21+H21</f>
        <v>3345</v>
      </c>
      <c r="J21" s="36"/>
      <c r="K21" s="36"/>
      <c r="L21" s="36"/>
      <c r="M21" s="40">
        <v>-1134</v>
      </c>
      <c r="N21" s="38">
        <f>J21+K21-L21+M21</f>
        <v>-1134</v>
      </c>
      <c r="O21" s="137">
        <f>I21</f>
        <v>3345</v>
      </c>
      <c r="P21" s="40">
        <v>183761.98</v>
      </c>
      <c r="Q21" s="40"/>
      <c r="R21" s="40"/>
      <c r="S21" s="21">
        <f>O21+P21-Q21+R21</f>
        <v>187106.98</v>
      </c>
      <c r="T21" s="129">
        <f>N21</f>
        <v>-1134</v>
      </c>
      <c r="U21" s="40">
        <v>781</v>
      </c>
      <c r="V21" s="40"/>
      <c r="W21" s="40"/>
      <c r="X21" s="38">
        <f>T21+U21-V21+W21</f>
        <v>-353</v>
      </c>
      <c r="Y21" s="137">
        <f>S21</f>
        <v>187106.98</v>
      </c>
      <c r="Z21" s="40">
        <v>351167.06999999995</v>
      </c>
      <c r="AA21" s="40">
        <v>2173</v>
      </c>
      <c r="AB21" s="40"/>
      <c r="AC21" s="21">
        <f>Y21+Z21-AA21+AB21</f>
        <v>536101.04999999993</v>
      </c>
      <c r="AD21" s="129">
        <f>X21</f>
        <v>-353</v>
      </c>
      <c r="AE21" s="40">
        <v>3749</v>
      </c>
      <c r="AF21" s="40">
        <v>32</v>
      </c>
      <c r="AG21" s="40">
        <v>-195</v>
      </c>
      <c r="AH21" s="38">
        <f>AD21+AE21-AF21+AG21</f>
        <v>3169</v>
      </c>
      <c r="AI21" s="137">
        <f>AC21</f>
        <v>536101.04999999993</v>
      </c>
      <c r="AJ21" s="40">
        <v>347256.64</v>
      </c>
      <c r="AK21" s="40">
        <v>184529</v>
      </c>
      <c r="AL21" s="40"/>
      <c r="AM21" s="21">
        <f>AI21+AJ21-AK21+AL21</f>
        <v>698828.69</v>
      </c>
      <c r="AN21" s="129">
        <f>AH21</f>
        <v>3169</v>
      </c>
      <c r="AO21" s="40">
        <v>8169</v>
      </c>
      <c r="AP21" s="40">
        <v>2706</v>
      </c>
      <c r="AQ21" s="40"/>
      <c r="AR21" s="38">
        <f>AN21+AO21-AP21+AQ21</f>
        <v>8632</v>
      </c>
      <c r="AS21" s="137">
        <f>AM21</f>
        <v>698828.69</v>
      </c>
      <c r="AT21" s="40">
        <v>378491.15</v>
      </c>
      <c r="AU21" s="40">
        <v>348289</v>
      </c>
      <c r="AV21" s="40"/>
      <c r="AW21" s="21">
        <f>AS21+AT21-AU21+AV21</f>
        <v>729030.83999999985</v>
      </c>
      <c r="AX21" s="129">
        <f>AR21</f>
        <v>8632</v>
      </c>
      <c r="AY21" s="40">
        <v>12386</v>
      </c>
      <c r="AZ21" s="40">
        <v>10712</v>
      </c>
      <c r="BA21" s="40"/>
      <c r="BB21" s="21">
        <f>AX21+AY21-AZ21+BA21</f>
        <v>10306</v>
      </c>
      <c r="BC21" s="37">
        <f>AW21</f>
        <v>729030.83999999985</v>
      </c>
      <c r="BD21" s="40">
        <v>411228.91</v>
      </c>
      <c r="BE21" s="40">
        <v>349967</v>
      </c>
      <c r="BF21" s="40"/>
      <c r="BG21" s="21">
        <f t="shared" ref="BG21:BG31" si="0">BC21+BD21-BE21+SUM(BF21:BF21)</f>
        <v>790292.74999999977</v>
      </c>
      <c r="BH21" s="21">
        <f t="shared" ref="BH21:BH37" si="1">BB21</f>
        <v>10306</v>
      </c>
      <c r="BI21" s="40">
        <v>15641</v>
      </c>
      <c r="BJ21" s="40">
        <v>5531</v>
      </c>
      <c r="BK21" s="40"/>
      <c r="BL21" s="38">
        <f>BH21+BI21-BJ21+BK21</f>
        <v>20416</v>
      </c>
      <c r="BM21" s="39">
        <f>BG21</f>
        <v>790292.74999999977</v>
      </c>
      <c r="BN21" s="100">
        <v>516671</v>
      </c>
      <c r="BO21" s="100">
        <v>378491</v>
      </c>
      <c r="BP21" s="40"/>
      <c r="BQ21" s="21">
        <f t="shared" ref="BQ21:BQ27" si="2">BM21+BN21-BO21+SUM(BP21:BP21)</f>
        <v>928472.74999999977</v>
      </c>
      <c r="BR21" s="41">
        <f t="shared" ref="BR21:BR37" si="3">BL21</f>
        <v>20416</v>
      </c>
      <c r="BS21" s="100">
        <v>11105</v>
      </c>
      <c r="BT21" s="100">
        <v>16986</v>
      </c>
      <c r="BU21" s="40"/>
      <c r="BV21" s="38">
        <f>BR21+BS21-BT21+BU21</f>
        <v>14535</v>
      </c>
      <c r="BW21" s="39">
        <f t="shared" ref="BW21:BW37" si="4">BQ21</f>
        <v>928472.74999999977</v>
      </c>
      <c r="BX21" s="100">
        <v>88414.67</v>
      </c>
      <c r="BY21" s="100">
        <v>411230</v>
      </c>
      <c r="BZ21" s="42">
        <v>710318.58000000007</v>
      </c>
      <c r="CA21" s="21">
        <f t="shared" ref="CA21:CA37" si="5">BW21+BX21-BY21+SUM(BZ21:BZ21)</f>
        <v>1315976</v>
      </c>
      <c r="CB21" s="41">
        <f t="shared" ref="CB21:CB37" si="6">BV21</f>
        <v>14535</v>
      </c>
      <c r="CC21" s="100">
        <v>5393.02</v>
      </c>
      <c r="CD21" s="100">
        <v>8587</v>
      </c>
      <c r="CE21" s="42">
        <v>953.42000000000007</v>
      </c>
      <c r="CF21" s="38">
        <f>CB21+CC21-CD21+CE21</f>
        <v>12294.44</v>
      </c>
      <c r="CG21" s="39">
        <f t="shared" ref="CG21:CG37" si="7">CA21</f>
        <v>1315976</v>
      </c>
      <c r="CH21" s="43">
        <v>-229423.8</v>
      </c>
      <c r="CI21" s="100">
        <v>517242.74999999977</v>
      </c>
      <c r="CJ21" s="100">
        <v>574215.35</v>
      </c>
      <c r="CK21" s="21">
        <f t="shared" ref="CK21:CK37" si="8">CG21+CH21-CI21+SUM(CJ21:CJ21)</f>
        <v>1143524.8000000003</v>
      </c>
      <c r="CL21" s="41">
        <f t="shared" ref="CL21:CL37" si="9">CF21</f>
        <v>12294.44</v>
      </c>
      <c r="CM21" s="43">
        <v>16189.56</v>
      </c>
      <c r="CN21" s="100">
        <v>10856</v>
      </c>
      <c r="CO21" s="100">
        <v>6284.65</v>
      </c>
      <c r="CP21" s="21">
        <f>CL21+CM21-CN21+CO21</f>
        <v>23912.65</v>
      </c>
      <c r="CQ21" s="39">
        <f t="shared" ref="CQ21:CQ37" si="10">CK21</f>
        <v>1143524.8000000003</v>
      </c>
      <c r="CR21" s="44">
        <v>-563142.6</v>
      </c>
      <c r="CS21" s="44"/>
      <c r="CT21" s="44">
        <v>543146.46</v>
      </c>
      <c r="CU21" s="21">
        <f t="shared" ref="CU21:CU37" si="11">CQ21+CR21-CS21+SUM(CT21:CT21)</f>
        <v>1123528.6600000001</v>
      </c>
      <c r="CV21" s="41">
        <f t="shared" ref="CV21:CV37" si="12">CP21</f>
        <v>23912.65</v>
      </c>
      <c r="CW21" s="44">
        <v>40813.550000000003</v>
      </c>
      <c r="CX21" s="44"/>
      <c r="CY21" s="44">
        <v>16232.42</v>
      </c>
      <c r="CZ21" s="38">
        <f>CV21+CW21-CX21+CY21</f>
        <v>80958.62000000001</v>
      </c>
      <c r="DA21" s="44"/>
      <c r="DB21" s="44"/>
      <c r="DC21" s="41">
        <f>CU21-DA21</f>
        <v>1123528.6600000001</v>
      </c>
      <c r="DD21" s="133">
        <f>CZ21-DB21</f>
        <v>80958.62000000001</v>
      </c>
      <c r="DE21" s="131">
        <v>57784.38</v>
      </c>
      <c r="DF21" s="44">
        <v>13445.41</v>
      </c>
      <c r="DG21" s="46">
        <f>DD21+DE21+DF21</f>
        <v>152188.41</v>
      </c>
      <c r="DH21" s="47">
        <f>SUM(DC21:DF21)</f>
        <v>1275717.07</v>
      </c>
      <c r="DI21" s="21"/>
      <c r="DJ21" s="48">
        <v>303652.21999999997</v>
      </c>
      <c r="DK21" s="49">
        <f t="shared" ref="DK21:DK37" si="13">ROUND(DJ21-SUM(CU21,CZ21),2)</f>
        <v>-900835.06</v>
      </c>
      <c r="DL21" s="3" t="str">
        <f>IF(ABS(DK21)&gt;1,"Please provide an explanation of the variance in the Manager's Summary","")</f>
        <v>Please provide an explanation of the variance in the Manager's Summary</v>
      </c>
      <c r="DM21" s="4"/>
      <c r="DN21" s="4"/>
      <c r="DO21" s="4"/>
      <c r="DP21" s="4"/>
    </row>
    <row r="22" spans="3:120" thickBot="1" x14ac:dyDescent="0.3">
      <c r="C22" s="34" t="s">
        <v>75</v>
      </c>
      <c r="D22" s="35">
        <v>1551</v>
      </c>
      <c r="E22" s="36"/>
      <c r="F22" s="36"/>
      <c r="G22" s="36"/>
      <c r="H22" s="40">
        <v>28470</v>
      </c>
      <c r="I22" s="21">
        <f>E22+F22-G22+H22</f>
        <v>28470</v>
      </c>
      <c r="J22" s="36"/>
      <c r="K22" s="36"/>
      <c r="L22" s="36"/>
      <c r="M22" s="40">
        <v>0</v>
      </c>
      <c r="N22" s="38">
        <f>J22+K22-L22+M22</f>
        <v>0</v>
      </c>
      <c r="O22" s="137">
        <f t="shared" ref="O22:O30" si="14">I22</f>
        <v>28470</v>
      </c>
      <c r="P22" s="40">
        <v>2259</v>
      </c>
      <c r="Q22" s="40"/>
      <c r="R22" s="40"/>
      <c r="S22" s="21">
        <f>O22+P22-Q22+R22</f>
        <v>30729</v>
      </c>
      <c r="T22" s="129">
        <f t="shared" ref="T22:T27" si="15">N22</f>
        <v>0</v>
      </c>
      <c r="U22" s="40">
        <v>347</v>
      </c>
      <c r="V22" s="40"/>
      <c r="W22" s="40"/>
      <c r="X22" s="38">
        <f>T22+U22-V22+W22</f>
        <v>347</v>
      </c>
      <c r="Y22" s="137">
        <f t="shared" ref="Y22:Y27" si="16">S22</f>
        <v>30729</v>
      </c>
      <c r="Z22" s="40">
        <v>9265</v>
      </c>
      <c r="AA22" s="40">
        <v>28470</v>
      </c>
      <c r="AB22" s="40"/>
      <c r="AC22" s="21">
        <f>Y22+Z22-AA22+AB22</f>
        <v>11524</v>
      </c>
      <c r="AD22" s="129">
        <f t="shared" ref="AD22:AD27" si="17">X22</f>
        <v>347</v>
      </c>
      <c r="AE22" s="40">
        <v>215</v>
      </c>
      <c r="AF22" s="40">
        <v>418</v>
      </c>
      <c r="AG22" s="40">
        <v>19</v>
      </c>
      <c r="AH22" s="38">
        <f>AD22+AE22-AF22+AG22</f>
        <v>163</v>
      </c>
      <c r="AI22" s="137">
        <f t="shared" ref="AI22:AI27" si="18">AC22</f>
        <v>11524</v>
      </c>
      <c r="AJ22" s="40">
        <v>3113</v>
      </c>
      <c r="AK22" s="40">
        <v>2607</v>
      </c>
      <c r="AL22" s="40"/>
      <c r="AM22" s="21">
        <f>AI22+AJ22-AK22+AL22</f>
        <v>12030</v>
      </c>
      <c r="AN22" s="129">
        <f t="shared" ref="AN22:AN27" si="19">AH22</f>
        <v>163</v>
      </c>
      <c r="AO22" s="40">
        <v>151</v>
      </c>
      <c r="AP22" s="40">
        <v>38</v>
      </c>
      <c r="AQ22" s="40"/>
      <c r="AR22" s="38">
        <f>AN22+AO22-AP22+AQ22</f>
        <v>276</v>
      </c>
      <c r="AS22" s="137">
        <f t="shared" ref="AS22:AS27" si="20">AM22</f>
        <v>12030</v>
      </c>
      <c r="AT22" s="40">
        <v>-12219</v>
      </c>
      <c r="AU22" s="40">
        <v>8788</v>
      </c>
      <c r="AV22" s="40"/>
      <c r="AW22" s="21">
        <f>AS22+AT22-AU22+AV22</f>
        <v>-8977</v>
      </c>
      <c r="AX22" s="129">
        <f t="shared" ref="AX22:AX27" si="21">AR22</f>
        <v>276</v>
      </c>
      <c r="AY22" s="40">
        <v>71</v>
      </c>
      <c r="AZ22" s="40">
        <v>429</v>
      </c>
      <c r="BA22" s="40"/>
      <c r="BB22" s="21">
        <f>AX22+AY22-AZ22+BA22</f>
        <v>-82</v>
      </c>
      <c r="BC22" s="37">
        <f>AW22</f>
        <v>-8977</v>
      </c>
      <c r="BD22" s="40">
        <v>3466</v>
      </c>
      <c r="BE22" s="40">
        <v>3154</v>
      </c>
      <c r="BF22" s="40"/>
      <c r="BG22" s="21">
        <f t="shared" si="0"/>
        <v>-8665</v>
      </c>
      <c r="BH22" s="21">
        <f t="shared" si="1"/>
        <v>-82</v>
      </c>
      <c r="BI22" s="40">
        <v>-227</v>
      </c>
      <c r="BJ22" s="40">
        <v>5</v>
      </c>
      <c r="BK22" s="40"/>
      <c r="BL22" s="38">
        <f>BH22+BI22-BJ22+BK22</f>
        <v>-314</v>
      </c>
      <c r="BM22" s="39">
        <f t="shared" ref="BM22:BM37" si="22">BG22</f>
        <v>-8665</v>
      </c>
      <c r="BN22" s="100">
        <v>-2516</v>
      </c>
      <c r="BO22" s="100">
        <v>-12220</v>
      </c>
      <c r="BP22" s="40"/>
      <c r="BQ22" s="21">
        <f t="shared" si="2"/>
        <v>1039</v>
      </c>
      <c r="BR22" s="41">
        <f>BL22</f>
        <v>-314</v>
      </c>
      <c r="BS22" s="100">
        <v>-56</v>
      </c>
      <c r="BT22" s="100">
        <v>-444</v>
      </c>
      <c r="BU22" s="50"/>
      <c r="BV22" s="38">
        <f>BR22+BS22-BT22+BU22</f>
        <v>74</v>
      </c>
      <c r="BW22" s="39">
        <f t="shared" si="4"/>
        <v>1039</v>
      </c>
      <c r="BX22" s="100">
        <v>-3636</v>
      </c>
      <c r="BY22" s="100">
        <v>3466</v>
      </c>
      <c r="BZ22" s="51">
        <v>706.92</v>
      </c>
      <c r="CA22" s="21">
        <f t="shared" si="5"/>
        <v>-5356.08</v>
      </c>
      <c r="CB22" s="41">
        <f t="shared" si="6"/>
        <v>74</v>
      </c>
      <c r="CC22" s="100"/>
      <c r="CD22" s="52">
        <v>170</v>
      </c>
      <c r="CE22" s="51">
        <v>-7.1</v>
      </c>
      <c r="CF22" s="38">
        <f>CB22+CC22-CD22+CE22</f>
        <v>-103.1</v>
      </c>
      <c r="CG22" s="39">
        <f t="shared" si="7"/>
        <v>-5356.08</v>
      </c>
      <c r="CH22" s="102">
        <v>-40541.07</v>
      </c>
      <c r="CI22" s="100">
        <v>-2427</v>
      </c>
      <c r="CJ22" s="100">
        <v>4145.32</v>
      </c>
      <c r="CK22" s="21">
        <f t="shared" si="8"/>
        <v>-39324.83</v>
      </c>
      <c r="CL22" s="41">
        <f t="shared" si="9"/>
        <v>-103.1</v>
      </c>
      <c r="CM22" s="102">
        <v>-438.23</v>
      </c>
      <c r="CN22" s="52">
        <v>-107</v>
      </c>
      <c r="CO22" s="50">
        <v>-60.02</v>
      </c>
      <c r="CP22" s="21">
        <f>CL22+CM22-CN22+CO22</f>
        <v>-494.35</v>
      </c>
      <c r="CQ22" s="39">
        <f t="shared" si="10"/>
        <v>-39324.83</v>
      </c>
      <c r="CR22" s="44">
        <v>-30030.1</v>
      </c>
      <c r="CS22" s="44"/>
      <c r="CT22" s="44">
        <v>133.4</v>
      </c>
      <c r="CU22" s="21">
        <f t="shared" si="11"/>
        <v>-69221.53</v>
      </c>
      <c r="CV22" s="41">
        <f t="shared" si="12"/>
        <v>-494.35</v>
      </c>
      <c r="CW22" s="44">
        <v>-2841.8</v>
      </c>
      <c r="CX22" s="44"/>
      <c r="CY22" s="44">
        <v>218.7</v>
      </c>
      <c r="CZ22" s="38">
        <f>CV22+CW22-CX22+CY22</f>
        <v>-3117.4500000000003</v>
      </c>
      <c r="DA22" s="44"/>
      <c r="DB22" s="44"/>
      <c r="DC22" s="41">
        <f t="shared" ref="DC22:DC37" si="23">CU22-DA22</f>
        <v>-69221.53</v>
      </c>
      <c r="DD22" s="133">
        <f t="shared" ref="DD22:DD37" si="24">CZ22-DB22</f>
        <v>-3117.4500000000003</v>
      </c>
      <c r="DE22" s="131">
        <v>-3560.14</v>
      </c>
      <c r="DF22" s="44">
        <v>-828.38</v>
      </c>
      <c r="DG22" s="46">
        <f t="shared" ref="DG22:DG37" si="25">DD22+DE22+DF22</f>
        <v>-7505.97</v>
      </c>
      <c r="DH22" s="47">
        <f>SUM(DC22:DF22)</f>
        <v>-76727.5</v>
      </c>
      <c r="DI22" s="21"/>
      <c r="DJ22" s="48">
        <v>-76465.67</v>
      </c>
      <c r="DK22" s="49">
        <f t="shared" si="13"/>
        <v>-4126.6899999999996</v>
      </c>
      <c r="DL22" s="3" t="str">
        <f t="shared" ref="DL22:DL46" si="26">IF(ABS(DK22)&gt;1,"Please provide an explanation of the variance in the Manager's Summary","")</f>
        <v>Please provide an explanation of the variance in the Manager's Summary</v>
      </c>
      <c r="DM22" s="4"/>
      <c r="DN22" s="4"/>
      <c r="DO22" s="4"/>
      <c r="DP22" s="4"/>
    </row>
    <row r="23" spans="3:120" ht="16.8" thickBot="1" x14ac:dyDescent="0.3">
      <c r="C23" s="34" t="s">
        <v>76</v>
      </c>
      <c r="D23" s="35">
        <v>1580</v>
      </c>
      <c r="E23" s="36"/>
      <c r="F23" s="36"/>
      <c r="G23" s="36"/>
      <c r="H23" s="40">
        <v>-509063</v>
      </c>
      <c r="I23" s="21">
        <f t="shared" ref="I23:I37" si="27">E23+F23-G23+H23</f>
        <v>-509063</v>
      </c>
      <c r="J23" s="36"/>
      <c r="K23" s="36"/>
      <c r="L23" s="36"/>
      <c r="M23" s="40">
        <v>-10495</v>
      </c>
      <c r="N23" s="38">
        <f t="shared" ref="N23:N37" si="28">J23+K23-L23+M23</f>
        <v>-10495</v>
      </c>
      <c r="O23" s="137">
        <f t="shared" si="14"/>
        <v>-509063</v>
      </c>
      <c r="P23" s="40">
        <v>-549296.38</v>
      </c>
      <c r="Q23" s="40"/>
      <c r="R23" s="40"/>
      <c r="S23" s="21">
        <f t="shared" ref="S23:S37" si="29">O23+P23-Q23+R23</f>
        <v>-1058359.3799999999</v>
      </c>
      <c r="T23" s="129">
        <f t="shared" si="15"/>
        <v>-10495</v>
      </c>
      <c r="U23" s="40">
        <v>-7596</v>
      </c>
      <c r="V23" s="40"/>
      <c r="W23" s="40"/>
      <c r="X23" s="38">
        <f t="shared" ref="X23:X37" si="30">T23+U23-V23+W23</f>
        <v>-18091</v>
      </c>
      <c r="Y23" s="137">
        <f t="shared" si="16"/>
        <v>-1058359.3799999999</v>
      </c>
      <c r="Z23" s="40">
        <v>-245693</v>
      </c>
      <c r="AA23" s="40">
        <v>-520003</v>
      </c>
      <c r="AB23" s="40"/>
      <c r="AC23" s="21">
        <f t="shared" ref="AC23:AC37" si="31">Y23+Z23-AA23+AB23</f>
        <v>-784049.37999999989</v>
      </c>
      <c r="AD23" s="129">
        <f t="shared" si="17"/>
        <v>-18091</v>
      </c>
      <c r="AE23" s="40">
        <v>-9648</v>
      </c>
      <c r="AF23" s="40">
        <v>-7627</v>
      </c>
      <c r="AG23" s="40">
        <v>9263.93</v>
      </c>
      <c r="AH23" s="38">
        <f t="shared" ref="AH23:AH37" si="32">AD23+AE23-AF23+AG23</f>
        <v>-10848.07</v>
      </c>
      <c r="AI23" s="137">
        <f t="shared" si="18"/>
        <v>-784049.37999999989</v>
      </c>
      <c r="AJ23" s="40">
        <v>-310137</v>
      </c>
      <c r="AK23" s="40">
        <v>-552806</v>
      </c>
      <c r="AL23" s="40"/>
      <c r="AM23" s="21">
        <f t="shared" ref="AM23:AM37" si="33">AI23+AJ23-AK23+AL23</f>
        <v>-541380.37999999989</v>
      </c>
      <c r="AN23" s="129">
        <f t="shared" si="19"/>
        <v>-10848.07</v>
      </c>
      <c r="AO23" s="40">
        <v>-10826</v>
      </c>
      <c r="AP23" s="40">
        <v>-8108</v>
      </c>
      <c r="AQ23" s="40"/>
      <c r="AR23" s="38">
        <f t="shared" ref="AR23:AR37" si="34">AN23+AO23-AP23+AQ23</f>
        <v>-13566.07</v>
      </c>
      <c r="AS23" s="137">
        <f t="shared" si="20"/>
        <v>-541380.37999999989</v>
      </c>
      <c r="AT23" s="40">
        <v>-31503</v>
      </c>
      <c r="AU23" s="40">
        <v>-223795</v>
      </c>
      <c r="AV23" s="40"/>
      <c r="AW23" s="21">
        <f t="shared" ref="AW23:AW37" si="35">AS23+AT23-AU23+AV23</f>
        <v>-349088.37999999989</v>
      </c>
      <c r="AX23" s="129">
        <f t="shared" si="21"/>
        <v>-13566.07</v>
      </c>
      <c r="AY23" s="40">
        <v>-7434</v>
      </c>
      <c r="AZ23" s="40">
        <v>-14665</v>
      </c>
      <c r="BA23" s="40"/>
      <c r="BB23" s="21">
        <f t="shared" ref="BB23:BB37" si="36">AX23+AY23-AZ23+BA23</f>
        <v>-6335.07</v>
      </c>
      <c r="BC23" s="37">
        <f t="shared" ref="BC23:BC37" si="37">AW23</f>
        <v>-349088.37999999989</v>
      </c>
      <c r="BD23" s="40">
        <v>-71530</v>
      </c>
      <c r="BE23" s="40">
        <v>-317878</v>
      </c>
      <c r="BF23" s="40"/>
      <c r="BG23" s="21">
        <f t="shared" si="0"/>
        <v>-102740.37999999989</v>
      </c>
      <c r="BH23" s="21">
        <f t="shared" si="1"/>
        <v>-6335.07</v>
      </c>
      <c r="BI23" s="40">
        <v>-3587</v>
      </c>
      <c r="BJ23" s="40">
        <v>-5498</v>
      </c>
      <c r="BK23" s="40"/>
      <c r="BL23" s="38">
        <f t="shared" ref="BL23:BL37" si="38">BH23+BI23-BJ23+BK23</f>
        <v>-4424.07</v>
      </c>
      <c r="BM23" s="39">
        <f t="shared" si="22"/>
        <v>-102740.37999999989</v>
      </c>
      <c r="BN23" s="100">
        <v>-142578</v>
      </c>
      <c r="BO23" s="100">
        <v>-31115</v>
      </c>
      <c r="BP23" s="40"/>
      <c r="BQ23" s="21">
        <f t="shared" si="2"/>
        <v>-214203.37999999989</v>
      </c>
      <c r="BR23" s="41">
        <f t="shared" si="3"/>
        <v>-4424.07</v>
      </c>
      <c r="BS23" s="100">
        <v>-1817</v>
      </c>
      <c r="BT23" s="100">
        <v>-2902</v>
      </c>
      <c r="BU23" s="40"/>
      <c r="BV23" s="38">
        <f t="shared" ref="BV23:BV37" si="39">BR23+BS23-BT23+BU23</f>
        <v>-3339.0699999999997</v>
      </c>
      <c r="BW23" s="39">
        <f t="shared" si="4"/>
        <v>-214203.37999999989</v>
      </c>
      <c r="BX23" s="100">
        <v>262889.95</v>
      </c>
      <c r="BY23" s="100">
        <v>-84371</v>
      </c>
      <c r="BZ23" s="53">
        <v>-144677.85999999999</v>
      </c>
      <c r="CA23" s="21">
        <f t="shared" si="5"/>
        <v>-11620.289999999863</v>
      </c>
      <c r="CB23" s="41">
        <f t="shared" si="6"/>
        <v>-3339.0699999999997</v>
      </c>
      <c r="CC23" s="100">
        <v>-1352.17</v>
      </c>
      <c r="CD23" s="100">
        <v>-4611</v>
      </c>
      <c r="CE23" s="53">
        <v>949.08</v>
      </c>
      <c r="CF23" s="38">
        <f t="shared" ref="CF23:CF37" si="40">CB23+CC23-CD23+CE23</f>
        <v>868.84000000000026</v>
      </c>
      <c r="CG23" s="39">
        <f t="shared" si="7"/>
        <v>-11620.289999999863</v>
      </c>
      <c r="CH23" s="43">
        <v>662059.26</v>
      </c>
      <c r="CI23" s="100">
        <v>-129832.37999999989</v>
      </c>
      <c r="CJ23" s="100">
        <v>-232060.9</v>
      </c>
      <c r="CK23" s="21">
        <f t="shared" si="8"/>
        <v>548210.45000000007</v>
      </c>
      <c r="CL23" s="41">
        <f t="shared" si="9"/>
        <v>868.84000000000026</v>
      </c>
      <c r="CM23" s="43">
        <v>9194.26</v>
      </c>
      <c r="CN23" s="100">
        <v>43.93</v>
      </c>
      <c r="CO23" s="100">
        <v>478.64</v>
      </c>
      <c r="CP23" s="21">
        <f t="shared" ref="CP23:CP37" si="41">CL23+CM23-CN23+CO23</f>
        <v>10497.81</v>
      </c>
      <c r="CQ23" s="39">
        <f t="shared" si="10"/>
        <v>548210.45000000007</v>
      </c>
      <c r="CR23" s="44">
        <v>-79677.039999999994</v>
      </c>
      <c r="CS23" s="44"/>
      <c r="CT23" s="44">
        <v>-15066.36</v>
      </c>
      <c r="CU23" s="21">
        <f t="shared" si="11"/>
        <v>453467.0500000001</v>
      </c>
      <c r="CV23" s="41">
        <f t="shared" si="12"/>
        <v>10497.81</v>
      </c>
      <c r="CW23" s="44">
        <v>31811.98</v>
      </c>
      <c r="CX23" s="44"/>
      <c r="CY23" s="44">
        <v>-7160.46</v>
      </c>
      <c r="CZ23" s="38">
        <f t="shared" ref="CZ23:CZ37" si="42">CV23+CW23-CX23+CY23</f>
        <v>35149.33</v>
      </c>
      <c r="DA23" s="44"/>
      <c r="DB23" s="44"/>
      <c r="DC23" s="41">
        <f t="shared" si="23"/>
        <v>453467.0500000001</v>
      </c>
      <c r="DD23" s="133">
        <f t="shared" si="24"/>
        <v>35149.33</v>
      </c>
      <c r="DE23" s="131">
        <v>23322.35</v>
      </c>
      <c r="DF23" s="44">
        <v>5426.7</v>
      </c>
      <c r="DG23" s="46">
        <f t="shared" si="25"/>
        <v>63898.38</v>
      </c>
      <c r="DH23" s="47">
        <f>SUM(DC23:DF23)</f>
        <v>517365.43000000011</v>
      </c>
      <c r="DI23" s="21"/>
      <c r="DJ23" s="48">
        <v>583040.14</v>
      </c>
      <c r="DK23" s="49">
        <f t="shared" si="13"/>
        <v>94423.76</v>
      </c>
      <c r="DL23" s="3" t="str">
        <f>IF(ROUND(DK23,0)=ROUND(DJ25,0),"","The variance does not match the value in cell BV25. Please provide an explanation of the variance in the Manager's Summary")</f>
        <v>The variance does not match the value in cell BV25. Please provide an explanation of the variance in the Manager's Summary</v>
      </c>
      <c r="DM23" s="4"/>
      <c r="DN23" s="4"/>
      <c r="DO23" s="4"/>
      <c r="DP23" s="4"/>
    </row>
    <row r="24" spans="3:120" ht="16.8" thickBot="1" x14ac:dyDescent="0.3">
      <c r="C24" s="34" t="s">
        <v>77</v>
      </c>
      <c r="D24" s="35">
        <v>1580</v>
      </c>
      <c r="E24" s="36"/>
      <c r="F24" s="36"/>
      <c r="G24" s="36"/>
      <c r="H24" s="40"/>
      <c r="I24" s="21">
        <f t="shared" si="27"/>
        <v>0</v>
      </c>
      <c r="J24" s="36"/>
      <c r="K24" s="36"/>
      <c r="L24" s="36"/>
      <c r="M24" s="40"/>
      <c r="N24" s="38">
        <f t="shared" si="28"/>
        <v>0</v>
      </c>
      <c r="O24" s="137">
        <f t="shared" si="14"/>
        <v>0</v>
      </c>
      <c r="P24" s="40"/>
      <c r="Q24" s="40"/>
      <c r="R24" s="40"/>
      <c r="S24" s="21">
        <f t="shared" si="29"/>
        <v>0</v>
      </c>
      <c r="T24" s="129">
        <f t="shared" si="15"/>
        <v>0</v>
      </c>
      <c r="U24" s="40"/>
      <c r="V24" s="40"/>
      <c r="W24" s="40"/>
      <c r="X24" s="38">
        <f t="shared" si="30"/>
        <v>0</v>
      </c>
      <c r="Y24" s="137">
        <f t="shared" si="16"/>
        <v>0</v>
      </c>
      <c r="Z24" s="40"/>
      <c r="AA24" s="40"/>
      <c r="AB24" s="40"/>
      <c r="AC24" s="21">
        <f t="shared" si="31"/>
        <v>0</v>
      </c>
      <c r="AD24" s="129">
        <f t="shared" si="17"/>
        <v>0</v>
      </c>
      <c r="AE24" s="40"/>
      <c r="AF24" s="40"/>
      <c r="AG24" s="40"/>
      <c r="AH24" s="38">
        <f t="shared" si="32"/>
        <v>0</v>
      </c>
      <c r="AI24" s="137">
        <f t="shared" si="18"/>
        <v>0</v>
      </c>
      <c r="AJ24" s="40">
        <v>367</v>
      </c>
      <c r="AK24" s="40"/>
      <c r="AL24" s="40"/>
      <c r="AM24" s="21">
        <f t="shared" si="33"/>
        <v>367</v>
      </c>
      <c r="AN24" s="129">
        <f t="shared" si="19"/>
        <v>0</v>
      </c>
      <c r="AO24" s="40">
        <v>3</v>
      </c>
      <c r="AP24" s="40"/>
      <c r="AQ24" s="40"/>
      <c r="AR24" s="38">
        <f t="shared" si="34"/>
        <v>3</v>
      </c>
      <c r="AS24" s="137">
        <f t="shared" si="20"/>
        <v>367</v>
      </c>
      <c r="AT24" s="40">
        <v>388</v>
      </c>
      <c r="AU24" s="40"/>
      <c r="AV24" s="40"/>
      <c r="AW24" s="21">
        <f t="shared" si="35"/>
        <v>755</v>
      </c>
      <c r="AX24" s="129">
        <f t="shared" si="21"/>
        <v>3</v>
      </c>
      <c r="AY24" s="40">
        <v>11</v>
      </c>
      <c r="AZ24" s="40"/>
      <c r="BA24" s="40"/>
      <c r="BB24" s="21">
        <f t="shared" si="36"/>
        <v>14</v>
      </c>
      <c r="BC24" s="37">
        <f t="shared" si="37"/>
        <v>755</v>
      </c>
      <c r="BD24" s="40">
        <v>-163</v>
      </c>
      <c r="BE24" s="40"/>
      <c r="BF24" s="40"/>
      <c r="BG24" s="21">
        <f t="shared" si="0"/>
        <v>592</v>
      </c>
      <c r="BH24" s="21">
        <f t="shared" si="1"/>
        <v>14</v>
      </c>
      <c r="BI24" s="40">
        <v>14</v>
      </c>
      <c r="BJ24" s="40"/>
      <c r="BK24" s="40"/>
      <c r="BL24" s="38">
        <f t="shared" si="38"/>
        <v>28</v>
      </c>
      <c r="BM24" s="39">
        <f t="shared" si="22"/>
        <v>592</v>
      </c>
      <c r="BN24" s="100">
        <v>-163</v>
      </c>
      <c r="BO24" s="100"/>
      <c r="BP24" s="40"/>
      <c r="BQ24" s="21">
        <f t="shared" si="2"/>
        <v>429</v>
      </c>
      <c r="BR24" s="41">
        <f t="shared" si="3"/>
        <v>28</v>
      </c>
      <c r="BS24" s="100">
        <v>11</v>
      </c>
      <c r="BT24" s="100"/>
      <c r="BU24" s="40"/>
      <c r="BV24" s="38">
        <f t="shared" si="39"/>
        <v>39</v>
      </c>
      <c r="BW24" s="39">
        <f t="shared" si="4"/>
        <v>429</v>
      </c>
      <c r="BX24" s="100"/>
      <c r="BY24" s="100"/>
      <c r="BZ24" s="100"/>
      <c r="CA24" s="21">
        <f t="shared" si="5"/>
        <v>429</v>
      </c>
      <c r="CB24" s="41">
        <f t="shared" si="6"/>
        <v>39</v>
      </c>
      <c r="CC24" s="100"/>
      <c r="CD24" s="100"/>
      <c r="CE24" s="100"/>
      <c r="CF24" s="38">
        <f t="shared" si="40"/>
        <v>39</v>
      </c>
      <c r="CG24" s="39">
        <f t="shared" si="7"/>
        <v>429</v>
      </c>
      <c r="CH24" s="100"/>
      <c r="CI24" s="100"/>
      <c r="CJ24" s="100"/>
      <c r="CK24" s="21">
        <f t="shared" si="8"/>
        <v>429</v>
      </c>
      <c r="CL24" s="41">
        <f t="shared" si="9"/>
        <v>39</v>
      </c>
      <c r="CM24" s="100"/>
      <c r="CN24" s="100"/>
      <c r="CO24" s="100"/>
      <c r="CP24" s="21">
        <f t="shared" si="41"/>
        <v>39</v>
      </c>
      <c r="CQ24" s="39">
        <f t="shared" si="10"/>
        <v>429</v>
      </c>
      <c r="CR24" s="44">
        <v>0</v>
      </c>
      <c r="CS24" s="44"/>
      <c r="CT24" s="44"/>
      <c r="CU24" s="21">
        <f>CQ24+CR24-CS24+SUM(CT24:CT24)</f>
        <v>429</v>
      </c>
      <c r="CV24" s="41">
        <f t="shared" si="12"/>
        <v>39</v>
      </c>
      <c r="CW24" s="44"/>
      <c r="CX24" s="44"/>
      <c r="CY24" s="44"/>
      <c r="CZ24" s="38">
        <f t="shared" si="42"/>
        <v>39</v>
      </c>
      <c r="DA24" s="44"/>
      <c r="DB24" s="44"/>
      <c r="DC24" s="41">
        <f t="shared" si="23"/>
        <v>429</v>
      </c>
      <c r="DD24" s="133">
        <f t="shared" si="24"/>
        <v>39</v>
      </c>
      <c r="DE24" s="131">
        <v>0</v>
      </c>
      <c r="DF24" s="44">
        <v>0</v>
      </c>
      <c r="DG24" s="46">
        <f t="shared" si="25"/>
        <v>39</v>
      </c>
      <c r="DH24" s="47">
        <f>IF(DP5=TRUE, 0, 0)</f>
        <v>0</v>
      </c>
      <c r="DI24" s="21"/>
      <c r="DJ24" s="48">
        <v>0</v>
      </c>
      <c r="DK24" s="49">
        <f t="shared" si="13"/>
        <v>-468</v>
      </c>
      <c r="DL24" s="3" t="str">
        <f t="shared" si="26"/>
        <v>Please provide an explanation of the variance in the Manager's Summary</v>
      </c>
      <c r="DM24" s="4"/>
      <c r="DN24" s="4"/>
      <c r="DO24" s="4"/>
      <c r="DP24" s="4"/>
    </row>
    <row r="25" spans="3:120" ht="16.8" thickBot="1" x14ac:dyDescent="0.3">
      <c r="C25" s="34" t="s">
        <v>78</v>
      </c>
      <c r="D25" s="35">
        <v>1580</v>
      </c>
      <c r="E25" s="36"/>
      <c r="F25" s="36"/>
      <c r="G25" s="36"/>
      <c r="H25" s="40"/>
      <c r="I25" s="21">
        <f t="shared" si="27"/>
        <v>0</v>
      </c>
      <c r="J25" s="36"/>
      <c r="K25" s="36"/>
      <c r="L25" s="36"/>
      <c r="M25" s="40"/>
      <c r="N25" s="38">
        <f t="shared" si="28"/>
        <v>0</v>
      </c>
      <c r="O25" s="137">
        <f t="shared" si="14"/>
        <v>0</v>
      </c>
      <c r="P25" s="40"/>
      <c r="Q25" s="40"/>
      <c r="R25" s="40"/>
      <c r="S25" s="21">
        <f t="shared" si="29"/>
        <v>0</v>
      </c>
      <c r="T25" s="129">
        <f t="shared" si="15"/>
        <v>0</v>
      </c>
      <c r="U25" s="40"/>
      <c r="V25" s="40"/>
      <c r="W25" s="40"/>
      <c r="X25" s="38">
        <f t="shared" si="30"/>
        <v>0</v>
      </c>
      <c r="Y25" s="137">
        <f t="shared" si="16"/>
        <v>0</v>
      </c>
      <c r="Z25" s="40">
        <v>4243</v>
      </c>
      <c r="AA25" s="40"/>
      <c r="AB25" s="40"/>
      <c r="AC25" s="21">
        <f t="shared" si="31"/>
        <v>4243</v>
      </c>
      <c r="AD25" s="129">
        <f t="shared" si="17"/>
        <v>0</v>
      </c>
      <c r="AE25" s="40">
        <v>53</v>
      </c>
      <c r="AF25" s="40"/>
      <c r="AG25" s="40"/>
      <c r="AH25" s="38">
        <f t="shared" si="32"/>
        <v>53</v>
      </c>
      <c r="AI25" s="137">
        <f t="shared" si="18"/>
        <v>4243</v>
      </c>
      <c r="AJ25" s="40">
        <v>-13368</v>
      </c>
      <c r="AK25" s="40"/>
      <c r="AL25" s="40"/>
      <c r="AM25" s="21">
        <f t="shared" si="33"/>
        <v>-9125</v>
      </c>
      <c r="AN25" s="129">
        <f t="shared" si="19"/>
        <v>53</v>
      </c>
      <c r="AO25" s="40">
        <v>-29</v>
      </c>
      <c r="AP25" s="40"/>
      <c r="AQ25" s="40"/>
      <c r="AR25" s="38">
        <f t="shared" si="34"/>
        <v>24</v>
      </c>
      <c r="AS25" s="137">
        <f t="shared" si="20"/>
        <v>-9125</v>
      </c>
      <c r="AT25" s="40">
        <v>-21421</v>
      </c>
      <c r="AU25" s="40"/>
      <c r="AV25" s="40"/>
      <c r="AW25" s="21">
        <f t="shared" si="35"/>
        <v>-30546</v>
      </c>
      <c r="AX25" s="129">
        <f t="shared" si="21"/>
        <v>24</v>
      </c>
      <c r="AY25" s="40">
        <v>-381</v>
      </c>
      <c r="AZ25" s="40"/>
      <c r="BA25" s="40"/>
      <c r="BB25" s="21">
        <f t="shared" si="36"/>
        <v>-357</v>
      </c>
      <c r="BC25" s="37">
        <f t="shared" si="37"/>
        <v>-30546</v>
      </c>
      <c r="BD25" s="40">
        <v>-22688</v>
      </c>
      <c r="BE25" s="40">
        <v>-13368</v>
      </c>
      <c r="BF25" s="40"/>
      <c r="BG25" s="21">
        <f t="shared" si="0"/>
        <v>-39866</v>
      </c>
      <c r="BH25" s="21">
        <f t="shared" si="1"/>
        <v>-357</v>
      </c>
      <c r="BI25" s="40">
        <v>-750</v>
      </c>
      <c r="BJ25" s="40">
        <v>-267</v>
      </c>
      <c r="BK25" s="40"/>
      <c r="BL25" s="38">
        <f t="shared" si="38"/>
        <v>-840</v>
      </c>
      <c r="BM25" s="39">
        <f t="shared" si="22"/>
        <v>-39866</v>
      </c>
      <c r="BN25" s="100">
        <v>-19521</v>
      </c>
      <c r="BO25" s="100">
        <v>-21421</v>
      </c>
      <c r="BP25" s="40"/>
      <c r="BQ25" s="21">
        <f t="shared" si="2"/>
        <v>-37966</v>
      </c>
      <c r="BR25" s="41">
        <f t="shared" si="3"/>
        <v>-840</v>
      </c>
      <c r="BS25" s="100">
        <v>-793</v>
      </c>
      <c r="BT25" s="100">
        <v>-356</v>
      </c>
      <c r="BU25" s="40"/>
      <c r="BV25" s="38">
        <f t="shared" si="39"/>
        <v>-1277</v>
      </c>
      <c r="BW25" s="39">
        <f t="shared" si="4"/>
        <v>-37966</v>
      </c>
      <c r="BX25" s="100">
        <v>-29653.599999999999</v>
      </c>
      <c r="BY25" s="100">
        <v>-10048</v>
      </c>
      <c r="BZ25" s="100">
        <v>7782.57</v>
      </c>
      <c r="CA25" s="21">
        <f t="shared" si="5"/>
        <v>-49789.030000000006</v>
      </c>
      <c r="CB25" s="41">
        <f t="shared" si="6"/>
        <v>-1277</v>
      </c>
      <c r="CC25" s="100">
        <v>-49.44</v>
      </c>
      <c r="CD25" s="100">
        <v>280</v>
      </c>
      <c r="CE25" s="100">
        <v>-184.77</v>
      </c>
      <c r="CF25" s="38">
        <f t="shared" si="40"/>
        <v>-1791.21</v>
      </c>
      <c r="CG25" s="39">
        <f t="shared" si="7"/>
        <v>-49789.030000000006</v>
      </c>
      <c r="CH25" s="100">
        <v>-5052.87</v>
      </c>
      <c r="CI25" s="100">
        <v>-27918</v>
      </c>
      <c r="CJ25" s="100">
        <v>-12636.6</v>
      </c>
      <c r="CK25" s="21">
        <f t="shared" si="8"/>
        <v>-39560.500000000007</v>
      </c>
      <c r="CL25" s="41">
        <f t="shared" si="9"/>
        <v>-1791.21</v>
      </c>
      <c r="CM25" s="100">
        <v>-578.25</v>
      </c>
      <c r="CN25" s="100">
        <v>-1793</v>
      </c>
      <c r="CO25" s="100">
        <f>-219.59</f>
        <v>-219.59</v>
      </c>
      <c r="CP25" s="21">
        <f t="shared" si="41"/>
        <v>-796.05000000000007</v>
      </c>
      <c r="CQ25" s="39">
        <f t="shared" si="10"/>
        <v>-39560.500000000007</v>
      </c>
      <c r="CR25" s="44"/>
      <c r="CS25" s="44"/>
      <c r="CT25" s="44">
        <v>44343.83</v>
      </c>
      <c r="CU25" s="21">
        <f t="shared" si="11"/>
        <v>4783.3299999999945</v>
      </c>
      <c r="CV25" s="41">
        <f t="shared" si="12"/>
        <v>-796.05000000000007</v>
      </c>
      <c r="CW25" s="44"/>
      <c r="CX25" s="44"/>
      <c r="CY25" s="44">
        <v>-1696.44</v>
      </c>
      <c r="CZ25" s="38">
        <f t="shared" si="42"/>
        <v>-2492.4900000000002</v>
      </c>
      <c r="DA25" s="44"/>
      <c r="DB25" s="44"/>
      <c r="DC25" s="41">
        <f t="shared" si="23"/>
        <v>4783.3299999999945</v>
      </c>
      <c r="DD25" s="133">
        <f t="shared" si="24"/>
        <v>-2492.4900000000002</v>
      </c>
      <c r="DE25" s="131">
        <v>246.00000000000003</v>
      </c>
      <c r="DF25" s="44">
        <v>57.24</v>
      </c>
      <c r="DG25" s="46">
        <f t="shared" si="25"/>
        <v>-2189.2500000000005</v>
      </c>
      <c r="DH25" s="47">
        <f>SUM(DC25:DF25)</f>
        <v>2594.079999999994</v>
      </c>
      <c r="DI25" s="21"/>
      <c r="DJ25" s="48">
        <v>0</v>
      </c>
      <c r="DK25" s="49">
        <f t="shared" si="13"/>
        <v>-2290.84</v>
      </c>
      <c r="DL25" s="3" t="str">
        <f t="shared" si="26"/>
        <v>Please provide an explanation of the variance in the Manager's Summary</v>
      </c>
      <c r="DM25" s="4"/>
      <c r="DN25" s="4"/>
      <c r="DO25" s="4"/>
      <c r="DP25" s="4"/>
    </row>
    <row r="26" spans="3:120" thickBot="1" x14ac:dyDescent="0.3">
      <c r="C26" s="34" t="s">
        <v>79</v>
      </c>
      <c r="D26" s="35">
        <v>1584</v>
      </c>
      <c r="E26" s="36"/>
      <c r="F26" s="36"/>
      <c r="G26" s="36"/>
      <c r="H26" s="40">
        <v>144365</v>
      </c>
      <c r="I26" s="21">
        <f t="shared" si="27"/>
        <v>144365</v>
      </c>
      <c r="J26" s="36"/>
      <c r="K26" s="36"/>
      <c r="L26" s="36"/>
      <c r="M26" s="40">
        <v>4895</v>
      </c>
      <c r="N26" s="38">
        <f t="shared" si="28"/>
        <v>4895</v>
      </c>
      <c r="O26" s="137">
        <f t="shared" si="14"/>
        <v>144365</v>
      </c>
      <c r="P26" s="40">
        <v>412288.57</v>
      </c>
      <c r="Q26" s="40"/>
      <c r="R26" s="40"/>
      <c r="S26" s="21">
        <f t="shared" si="29"/>
        <v>556653.57000000007</v>
      </c>
      <c r="T26" s="129">
        <f t="shared" si="15"/>
        <v>4895</v>
      </c>
      <c r="U26" s="40">
        <v>4341</v>
      </c>
      <c r="V26" s="40"/>
      <c r="W26" s="40"/>
      <c r="X26" s="38">
        <f t="shared" si="30"/>
        <v>9236</v>
      </c>
      <c r="Y26" s="137">
        <f t="shared" si="16"/>
        <v>556653.57000000007</v>
      </c>
      <c r="Z26" s="40">
        <v>355200</v>
      </c>
      <c r="AA26" s="40">
        <v>149251</v>
      </c>
      <c r="AB26" s="40"/>
      <c r="AC26" s="21">
        <f t="shared" si="31"/>
        <v>762602.57000000007</v>
      </c>
      <c r="AD26" s="129">
        <f t="shared" si="17"/>
        <v>9236</v>
      </c>
      <c r="AE26" s="40">
        <v>7896</v>
      </c>
      <c r="AF26" s="40">
        <v>2189</v>
      </c>
      <c r="AG26" s="40">
        <v>286</v>
      </c>
      <c r="AH26" s="38">
        <f t="shared" si="32"/>
        <v>15229</v>
      </c>
      <c r="AI26" s="137">
        <f t="shared" si="18"/>
        <v>762602.57000000007</v>
      </c>
      <c r="AJ26" s="40">
        <v>212911.89</v>
      </c>
      <c r="AK26" s="40">
        <v>416701</v>
      </c>
      <c r="AL26" s="40"/>
      <c r="AM26" s="21">
        <f t="shared" si="33"/>
        <v>558813.46000000008</v>
      </c>
      <c r="AN26" s="129">
        <f t="shared" si="19"/>
        <v>15229</v>
      </c>
      <c r="AO26" s="40">
        <v>9347</v>
      </c>
      <c r="AP26" s="40">
        <v>6112</v>
      </c>
      <c r="AQ26" s="40"/>
      <c r="AR26" s="38">
        <f t="shared" si="34"/>
        <v>18464</v>
      </c>
      <c r="AS26" s="137">
        <f t="shared" si="20"/>
        <v>558813.46000000008</v>
      </c>
      <c r="AT26" s="40">
        <v>-1125.19</v>
      </c>
      <c r="AU26" s="40">
        <v>346899</v>
      </c>
      <c r="AV26" s="40"/>
      <c r="AW26" s="21">
        <f t="shared" si="35"/>
        <v>210789.27000000014</v>
      </c>
      <c r="AX26" s="129">
        <f t="shared" si="21"/>
        <v>18464</v>
      </c>
      <c r="AY26" s="40">
        <v>7485</v>
      </c>
      <c r="AZ26" s="40">
        <v>15061</v>
      </c>
      <c r="BA26" s="40"/>
      <c r="BB26" s="21">
        <f t="shared" si="36"/>
        <v>10888</v>
      </c>
      <c r="BC26" s="37">
        <f t="shared" si="37"/>
        <v>210789.27000000014</v>
      </c>
      <c r="BD26" s="40">
        <v>-100247.4</v>
      </c>
      <c r="BE26" s="40">
        <v>219024</v>
      </c>
      <c r="BF26" s="40"/>
      <c r="BG26" s="21">
        <f t="shared" si="0"/>
        <v>-108482.12999999986</v>
      </c>
      <c r="BH26" s="21">
        <f t="shared" si="1"/>
        <v>10888</v>
      </c>
      <c r="BI26" s="40">
        <v>618</v>
      </c>
      <c r="BJ26" s="40">
        <v>852</v>
      </c>
      <c r="BK26" s="40"/>
      <c r="BL26" s="38">
        <f t="shared" si="38"/>
        <v>10654</v>
      </c>
      <c r="BM26" s="39">
        <f t="shared" si="22"/>
        <v>-108482.12999999986</v>
      </c>
      <c r="BN26" s="100">
        <v>-165307</v>
      </c>
      <c r="BO26" s="100">
        <v>-1126</v>
      </c>
      <c r="BP26" s="40"/>
      <c r="BQ26" s="21">
        <f t="shared" si="2"/>
        <v>-272663.12999999989</v>
      </c>
      <c r="BR26" s="41">
        <f t="shared" si="3"/>
        <v>10654</v>
      </c>
      <c r="BS26" s="100">
        <v>-1990</v>
      </c>
      <c r="BT26" s="100">
        <v>3816</v>
      </c>
      <c r="BU26" s="40"/>
      <c r="BV26" s="38">
        <f t="shared" si="39"/>
        <v>4848</v>
      </c>
      <c r="BW26" s="39">
        <f t="shared" si="4"/>
        <v>-272663.12999999989</v>
      </c>
      <c r="BX26" s="100">
        <v>-32156.5</v>
      </c>
      <c r="BY26" s="100">
        <v>-100247</v>
      </c>
      <c r="BZ26" s="101">
        <v>-316499.63</v>
      </c>
      <c r="CA26" s="21">
        <f t="shared" si="5"/>
        <v>-521072.25999999989</v>
      </c>
      <c r="CB26" s="41">
        <f t="shared" si="6"/>
        <v>4848</v>
      </c>
      <c r="CC26" s="100">
        <v>-1726.4</v>
      </c>
      <c r="CD26" s="100">
        <v>1305</v>
      </c>
      <c r="CE26" s="101">
        <v>-225.25</v>
      </c>
      <c r="CF26" s="38">
        <f t="shared" si="40"/>
        <v>1591.35</v>
      </c>
      <c r="CG26" s="39">
        <f t="shared" si="7"/>
        <v>-521072.25999999989</v>
      </c>
      <c r="CH26" s="55">
        <v>195734.05</v>
      </c>
      <c r="CI26" s="100">
        <v>-172416.12999999989</v>
      </c>
      <c r="CJ26" s="100">
        <v>-38195.47</v>
      </c>
      <c r="CK26" s="21">
        <f t="shared" si="8"/>
        <v>-191117.55000000002</v>
      </c>
      <c r="CL26" s="41">
        <f t="shared" si="9"/>
        <v>1591.35</v>
      </c>
      <c r="CM26" s="55">
        <v>-1099.8699999999999</v>
      </c>
      <c r="CN26" s="100">
        <v>1994</v>
      </c>
      <c r="CO26" s="100">
        <v>-4194.4399999999996</v>
      </c>
      <c r="CP26" s="21">
        <f t="shared" si="41"/>
        <v>-5696.9599999999991</v>
      </c>
      <c r="CQ26" s="39">
        <f t="shared" si="10"/>
        <v>-191117.55000000002</v>
      </c>
      <c r="CR26" s="44">
        <v>-199070.96</v>
      </c>
      <c r="CS26" s="44"/>
      <c r="CT26" s="44">
        <v>1877.19</v>
      </c>
      <c r="CU26" s="21">
        <f t="shared" si="11"/>
        <v>-388311.32</v>
      </c>
      <c r="CV26" s="41">
        <f t="shared" si="12"/>
        <v>-5696.9599999999991</v>
      </c>
      <c r="CW26" s="44">
        <v>-10225.43</v>
      </c>
      <c r="CX26" s="44"/>
      <c r="CY26" s="44">
        <v>-4221.4399999999996</v>
      </c>
      <c r="CZ26" s="38">
        <f t="shared" si="42"/>
        <v>-20143.829999999998</v>
      </c>
      <c r="DA26" s="44"/>
      <c r="DB26" s="44"/>
      <c r="DC26" s="41">
        <f t="shared" si="23"/>
        <v>-388311.32</v>
      </c>
      <c r="DD26" s="133">
        <f t="shared" si="24"/>
        <v>-20143.829999999998</v>
      </c>
      <c r="DE26" s="131">
        <v>-19971.3</v>
      </c>
      <c r="DF26" s="44">
        <v>-4646.97</v>
      </c>
      <c r="DG26" s="46">
        <f t="shared" si="25"/>
        <v>-44762.1</v>
      </c>
      <c r="DH26" s="47">
        <f>SUM(DC26:DF26)</f>
        <v>-433073.42</v>
      </c>
      <c r="DI26" s="21"/>
      <c r="DJ26" s="48">
        <v>-314631.67</v>
      </c>
      <c r="DK26" s="49">
        <f t="shared" si="13"/>
        <v>93823.48</v>
      </c>
      <c r="DL26" s="3" t="str">
        <f t="shared" si="26"/>
        <v>Please provide an explanation of the variance in the Manager's Summary</v>
      </c>
      <c r="DM26" s="4"/>
      <c r="DN26" s="4"/>
      <c r="DO26" s="4"/>
      <c r="DP26" s="4"/>
    </row>
    <row r="27" spans="3:120" thickBot="1" x14ac:dyDescent="0.3">
      <c r="C27" s="56" t="s">
        <v>80</v>
      </c>
      <c r="D27" s="35">
        <v>1586</v>
      </c>
      <c r="E27" s="36"/>
      <c r="F27" s="36"/>
      <c r="G27" s="36"/>
      <c r="H27" s="40">
        <v>-239293</v>
      </c>
      <c r="I27" s="21">
        <f t="shared" si="27"/>
        <v>-239293</v>
      </c>
      <c r="J27" s="36"/>
      <c r="K27" s="36"/>
      <c r="L27" s="36"/>
      <c r="M27" s="40">
        <v>-3130</v>
      </c>
      <c r="N27" s="38">
        <f t="shared" si="28"/>
        <v>-3130</v>
      </c>
      <c r="O27" s="137">
        <f t="shared" si="14"/>
        <v>-239293</v>
      </c>
      <c r="P27" s="40">
        <v>445172.94</v>
      </c>
      <c r="Q27" s="40"/>
      <c r="R27" s="40"/>
      <c r="S27" s="21">
        <f t="shared" si="29"/>
        <v>205879.94</v>
      </c>
      <c r="T27" s="129">
        <f t="shared" si="15"/>
        <v>-3130</v>
      </c>
      <c r="U27" s="40">
        <v>-1258</v>
      </c>
      <c r="V27" s="40"/>
      <c r="W27" s="40"/>
      <c r="X27" s="38">
        <f t="shared" si="30"/>
        <v>-4388</v>
      </c>
      <c r="Y27" s="137">
        <f t="shared" si="16"/>
        <v>205879.94</v>
      </c>
      <c r="Z27" s="40">
        <v>434446.15</v>
      </c>
      <c r="AA27" s="40">
        <v>-242518</v>
      </c>
      <c r="AB27" s="40"/>
      <c r="AC27" s="21">
        <f t="shared" si="31"/>
        <v>882844.09000000008</v>
      </c>
      <c r="AD27" s="129">
        <f t="shared" si="17"/>
        <v>-4388</v>
      </c>
      <c r="AE27" s="40">
        <v>6580</v>
      </c>
      <c r="AF27" s="40">
        <v>-3557</v>
      </c>
      <c r="AG27" s="40">
        <v>-118</v>
      </c>
      <c r="AH27" s="38">
        <f t="shared" si="32"/>
        <v>5631</v>
      </c>
      <c r="AI27" s="137">
        <f t="shared" si="18"/>
        <v>882844.09000000008</v>
      </c>
      <c r="AJ27" s="40">
        <v>340531.32</v>
      </c>
      <c r="AK27" s="40">
        <v>443876</v>
      </c>
      <c r="AL27" s="40"/>
      <c r="AM27" s="21">
        <f t="shared" si="33"/>
        <v>779499.41000000015</v>
      </c>
      <c r="AN27" s="129">
        <f t="shared" si="19"/>
        <v>5631</v>
      </c>
      <c r="AO27" s="40">
        <v>10737</v>
      </c>
      <c r="AP27" s="40">
        <v>6510</v>
      </c>
      <c r="AQ27" s="40"/>
      <c r="AR27" s="38">
        <f t="shared" si="34"/>
        <v>9858</v>
      </c>
      <c r="AS27" s="137">
        <f t="shared" si="20"/>
        <v>779499.41000000015</v>
      </c>
      <c r="AT27" s="40">
        <v>-83194.240000000005</v>
      </c>
      <c r="AU27" s="40">
        <v>429765</v>
      </c>
      <c r="AV27" s="40"/>
      <c r="AW27" s="21">
        <f t="shared" si="35"/>
        <v>266540.17000000016</v>
      </c>
      <c r="AX27" s="129">
        <f t="shared" si="21"/>
        <v>9858</v>
      </c>
      <c r="AY27" s="40">
        <v>9769</v>
      </c>
      <c r="AZ27" s="40">
        <v>14226</v>
      </c>
      <c r="BA27" s="40"/>
      <c r="BB27" s="21">
        <f t="shared" si="36"/>
        <v>5401</v>
      </c>
      <c r="BC27" s="39">
        <f t="shared" si="37"/>
        <v>266540.17000000016</v>
      </c>
      <c r="BD27" s="40">
        <v>108797.23</v>
      </c>
      <c r="BE27" s="40">
        <v>347041</v>
      </c>
      <c r="BF27" s="40"/>
      <c r="BG27" s="21">
        <f t="shared" si="0"/>
        <v>28296.40000000014</v>
      </c>
      <c r="BH27" s="21">
        <f t="shared" si="1"/>
        <v>5401</v>
      </c>
      <c r="BI27" s="40">
        <v>1144</v>
      </c>
      <c r="BJ27" s="40">
        <v>2599</v>
      </c>
      <c r="BK27" s="40"/>
      <c r="BL27" s="38">
        <f t="shared" si="38"/>
        <v>3946</v>
      </c>
      <c r="BM27" s="39">
        <f t="shared" si="22"/>
        <v>28296.40000000014</v>
      </c>
      <c r="BN27" s="100">
        <v>359859</v>
      </c>
      <c r="BO27" s="100">
        <v>-83194</v>
      </c>
      <c r="BP27" s="40"/>
      <c r="BQ27" s="21">
        <f t="shared" si="2"/>
        <v>471349.40000000014</v>
      </c>
      <c r="BR27" s="41">
        <f t="shared" si="3"/>
        <v>3946</v>
      </c>
      <c r="BS27" s="100">
        <v>2390</v>
      </c>
      <c r="BT27" s="100">
        <v>1078</v>
      </c>
      <c r="BU27" s="40"/>
      <c r="BV27" s="38">
        <f t="shared" si="39"/>
        <v>5258</v>
      </c>
      <c r="BW27" s="39">
        <f t="shared" si="4"/>
        <v>471349.40000000014</v>
      </c>
      <c r="BX27" s="100">
        <v>-32156.5</v>
      </c>
      <c r="BY27" s="100">
        <v>108796</v>
      </c>
      <c r="BZ27" s="101">
        <v>-247944.52</v>
      </c>
      <c r="CA27" s="21">
        <f t="shared" si="5"/>
        <v>82452.38000000015</v>
      </c>
      <c r="CB27" s="41">
        <f t="shared" si="6"/>
        <v>5258</v>
      </c>
      <c r="CC27" s="100">
        <v>-1726.4</v>
      </c>
      <c r="CD27" s="100">
        <v>4241</v>
      </c>
      <c r="CE27" s="101">
        <v>3459.83</v>
      </c>
      <c r="CF27" s="38">
        <f t="shared" si="40"/>
        <v>2750.43</v>
      </c>
      <c r="CG27" s="39">
        <f t="shared" si="7"/>
        <v>82452.38000000015</v>
      </c>
      <c r="CH27" s="102">
        <v>195734.05</v>
      </c>
      <c r="CI27" s="100">
        <v>362553.40000000014</v>
      </c>
      <c r="CJ27" s="100">
        <v>-181255.21</v>
      </c>
      <c r="CK27" s="21">
        <f t="shared" si="8"/>
        <v>-265622.17999999993</v>
      </c>
      <c r="CL27" s="41">
        <f t="shared" si="9"/>
        <v>2750.43</v>
      </c>
      <c r="CM27" s="102">
        <v>-1099.8699999999999</v>
      </c>
      <c r="CN27" s="100">
        <v>4031</v>
      </c>
      <c r="CO27" s="100">
        <v>-4100.53</v>
      </c>
      <c r="CP27" s="21">
        <f t="shared" si="41"/>
        <v>-6480.9699999999993</v>
      </c>
      <c r="CQ27" s="39">
        <f t="shared" si="10"/>
        <v>-265622.17999999993</v>
      </c>
      <c r="CR27" s="44">
        <v>-199070.96</v>
      </c>
      <c r="CS27" s="44"/>
      <c r="CT27" s="44">
        <v>-34908.949999999997</v>
      </c>
      <c r="CU27" s="21">
        <f t="shared" si="11"/>
        <v>-499602.08999999991</v>
      </c>
      <c r="CV27" s="41">
        <f t="shared" si="12"/>
        <v>-6480.9699999999993</v>
      </c>
      <c r="CW27" s="44">
        <v>-10225.43</v>
      </c>
      <c r="CX27" s="44"/>
      <c r="CY27" s="44">
        <v>-5558.48</v>
      </c>
      <c r="CZ27" s="38">
        <f t="shared" si="42"/>
        <v>-22264.880000000001</v>
      </c>
      <c r="DA27" s="44"/>
      <c r="DB27" s="44"/>
      <c r="DC27" s="41">
        <f t="shared" si="23"/>
        <v>-499602.08999999991</v>
      </c>
      <c r="DD27" s="133">
        <f t="shared" si="24"/>
        <v>-22264.880000000001</v>
      </c>
      <c r="DE27" s="131">
        <v>-25695.11</v>
      </c>
      <c r="DF27" s="44">
        <v>-5978.8</v>
      </c>
      <c r="DG27" s="46">
        <f t="shared" si="25"/>
        <v>-53938.790000000008</v>
      </c>
      <c r="DH27" s="47">
        <f>SUM(DC27:DF27)</f>
        <v>-553540.88</v>
      </c>
      <c r="DI27" s="21"/>
      <c r="DJ27" s="48">
        <v>-121981.89</v>
      </c>
      <c r="DK27" s="49">
        <f t="shared" si="13"/>
        <v>399885.08</v>
      </c>
      <c r="DL27" s="3" t="str">
        <f t="shared" si="26"/>
        <v>Please provide an explanation of the variance in the Manager's Summary</v>
      </c>
      <c r="DM27" s="4"/>
      <c r="DN27" s="4"/>
      <c r="DO27" s="4"/>
      <c r="DP27" s="4"/>
    </row>
    <row r="28" spans="3:120" ht="16.8" thickBot="1" x14ac:dyDescent="0.3">
      <c r="C28" s="57" t="s">
        <v>81</v>
      </c>
      <c r="D28" s="35">
        <v>1588</v>
      </c>
      <c r="E28" s="36"/>
      <c r="F28" s="36"/>
      <c r="G28" s="36"/>
      <c r="H28" s="40">
        <v>-372856.64</v>
      </c>
      <c r="I28" s="21">
        <f t="shared" si="27"/>
        <v>-372856.64</v>
      </c>
      <c r="J28" s="36"/>
      <c r="K28" s="36"/>
      <c r="L28" s="36"/>
      <c r="M28" s="40">
        <v>-111444.31</v>
      </c>
      <c r="N28" s="38">
        <f t="shared" si="28"/>
        <v>-111444.31</v>
      </c>
      <c r="O28" s="137">
        <f>H28</f>
        <v>-372856.64</v>
      </c>
      <c r="P28" s="134">
        <v>-433736</v>
      </c>
      <c r="Q28" s="40"/>
      <c r="R28" s="40"/>
      <c r="S28" s="21">
        <f t="shared" si="29"/>
        <v>-806592.64</v>
      </c>
      <c r="T28" s="129">
        <f>M28</f>
        <v>-111444.31</v>
      </c>
      <c r="U28" s="134">
        <v>-4153</v>
      </c>
      <c r="V28" s="40"/>
      <c r="W28" s="40"/>
      <c r="X28" s="38">
        <f t="shared" si="30"/>
        <v>-115597.31</v>
      </c>
      <c r="Y28" s="137">
        <f>S28</f>
        <v>-806592.64</v>
      </c>
      <c r="Z28" s="40">
        <v>-450378.84389808128</v>
      </c>
      <c r="AA28" s="40">
        <v>-484301</v>
      </c>
      <c r="AB28" s="40">
        <v>63285.645797605408</v>
      </c>
      <c r="AC28" s="21">
        <f t="shared" si="31"/>
        <v>-709384.83810047596</v>
      </c>
      <c r="AD28" s="129">
        <f>X28</f>
        <v>-115597.31</v>
      </c>
      <c r="AE28" s="40">
        <v>-7508</v>
      </c>
      <c r="AF28" s="40">
        <v>-7103</v>
      </c>
      <c r="AG28" s="40"/>
      <c r="AH28" s="38">
        <f t="shared" si="32"/>
        <v>-116002.31</v>
      </c>
      <c r="AI28" s="137">
        <f>AC28</f>
        <v>-709384.83810047596</v>
      </c>
      <c r="AJ28" s="40">
        <v>27021.723329860717</v>
      </c>
      <c r="AK28" s="40"/>
      <c r="AL28" s="40">
        <v>-705748.64864197187</v>
      </c>
      <c r="AM28" s="21">
        <f t="shared" si="33"/>
        <v>-1388111.7634125871</v>
      </c>
      <c r="AN28" s="129">
        <f>AH28</f>
        <v>-116002.31</v>
      </c>
      <c r="AO28" s="40">
        <v>-12496</v>
      </c>
      <c r="AP28" s="40"/>
      <c r="AQ28" s="40"/>
      <c r="AR28" s="38">
        <f t="shared" si="34"/>
        <v>-128498.31</v>
      </c>
      <c r="AS28" s="137">
        <f>AM28</f>
        <v>-1388111.7634125871</v>
      </c>
      <c r="AT28" s="40">
        <v>-984957.40244890703</v>
      </c>
      <c r="AU28" s="40"/>
      <c r="AV28" s="40">
        <v>-149557.6036530179</v>
      </c>
      <c r="AW28" s="21">
        <f t="shared" si="35"/>
        <v>-2522626.7695145118</v>
      </c>
      <c r="AX28" s="129">
        <f>AR28</f>
        <v>-128498.31</v>
      </c>
      <c r="AY28" s="40">
        <v>-39764</v>
      </c>
      <c r="AZ28" s="40"/>
      <c r="BA28" s="40"/>
      <c r="BB28" s="21">
        <f t="shared" si="36"/>
        <v>-168262.31</v>
      </c>
      <c r="BC28" s="39">
        <f t="shared" si="37"/>
        <v>-2522626.7695145118</v>
      </c>
      <c r="BD28" s="100">
        <v>-896143.44</v>
      </c>
      <c r="BE28" s="100"/>
      <c r="BF28" s="100">
        <v>342335.22</v>
      </c>
      <c r="BG28" s="21">
        <f t="shared" si="0"/>
        <v>-3076434.989514512</v>
      </c>
      <c r="BH28" s="21">
        <f t="shared" si="1"/>
        <v>-168262.31</v>
      </c>
      <c r="BI28" s="100">
        <v>-64395</v>
      </c>
      <c r="BJ28" s="100"/>
      <c r="BK28" s="100"/>
      <c r="BL28" s="38">
        <f t="shared" si="38"/>
        <v>-232657.31</v>
      </c>
      <c r="BM28" s="39">
        <f t="shared" si="22"/>
        <v>-3076434.989514512</v>
      </c>
      <c r="BN28" s="100">
        <v>-837253.58</v>
      </c>
      <c r="BO28" s="100"/>
      <c r="BP28" s="100">
        <v>1173175.3999999999</v>
      </c>
      <c r="BQ28" s="21">
        <f t="shared" ref="BQ28:BQ31" si="43">BM28+BN28-BO28+SUM(BP28:BP28)</f>
        <v>-2740513.1695145122</v>
      </c>
      <c r="BR28" s="41">
        <f t="shared" si="3"/>
        <v>-232657.31</v>
      </c>
      <c r="BS28" s="100">
        <v>-38517</v>
      </c>
      <c r="BT28" s="100"/>
      <c r="BU28" s="100"/>
      <c r="BV28" s="38">
        <f t="shared" si="39"/>
        <v>-271174.31</v>
      </c>
      <c r="BW28" s="39">
        <f t="shared" si="4"/>
        <v>-2740513.1695145122</v>
      </c>
      <c r="BX28" s="100">
        <v>-4185218.63</v>
      </c>
      <c r="BY28" s="100"/>
      <c r="BZ28" s="101">
        <v>3966526.81</v>
      </c>
      <c r="CA28" s="21">
        <f t="shared" si="5"/>
        <v>-2959204.9895145115</v>
      </c>
      <c r="CB28" s="41">
        <f t="shared" si="6"/>
        <v>-271174.31</v>
      </c>
      <c r="CC28" s="100">
        <v>-16292</v>
      </c>
      <c r="CD28" s="100"/>
      <c r="CE28" s="101"/>
      <c r="CF28" s="38">
        <f t="shared" si="40"/>
        <v>-287466.31</v>
      </c>
      <c r="CG28" s="39">
        <f t="shared" si="7"/>
        <v>-2959204.9895145115</v>
      </c>
      <c r="CH28" s="102">
        <v>-2701509.58</v>
      </c>
      <c r="CI28" s="100">
        <v>322292</v>
      </c>
      <c r="CJ28" s="100">
        <v>2836402.98</v>
      </c>
      <c r="CK28" s="21">
        <f t="shared" si="8"/>
        <v>-3146603.5895145112</v>
      </c>
      <c r="CL28" s="41">
        <f t="shared" si="9"/>
        <v>-287466.31</v>
      </c>
      <c r="CM28" s="102">
        <v>-58958</v>
      </c>
      <c r="CN28" s="100">
        <v>-188911</v>
      </c>
      <c r="CO28" s="100"/>
      <c r="CP28" s="21">
        <f t="shared" si="41"/>
        <v>-157513.31</v>
      </c>
      <c r="CQ28" s="39">
        <f t="shared" si="10"/>
        <v>-3146603.5895145112</v>
      </c>
      <c r="CR28" s="44">
        <v>-7747120.5700000003</v>
      </c>
      <c r="CS28" s="44"/>
      <c r="CT28" s="44">
        <v>7784346.5199999996</v>
      </c>
      <c r="CU28" s="21">
        <f t="shared" si="11"/>
        <v>-3109377.6395145115</v>
      </c>
      <c r="CV28" s="41">
        <f t="shared" si="12"/>
        <v>-157513.31</v>
      </c>
      <c r="CW28" s="44">
        <v>-147159</v>
      </c>
      <c r="CX28" s="44"/>
      <c r="CY28" s="44"/>
      <c r="CZ28" s="38">
        <f t="shared" si="42"/>
        <v>-304672.31</v>
      </c>
      <c r="DA28" s="44"/>
      <c r="DB28" s="44"/>
      <c r="DC28" s="41">
        <f t="shared" si="23"/>
        <v>-3109377.6395145115</v>
      </c>
      <c r="DD28" s="133">
        <f t="shared" si="24"/>
        <v>-304672.31</v>
      </c>
      <c r="DE28" s="131">
        <v>-159918.88</v>
      </c>
      <c r="DF28" s="44">
        <v>-37210.31</v>
      </c>
      <c r="DG28" s="46">
        <f t="shared" si="25"/>
        <v>-501801.5</v>
      </c>
      <c r="DH28" s="47">
        <f>IF(DI28="Yes", SUM(DC28:DF28), 0)</f>
        <v>-3611179.1395145115</v>
      </c>
      <c r="DI28" s="58" t="s">
        <v>82</v>
      </c>
      <c r="DJ28" s="48">
        <v>-3367312.13</v>
      </c>
      <c r="DK28" s="49">
        <f t="shared" si="13"/>
        <v>46737.82</v>
      </c>
      <c r="DL28" s="3" t="str">
        <f t="shared" si="26"/>
        <v>Please provide an explanation of the variance in the Manager's Summary</v>
      </c>
      <c r="DM28" s="4"/>
      <c r="DN28" s="4"/>
      <c r="DO28" s="4"/>
      <c r="DP28" s="4"/>
    </row>
    <row r="29" spans="3:120" ht="16.8" thickBot="1" x14ac:dyDescent="0.3">
      <c r="C29" s="57" t="s">
        <v>83</v>
      </c>
      <c r="D29" s="35">
        <v>1589</v>
      </c>
      <c r="E29" s="36"/>
      <c r="F29" s="36"/>
      <c r="G29" s="36"/>
      <c r="H29" s="40">
        <v>829449</v>
      </c>
      <c r="I29" s="21">
        <f t="shared" si="27"/>
        <v>829449</v>
      </c>
      <c r="J29" s="36"/>
      <c r="K29" s="36"/>
      <c r="L29" s="36"/>
      <c r="M29" s="40">
        <v>123060</v>
      </c>
      <c r="N29" s="38">
        <f t="shared" si="28"/>
        <v>123060</v>
      </c>
      <c r="O29" s="137">
        <f>H29</f>
        <v>829449</v>
      </c>
      <c r="P29" s="135">
        <v>-627390</v>
      </c>
      <c r="Q29" s="40"/>
      <c r="R29" s="40"/>
      <c r="S29" s="21">
        <f t="shared" si="29"/>
        <v>202059</v>
      </c>
      <c r="T29" s="129">
        <f>M29</f>
        <v>123060</v>
      </c>
      <c r="U29" s="136">
        <v>12205</v>
      </c>
      <c r="V29" s="40"/>
      <c r="W29" s="40"/>
      <c r="X29" s="38">
        <f t="shared" si="30"/>
        <v>135265</v>
      </c>
      <c r="Y29" s="137">
        <f>S29</f>
        <v>202059</v>
      </c>
      <c r="Z29" s="40">
        <v>-345005.04809999606</v>
      </c>
      <c r="AA29" s="40">
        <v>952509</v>
      </c>
      <c r="AB29" s="40">
        <v>-77965.739809938445</v>
      </c>
      <c r="AC29" s="21">
        <f t="shared" si="31"/>
        <v>-1173420.7879099345</v>
      </c>
      <c r="AD29" s="129">
        <f>X29</f>
        <v>135265</v>
      </c>
      <c r="AE29" s="40">
        <v>-7008</v>
      </c>
      <c r="AF29" s="40">
        <v>13970</v>
      </c>
      <c r="AG29" s="40"/>
      <c r="AH29" s="38">
        <f t="shared" si="32"/>
        <v>114287</v>
      </c>
      <c r="AI29" s="137">
        <f>AC29</f>
        <v>-1173420.7879099345</v>
      </c>
      <c r="AJ29" s="40">
        <v>-249587.23750000098</v>
      </c>
      <c r="AK29" s="40"/>
      <c r="AL29" s="40">
        <v>-299026.87636359571</v>
      </c>
      <c r="AM29" s="21">
        <f t="shared" si="33"/>
        <v>-1722034.9017735312</v>
      </c>
      <c r="AN29" s="129">
        <f>AH29</f>
        <v>114287</v>
      </c>
      <c r="AO29" s="40">
        <v>-16096</v>
      </c>
      <c r="AP29" s="40"/>
      <c r="AQ29" s="40"/>
      <c r="AR29" s="38">
        <f t="shared" si="34"/>
        <v>98191</v>
      </c>
      <c r="AS29" s="137">
        <f>AM29</f>
        <v>-1722034.9017735312</v>
      </c>
      <c r="AT29" s="40">
        <v>-343677.4161999959</v>
      </c>
      <c r="AU29" s="40"/>
      <c r="AV29" s="40">
        <v>-596821.63428090815</v>
      </c>
      <c r="AW29" s="21">
        <f t="shared" si="35"/>
        <v>-2662533.952254435</v>
      </c>
      <c r="AX29" s="129">
        <f>AR29</f>
        <v>98191</v>
      </c>
      <c r="AY29" s="40">
        <v>-42477</v>
      </c>
      <c r="AZ29" s="40"/>
      <c r="BA29" s="40"/>
      <c r="BB29" s="21">
        <f t="shared" si="36"/>
        <v>55714</v>
      </c>
      <c r="BC29" s="39">
        <f t="shared" si="37"/>
        <v>-2662533.952254435</v>
      </c>
      <c r="BD29" s="100">
        <v>-294448.11689999362</v>
      </c>
      <c r="BE29" s="100"/>
      <c r="BF29" s="100">
        <v>-42666.064270130948</v>
      </c>
      <c r="BG29" s="21">
        <f t="shared" si="0"/>
        <v>-2999648.1334245596</v>
      </c>
      <c r="BH29" s="21">
        <f t="shared" si="1"/>
        <v>55714</v>
      </c>
      <c r="BI29" s="100">
        <v>-63213</v>
      </c>
      <c r="BJ29" s="100"/>
      <c r="BK29" s="100"/>
      <c r="BL29" s="38">
        <f t="shared" si="38"/>
        <v>-7499</v>
      </c>
      <c r="BM29" s="39">
        <f t="shared" si="22"/>
        <v>-2999648.1334245596</v>
      </c>
      <c r="BN29" s="100">
        <v>2380335.9354274496</v>
      </c>
      <c r="BO29" s="100"/>
      <c r="BP29" s="100">
        <v>-2574251.2368324129</v>
      </c>
      <c r="BQ29" s="21">
        <f t="shared" si="43"/>
        <v>-3193563.4348295229</v>
      </c>
      <c r="BR29" s="41">
        <f t="shared" si="3"/>
        <v>-7499</v>
      </c>
      <c r="BS29" s="100">
        <v>-42269</v>
      </c>
      <c r="BT29" s="100"/>
      <c r="BU29" s="100"/>
      <c r="BV29" s="38">
        <f t="shared" si="39"/>
        <v>-49768</v>
      </c>
      <c r="BW29" s="39">
        <f t="shared" si="4"/>
        <v>-3193563.4348295229</v>
      </c>
      <c r="BX29" s="100">
        <v>2210977.3054617988</v>
      </c>
      <c r="BY29" s="100"/>
      <c r="BZ29" s="101">
        <v>-2658224.0040702769</v>
      </c>
      <c r="CA29" s="21">
        <f t="shared" si="5"/>
        <v>-3640810.1334380009</v>
      </c>
      <c r="CB29" s="41">
        <f t="shared" si="6"/>
        <v>-49768</v>
      </c>
      <c r="CC29" s="100">
        <v>-19069</v>
      </c>
      <c r="CD29" s="100"/>
      <c r="CE29" s="101"/>
      <c r="CF29" s="38">
        <f t="shared" si="40"/>
        <v>-68837</v>
      </c>
      <c r="CG29" s="39">
        <f t="shared" si="7"/>
        <v>-3640810.1334380009</v>
      </c>
      <c r="CH29" s="102">
        <v>3788520.7329999972</v>
      </c>
      <c r="CI29" s="100">
        <v>750450</v>
      </c>
      <c r="CJ29" s="100">
        <v>-2385216.2993900012</v>
      </c>
      <c r="CK29" s="21">
        <f t="shared" si="8"/>
        <v>-2987955.6998280049</v>
      </c>
      <c r="CL29" s="41">
        <f t="shared" si="9"/>
        <v>-68837</v>
      </c>
      <c r="CM29" s="102">
        <v>-62780</v>
      </c>
      <c r="CN29" s="100"/>
      <c r="CO29" s="100">
        <v>-138561</v>
      </c>
      <c r="CP29" s="21">
        <f t="shared" si="41"/>
        <v>-270178</v>
      </c>
      <c r="CQ29" s="39">
        <f t="shared" si="10"/>
        <v>-2987955.6998280049</v>
      </c>
      <c r="CR29" s="44">
        <v>10384702.537299998</v>
      </c>
      <c r="CS29" s="44"/>
      <c r="CT29" s="44">
        <v>-10270408.488272257</v>
      </c>
      <c r="CU29" s="21">
        <f t="shared" si="11"/>
        <v>-2873661.6508002635</v>
      </c>
      <c r="CV29" s="41">
        <f t="shared" si="12"/>
        <v>-270178</v>
      </c>
      <c r="CW29" s="44">
        <v>-158981</v>
      </c>
      <c r="CX29" s="44"/>
      <c r="CY29" s="44"/>
      <c r="CZ29" s="38">
        <f t="shared" si="42"/>
        <v>-429159</v>
      </c>
      <c r="DA29" s="44"/>
      <c r="DB29" s="44"/>
      <c r="DC29" s="41">
        <f t="shared" si="23"/>
        <v>-2873661.6508002635</v>
      </c>
      <c r="DD29" s="133">
        <f t="shared" si="24"/>
        <v>-429159</v>
      </c>
      <c r="DE29" s="131">
        <v>-147795.71000000002</v>
      </c>
      <c r="DF29" s="44">
        <v>-34389.46</v>
      </c>
      <c r="DG29" s="46">
        <f t="shared" si="25"/>
        <v>-611344.16999999993</v>
      </c>
      <c r="DH29" s="47">
        <f>IF(DI29="Yes", SUM(DC29:DF29), 0)</f>
        <v>-3485005.8208002634</v>
      </c>
      <c r="DI29" s="58" t="s">
        <v>82</v>
      </c>
      <c r="DJ29" s="48">
        <v>-3265682.58</v>
      </c>
      <c r="DK29" s="49">
        <f t="shared" si="13"/>
        <v>37138.07</v>
      </c>
      <c r="DL29" s="3" t="str">
        <f t="shared" si="26"/>
        <v>Please provide an explanation of the variance in the Manager's Summary</v>
      </c>
      <c r="DM29" s="4"/>
      <c r="DN29" s="4"/>
      <c r="DO29" s="4"/>
      <c r="DP29" s="4"/>
    </row>
    <row r="30" spans="3:120" ht="16.8" hidden="1" thickBot="1" x14ac:dyDescent="0.3">
      <c r="C30" s="57" t="s">
        <v>84</v>
      </c>
      <c r="D30" s="35">
        <v>1595</v>
      </c>
      <c r="E30" s="36"/>
      <c r="F30" s="36"/>
      <c r="G30" s="36"/>
      <c r="H30" s="45"/>
      <c r="I30" s="21">
        <f t="shared" si="27"/>
        <v>0</v>
      </c>
      <c r="J30" s="36"/>
      <c r="K30" s="36"/>
      <c r="L30" s="36"/>
      <c r="M30" s="45">
        <v>0</v>
      </c>
      <c r="N30" s="38">
        <f t="shared" si="28"/>
        <v>0</v>
      </c>
      <c r="O30" s="137">
        <f t="shared" si="14"/>
        <v>0</v>
      </c>
      <c r="P30" s="40"/>
      <c r="Q30" s="45"/>
      <c r="R30" s="45"/>
      <c r="S30" s="21">
        <f t="shared" si="29"/>
        <v>0</v>
      </c>
      <c r="T30" s="129"/>
      <c r="U30" s="40"/>
      <c r="V30" s="40"/>
      <c r="W30" s="40"/>
      <c r="X30" s="38">
        <f t="shared" si="30"/>
        <v>0</v>
      </c>
      <c r="Y30" s="137"/>
      <c r="Z30" s="40"/>
      <c r="AA30" s="40"/>
      <c r="AB30" s="40"/>
      <c r="AC30" s="21">
        <f t="shared" si="31"/>
        <v>0</v>
      </c>
      <c r="AD30" s="129"/>
      <c r="AE30" s="45"/>
      <c r="AF30" s="45"/>
      <c r="AG30" s="45"/>
      <c r="AH30" s="38">
        <f t="shared" si="32"/>
        <v>0</v>
      </c>
      <c r="AI30" s="137"/>
      <c r="AJ30" s="45"/>
      <c r="AK30" s="45"/>
      <c r="AL30" s="45"/>
      <c r="AM30" s="21">
        <f t="shared" si="33"/>
        <v>0</v>
      </c>
      <c r="AN30" s="129"/>
      <c r="AO30" s="40"/>
      <c r="AP30" s="40"/>
      <c r="AQ30" s="40"/>
      <c r="AR30" s="38">
        <f t="shared" si="34"/>
        <v>0</v>
      </c>
      <c r="AS30" s="137"/>
      <c r="AT30" s="40"/>
      <c r="AU30" s="40"/>
      <c r="AV30" s="40"/>
      <c r="AW30" s="21">
        <f t="shared" si="35"/>
        <v>0</v>
      </c>
      <c r="AX30" s="129"/>
      <c r="AY30" s="40"/>
      <c r="AZ30" s="40"/>
      <c r="BA30" s="40"/>
      <c r="BB30" s="21">
        <f t="shared" si="36"/>
        <v>0</v>
      </c>
      <c r="BC30" s="39">
        <f t="shared" si="37"/>
        <v>0</v>
      </c>
      <c r="BD30" s="45"/>
      <c r="BE30" s="45"/>
      <c r="BF30" s="45"/>
      <c r="BG30" s="21">
        <f t="shared" si="0"/>
        <v>0</v>
      </c>
      <c r="BH30" s="21">
        <f t="shared" si="1"/>
        <v>0</v>
      </c>
      <c r="BI30" s="45"/>
      <c r="BJ30" s="45"/>
      <c r="BK30" s="45"/>
      <c r="BL30" s="38">
        <f t="shared" si="38"/>
        <v>0</v>
      </c>
      <c r="BM30" s="39">
        <f t="shared" si="22"/>
        <v>0</v>
      </c>
      <c r="BN30" s="45"/>
      <c r="BO30" s="45"/>
      <c r="BP30" s="45"/>
      <c r="BQ30" s="21">
        <f t="shared" si="43"/>
        <v>0</v>
      </c>
      <c r="BR30" s="41">
        <f t="shared" si="3"/>
        <v>0</v>
      </c>
      <c r="BS30" s="45"/>
      <c r="BT30" s="45"/>
      <c r="BU30" s="45">
        <f>'[14]2a. Continuity Schedule'!$BL33</f>
        <v>0</v>
      </c>
      <c r="BV30" s="38">
        <f t="shared" si="39"/>
        <v>0</v>
      </c>
      <c r="BW30" s="39">
        <f t="shared" si="4"/>
        <v>0</v>
      </c>
      <c r="BX30" s="95"/>
      <c r="BY30" s="95"/>
      <c r="BZ30" s="263"/>
      <c r="CA30" s="21">
        <f t="shared" si="5"/>
        <v>0</v>
      </c>
      <c r="CB30" s="41">
        <f t="shared" si="6"/>
        <v>0</v>
      </c>
      <c r="CC30" s="95"/>
      <c r="CD30" s="95"/>
      <c r="CE30" s="263"/>
      <c r="CF30" s="38">
        <f t="shared" si="40"/>
        <v>0</v>
      </c>
      <c r="CG30" s="39">
        <f t="shared" si="7"/>
        <v>0</v>
      </c>
      <c r="CH30" s="264"/>
      <c r="CI30" s="95"/>
      <c r="CJ30" s="95"/>
      <c r="CK30" s="21">
        <f t="shared" si="8"/>
        <v>0</v>
      </c>
      <c r="CL30" s="41">
        <f t="shared" si="9"/>
        <v>0</v>
      </c>
      <c r="CM30" s="264"/>
      <c r="CN30" s="95"/>
      <c r="CO30" s="95"/>
      <c r="CP30" s="21">
        <f t="shared" si="41"/>
        <v>0</v>
      </c>
      <c r="CQ30" s="39">
        <f t="shared" si="10"/>
        <v>0</v>
      </c>
      <c r="CR30" s="44"/>
      <c r="CS30" s="44"/>
      <c r="CT30" s="44"/>
      <c r="CU30" s="21">
        <f t="shared" si="11"/>
        <v>0</v>
      </c>
      <c r="CV30" s="41">
        <f t="shared" si="12"/>
        <v>0</v>
      </c>
      <c r="CW30" s="44"/>
      <c r="CX30" s="44"/>
      <c r="CY30" s="44"/>
      <c r="CZ30" s="38">
        <f t="shared" si="42"/>
        <v>0</v>
      </c>
      <c r="DA30" s="44"/>
      <c r="DB30" s="44"/>
      <c r="DC30" s="41">
        <f t="shared" si="23"/>
        <v>0</v>
      </c>
      <c r="DD30" s="133">
        <f t="shared" si="24"/>
        <v>0</v>
      </c>
      <c r="DE30" s="131"/>
      <c r="DF30" s="44"/>
      <c r="DG30" s="46">
        <f t="shared" si="25"/>
        <v>0</v>
      </c>
      <c r="DH30" s="47">
        <f>IF(DP7=TRUE, SUM(DC30:DF30), 0)</f>
        <v>0</v>
      </c>
      <c r="DI30" s="59" t="s">
        <v>82</v>
      </c>
      <c r="DJ30" s="48"/>
      <c r="DK30" s="49">
        <f t="shared" si="13"/>
        <v>0</v>
      </c>
      <c r="DL30" s="3" t="str">
        <f t="shared" si="26"/>
        <v/>
      </c>
      <c r="DM30" s="4"/>
      <c r="DN30" s="4"/>
      <c r="DO30" s="4"/>
      <c r="DP30" s="4"/>
    </row>
    <row r="31" spans="3:120" ht="16.8" thickBot="1" x14ac:dyDescent="0.3">
      <c r="C31" s="57" t="s">
        <v>85</v>
      </c>
      <c r="D31" s="35">
        <v>1595</v>
      </c>
      <c r="E31" s="36"/>
      <c r="F31" s="36"/>
      <c r="G31" s="36"/>
      <c r="H31" s="40"/>
      <c r="I31" s="21">
        <f t="shared" si="27"/>
        <v>0</v>
      </c>
      <c r="J31" s="36"/>
      <c r="K31" s="36"/>
      <c r="L31" s="36"/>
      <c r="M31" s="40"/>
      <c r="N31" s="38">
        <f t="shared" si="28"/>
        <v>0</v>
      </c>
      <c r="O31" s="137"/>
      <c r="P31" s="40"/>
      <c r="Q31" s="40"/>
      <c r="R31" s="40"/>
      <c r="S31" s="21">
        <f t="shared" si="29"/>
        <v>0</v>
      </c>
      <c r="T31" s="129"/>
      <c r="U31" s="40"/>
      <c r="V31" s="40"/>
      <c r="W31" s="40"/>
      <c r="X31" s="38">
        <f t="shared" si="30"/>
        <v>0</v>
      </c>
      <c r="Y31" s="137"/>
      <c r="Z31" s="40"/>
      <c r="AA31" s="40"/>
      <c r="AB31" s="40"/>
      <c r="AC31" s="21">
        <f t="shared" si="31"/>
        <v>0</v>
      </c>
      <c r="AD31" s="129"/>
      <c r="AE31" s="40"/>
      <c r="AF31" s="40"/>
      <c r="AG31" s="40"/>
      <c r="AH31" s="38">
        <f t="shared" si="32"/>
        <v>0</v>
      </c>
      <c r="AI31" s="137"/>
      <c r="AJ31" s="40"/>
      <c r="AK31" s="40"/>
      <c r="AL31" s="40"/>
      <c r="AM31" s="21">
        <f t="shared" si="33"/>
        <v>0</v>
      </c>
      <c r="AN31" s="129"/>
      <c r="AO31" s="40"/>
      <c r="AP31" s="40"/>
      <c r="AQ31" s="40"/>
      <c r="AR31" s="38">
        <f t="shared" si="34"/>
        <v>0</v>
      </c>
      <c r="AS31" s="137"/>
      <c r="AT31" s="40"/>
      <c r="AU31" s="40"/>
      <c r="AV31" s="40"/>
      <c r="AW31" s="21">
        <f t="shared" si="35"/>
        <v>0</v>
      </c>
      <c r="AX31" s="129"/>
      <c r="AY31" s="40"/>
      <c r="AZ31" s="40"/>
      <c r="BA31" s="40"/>
      <c r="BB31" s="21">
        <f t="shared" si="36"/>
        <v>0</v>
      </c>
      <c r="BC31" s="39">
        <f t="shared" si="37"/>
        <v>0</v>
      </c>
      <c r="BD31" s="40"/>
      <c r="BE31" s="40"/>
      <c r="BF31" s="40"/>
      <c r="BG31" s="21">
        <f t="shared" si="0"/>
        <v>0</v>
      </c>
      <c r="BH31" s="21">
        <f t="shared" si="1"/>
        <v>0</v>
      </c>
      <c r="BI31" s="40"/>
      <c r="BJ31" s="40"/>
      <c r="BK31" s="40"/>
      <c r="BL31" s="38">
        <f t="shared" si="38"/>
        <v>0</v>
      </c>
      <c r="BM31" s="39">
        <f t="shared" si="22"/>
        <v>0</v>
      </c>
      <c r="BN31" s="40"/>
      <c r="BO31" s="40"/>
      <c r="BP31" s="40"/>
      <c r="BQ31" s="21">
        <f t="shared" si="43"/>
        <v>0</v>
      </c>
      <c r="BR31" s="41">
        <f t="shared" si="3"/>
        <v>0</v>
      </c>
      <c r="BS31" s="40"/>
      <c r="BT31" s="40"/>
      <c r="BU31" s="40">
        <f>101952+2612+8734+962</f>
        <v>114260</v>
      </c>
      <c r="BV31" s="38">
        <f t="shared" si="39"/>
        <v>114260</v>
      </c>
      <c r="BW31" s="39">
        <f t="shared" si="4"/>
        <v>0</v>
      </c>
      <c r="BX31" s="100"/>
      <c r="BY31" s="100"/>
      <c r="BZ31" s="101"/>
      <c r="CA31" s="21">
        <f t="shared" si="5"/>
        <v>0</v>
      </c>
      <c r="CB31" s="41">
        <f t="shared" si="6"/>
        <v>114260</v>
      </c>
      <c r="CC31" s="100"/>
      <c r="CD31" s="100"/>
      <c r="CE31" s="101">
        <f>SUM('[15]2a. Continuity Schedule'!$BQ$34:$BR$37)</f>
        <v>3265</v>
      </c>
      <c r="CF31" s="38">
        <f t="shared" si="40"/>
        <v>117525</v>
      </c>
      <c r="CG31" s="39">
        <f t="shared" si="7"/>
        <v>0</v>
      </c>
      <c r="CH31" s="102"/>
      <c r="CI31" s="100">
        <f>SUM('[15]2a. Continuity Schedule'!$BO$35,'[15]2a. Continuity Schedule'!$BO$36)</f>
        <v>-490013</v>
      </c>
      <c r="CJ31" s="100"/>
      <c r="CK31" s="21">
        <f t="shared" si="8"/>
        <v>490013</v>
      </c>
      <c r="CL31" s="41">
        <f t="shared" si="9"/>
        <v>117525</v>
      </c>
      <c r="CM31" s="102"/>
      <c r="CN31" s="100">
        <f>SUM('[15]2a. Continuity Schedule'!$BS$35,'[15]2a. Continuity Schedule'!$BS$36)</f>
        <v>7622</v>
      </c>
      <c r="CO31" s="100"/>
      <c r="CP31" s="21">
        <f t="shared" si="41"/>
        <v>109903</v>
      </c>
      <c r="CQ31" s="39">
        <f t="shared" si="10"/>
        <v>490013</v>
      </c>
      <c r="CR31" s="44"/>
      <c r="CS31" s="44"/>
      <c r="CT31" s="44">
        <v>-490013</v>
      </c>
      <c r="CU31" s="21">
        <f t="shared" si="11"/>
        <v>0</v>
      </c>
      <c r="CV31" s="41">
        <f t="shared" si="12"/>
        <v>109903</v>
      </c>
      <c r="CW31" s="44"/>
      <c r="CX31" s="44"/>
      <c r="CY31" s="44">
        <v>-109903</v>
      </c>
      <c r="CZ31" s="38">
        <f t="shared" si="42"/>
        <v>0</v>
      </c>
      <c r="DA31" s="44"/>
      <c r="DB31" s="44"/>
      <c r="DC31" s="41">
        <f t="shared" si="23"/>
        <v>0</v>
      </c>
      <c r="DD31" s="133">
        <f t="shared" si="24"/>
        <v>0</v>
      </c>
      <c r="DE31" s="131"/>
      <c r="DF31" s="44"/>
      <c r="DG31" s="46">
        <f t="shared" si="25"/>
        <v>0</v>
      </c>
      <c r="DH31" s="47">
        <f>IF(DI31="Yes", SUM(DC31:DF31), 0)</f>
        <v>0</v>
      </c>
      <c r="DI31" s="59" t="s">
        <v>86</v>
      </c>
      <c r="DJ31" s="48">
        <v>0</v>
      </c>
      <c r="DK31" s="49">
        <f t="shared" si="13"/>
        <v>0</v>
      </c>
      <c r="DL31" s="3" t="str">
        <f t="shared" si="26"/>
        <v/>
      </c>
      <c r="DM31" s="4"/>
      <c r="DN31" s="4"/>
      <c r="DO31" s="4"/>
      <c r="DP31" s="4"/>
    </row>
    <row r="32" spans="3:120" ht="16.8" thickBot="1" x14ac:dyDescent="0.3">
      <c r="C32" s="57" t="s">
        <v>87</v>
      </c>
      <c r="D32" s="35">
        <v>1595</v>
      </c>
      <c r="E32" s="36"/>
      <c r="F32" s="36"/>
      <c r="G32" s="36"/>
      <c r="H32" s="40"/>
      <c r="I32" s="21">
        <f t="shared" si="27"/>
        <v>0</v>
      </c>
      <c r="J32" s="36"/>
      <c r="K32" s="36"/>
      <c r="L32" s="36"/>
      <c r="M32" s="40"/>
      <c r="N32" s="38">
        <f t="shared" si="28"/>
        <v>0</v>
      </c>
      <c r="O32" s="137"/>
      <c r="P32" s="40"/>
      <c r="Q32" s="40"/>
      <c r="R32" s="40"/>
      <c r="S32" s="21">
        <f t="shared" si="29"/>
        <v>0</v>
      </c>
      <c r="T32" s="129"/>
      <c r="U32" s="40"/>
      <c r="V32" s="40"/>
      <c r="W32" s="40"/>
      <c r="X32" s="38">
        <f t="shared" si="30"/>
        <v>0</v>
      </c>
      <c r="Y32" s="137"/>
      <c r="Z32" s="40"/>
      <c r="AA32" s="40"/>
      <c r="AB32" s="40"/>
      <c r="AC32" s="21">
        <f t="shared" si="31"/>
        <v>0</v>
      </c>
      <c r="AD32" s="129"/>
      <c r="AE32" s="40"/>
      <c r="AF32" s="40"/>
      <c r="AG32" s="40"/>
      <c r="AH32" s="38">
        <f t="shared" si="32"/>
        <v>0</v>
      </c>
      <c r="AI32" s="137"/>
      <c r="AJ32" s="40"/>
      <c r="AK32" s="40"/>
      <c r="AL32" s="40"/>
      <c r="AM32" s="21">
        <f t="shared" si="33"/>
        <v>0</v>
      </c>
      <c r="AN32" s="129"/>
      <c r="AO32" s="40"/>
      <c r="AP32" s="40"/>
      <c r="AQ32" s="40"/>
      <c r="AR32" s="38">
        <f t="shared" si="34"/>
        <v>0</v>
      </c>
      <c r="AS32" s="137"/>
      <c r="AT32" s="40"/>
      <c r="AU32" s="40"/>
      <c r="AV32" s="40"/>
      <c r="AW32" s="21">
        <f t="shared" si="35"/>
        <v>0</v>
      </c>
      <c r="AX32" s="129"/>
      <c r="AY32" s="40"/>
      <c r="AZ32" s="40"/>
      <c r="BA32" s="40"/>
      <c r="BB32" s="21">
        <f t="shared" si="36"/>
        <v>0</v>
      </c>
      <c r="BC32" s="39">
        <f t="shared" si="37"/>
        <v>0</v>
      </c>
      <c r="BD32" s="40"/>
      <c r="BE32" s="40"/>
      <c r="BF32" s="40"/>
      <c r="BG32" s="21">
        <f t="shared" ref="BG32:BG37" si="44">BC32+BD32-BE32+SUM(BF32:BF32)</f>
        <v>0</v>
      </c>
      <c r="BH32" s="21">
        <f t="shared" si="1"/>
        <v>0</v>
      </c>
      <c r="BI32" s="40"/>
      <c r="BJ32" s="40"/>
      <c r="BK32" s="40"/>
      <c r="BL32" s="38">
        <f t="shared" si="38"/>
        <v>0</v>
      </c>
      <c r="BM32" s="39">
        <f t="shared" si="22"/>
        <v>0</v>
      </c>
      <c r="BN32" s="40"/>
      <c r="BO32" s="40"/>
      <c r="BP32" s="40"/>
      <c r="BQ32" s="21">
        <f t="shared" ref="BQ32:BQ37" si="45">BM32+BN32-BO32+SUM(BP32:BP32)</f>
        <v>0</v>
      </c>
      <c r="BR32" s="41">
        <f t="shared" si="3"/>
        <v>0</v>
      </c>
      <c r="BS32" s="40"/>
      <c r="BT32" s="40"/>
      <c r="BU32" s="40"/>
      <c r="BV32" s="38">
        <f t="shared" si="39"/>
        <v>0</v>
      </c>
      <c r="BW32" s="39">
        <f t="shared" si="4"/>
        <v>0</v>
      </c>
      <c r="BX32" s="100"/>
      <c r="BY32" s="100"/>
      <c r="BZ32" s="101"/>
      <c r="CA32" s="21">
        <f t="shared" si="5"/>
        <v>0</v>
      </c>
      <c r="CB32" s="41">
        <f t="shared" si="6"/>
        <v>0</v>
      </c>
      <c r="CC32" s="100"/>
      <c r="CD32" s="100"/>
      <c r="CE32" s="101"/>
      <c r="CF32" s="38">
        <f t="shared" si="40"/>
        <v>0</v>
      </c>
      <c r="CG32" s="39">
        <f t="shared" si="7"/>
        <v>0</v>
      </c>
      <c r="CH32" s="102"/>
      <c r="CI32" s="100"/>
      <c r="CJ32" s="100"/>
      <c r="CK32" s="21">
        <f t="shared" si="8"/>
        <v>0</v>
      </c>
      <c r="CL32" s="41">
        <f t="shared" si="9"/>
        <v>0</v>
      </c>
      <c r="CM32" s="102"/>
      <c r="CN32" s="100"/>
      <c r="CO32" s="100"/>
      <c r="CP32" s="21">
        <f t="shared" si="41"/>
        <v>0</v>
      </c>
      <c r="CQ32" s="39">
        <f t="shared" si="10"/>
        <v>0</v>
      </c>
      <c r="CR32" s="44"/>
      <c r="CS32" s="44"/>
      <c r="CT32" s="44"/>
      <c r="CU32" s="21">
        <f t="shared" si="11"/>
        <v>0</v>
      </c>
      <c r="CV32" s="41">
        <f t="shared" si="12"/>
        <v>0</v>
      </c>
      <c r="CW32" s="44"/>
      <c r="CX32" s="44"/>
      <c r="CY32" s="44"/>
      <c r="CZ32" s="38">
        <f t="shared" si="42"/>
        <v>0</v>
      </c>
      <c r="DA32" s="44"/>
      <c r="DB32" s="44"/>
      <c r="DC32" s="41">
        <f t="shared" si="23"/>
        <v>0</v>
      </c>
      <c r="DD32" s="133">
        <f t="shared" si="24"/>
        <v>0</v>
      </c>
      <c r="DE32" s="131"/>
      <c r="DF32" s="44"/>
      <c r="DG32" s="46">
        <f t="shared" si="25"/>
        <v>0</v>
      </c>
      <c r="DH32" s="47">
        <f t="shared" ref="DH32:DH37" si="46">IF(DI32="Yes", SUM(DC32:DF32), 0)</f>
        <v>0</v>
      </c>
      <c r="DI32" s="59" t="s">
        <v>86</v>
      </c>
      <c r="DJ32" s="48">
        <v>0</v>
      </c>
      <c r="DK32" s="49">
        <f t="shared" si="13"/>
        <v>0</v>
      </c>
      <c r="DL32" s="3" t="str">
        <f t="shared" si="26"/>
        <v/>
      </c>
      <c r="DM32" s="4"/>
      <c r="DN32" s="4"/>
      <c r="DO32" s="4"/>
      <c r="DP32" s="4"/>
    </row>
    <row r="33" spans="1:120" ht="16.8" thickBot="1" x14ac:dyDescent="0.3">
      <c r="C33" s="57" t="s">
        <v>88</v>
      </c>
      <c r="D33" s="35">
        <v>1595</v>
      </c>
      <c r="E33" s="36"/>
      <c r="F33" s="36"/>
      <c r="G33" s="36"/>
      <c r="H33" s="40"/>
      <c r="I33" s="21">
        <f t="shared" si="27"/>
        <v>0</v>
      </c>
      <c r="J33" s="36"/>
      <c r="K33" s="36"/>
      <c r="L33" s="36"/>
      <c r="M33" s="40"/>
      <c r="N33" s="38">
        <f t="shared" si="28"/>
        <v>0</v>
      </c>
      <c r="O33" s="137"/>
      <c r="P33" s="40"/>
      <c r="Q33" s="40"/>
      <c r="R33" s="40"/>
      <c r="S33" s="21">
        <f t="shared" si="29"/>
        <v>0</v>
      </c>
      <c r="T33" s="129"/>
      <c r="U33" s="40"/>
      <c r="V33" s="40"/>
      <c r="W33" s="40"/>
      <c r="X33" s="38">
        <f t="shared" si="30"/>
        <v>0</v>
      </c>
      <c r="Y33" s="137"/>
      <c r="Z33" s="40"/>
      <c r="AA33" s="40"/>
      <c r="AB33" s="40"/>
      <c r="AC33" s="21">
        <f t="shared" si="31"/>
        <v>0</v>
      </c>
      <c r="AD33" s="129"/>
      <c r="AE33" s="40"/>
      <c r="AF33" s="40"/>
      <c r="AG33" s="40"/>
      <c r="AH33" s="38">
        <f t="shared" si="32"/>
        <v>0</v>
      </c>
      <c r="AI33" s="137"/>
      <c r="AJ33" s="40"/>
      <c r="AK33" s="40"/>
      <c r="AL33" s="40"/>
      <c r="AM33" s="21">
        <f t="shared" si="33"/>
        <v>0</v>
      </c>
      <c r="AN33" s="129"/>
      <c r="AO33" s="40"/>
      <c r="AP33" s="40"/>
      <c r="AQ33" s="40"/>
      <c r="AR33" s="38">
        <f t="shared" si="34"/>
        <v>0</v>
      </c>
      <c r="AS33" s="137"/>
      <c r="AT33" s="40"/>
      <c r="AU33" s="40"/>
      <c r="AV33" s="40"/>
      <c r="AW33" s="21">
        <f t="shared" si="35"/>
        <v>0</v>
      </c>
      <c r="AX33" s="129"/>
      <c r="AY33" s="40"/>
      <c r="AZ33" s="40"/>
      <c r="BA33" s="40"/>
      <c r="BB33" s="21">
        <f t="shared" si="36"/>
        <v>0</v>
      </c>
      <c r="BC33" s="39">
        <f t="shared" si="37"/>
        <v>0</v>
      </c>
      <c r="BD33" s="40"/>
      <c r="BE33" s="40"/>
      <c r="BF33" s="40"/>
      <c r="BG33" s="21">
        <f t="shared" si="44"/>
        <v>0</v>
      </c>
      <c r="BH33" s="21">
        <f t="shared" si="1"/>
        <v>0</v>
      </c>
      <c r="BI33" s="40"/>
      <c r="BJ33" s="40"/>
      <c r="BK33" s="40"/>
      <c r="BL33" s="38">
        <f t="shared" si="38"/>
        <v>0</v>
      </c>
      <c r="BM33" s="39">
        <f t="shared" si="22"/>
        <v>0</v>
      </c>
      <c r="BN33" s="40">
        <v>-150614</v>
      </c>
      <c r="BO33" s="40">
        <v>-247593</v>
      </c>
      <c r="BP33" s="40"/>
      <c r="BQ33" s="21">
        <f t="shared" si="45"/>
        <v>96979</v>
      </c>
      <c r="BR33" s="41">
        <f t="shared" si="3"/>
        <v>0</v>
      </c>
      <c r="BS33" s="40"/>
      <c r="BT33" s="40"/>
      <c r="BU33" s="40"/>
      <c r="BV33" s="38">
        <f t="shared" si="39"/>
        <v>0</v>
      </c>
      <c r="BW33" s="39">
        <f t="shared" si="4"/>
        <v>96979</v>
      </c>
      <c r="BX33" s="100">
        <f>-BW33-343.32</f>
        <v>-97322.32</v>
      </c>
      <c r="BY33" s="100"/>
      <c r="BZ33" s="101"/>
      <c r="CA33" s="21">
        <f t="shared" si="5"/>
        <v>-343.32000000000698</v>
      </c>
      <c r="CB33" s="41">
        <f t="shared" si="6"/>
        <v>0</v>
      </c>
      <c r="CC33" s="100"/>
      <c r="CD33" s="100"/>
      <c r="CE33" s="101"/>
      <c r="CF33" s="38">
        <f t="shared" si="40"/>
        <v>0</v>
      </c>
      <c r="CG33" s="39">
        <f t="shared" si="7"/>
        <v>-343.32000000000698</v>
      </c>
      <c r="CH33" s="102">
        <f>-610.98-CG33</f>
        <v>-267.65999999999303</v>
      </c>
      <c r="CI33" s="100"/>
      <c r="CJ33" s="100"/>
      <c r="CK33" s="21">
        <f t="shared" si="8"/>
        <v>-610.98</v>
      </c>
      <c r="CL33" s="41">
        <f t="shared" si="9"/>
        <v>0</v>
      </c>
      <c r="CM33" s="102"/>
      <c r="CN33" s="100"/>
      <c r="CO33" s="100"/>
      <c r="CP33" s="21">
        <f t="shared" si="41"/>
        <v>0</v>
      </c>
      <c r="CQ33" s="39">
        <f t="shared" si="10"/>
        <v>-610.98</v>
      </c>
      <c r="CR33" s="44"/>
      <c r="CS33" s="44"/>
      <c r="CT33" s="44"/>
      <c r="CU33" s="21">
        <f t="shared" si="11"/>
        <v>-610.98</v>
      </c>
      <c r="CV33" s="41">
        <f t="shared" si="12"/>
        <v>0</v>
      </c>
      <c r="CW33" s="44"/>
      <c r="CX33" s="44"/>
      <c r="CY33" s="44">
        <v>1417.24</v>
      </c>
      <c r="CZ33" s="38">
        <f t="shared" si="42"/>
        <v>1417.24</v>
      </c>
      <c r="DA33" s="44"/>
      <c r="DB33" s="44"/>
      <c r="DC33" s="41">
        <f t="shared" si="23"/>
        <v>-610.98</v>
      </c>
      <c r="DD33" s="133">
        <f t="shared" si="24"/>
        <v>1417.24</v>
      </c>
      <c r="DE33" s="131">
        <v>-31.43</v>
      </c>
      <c r="DF33" s="44">
        <v>-7.31</v>
      </c>
      <c r="DG33" s="46">
        <f t="shared" si="25"/>
        <v>1378.5</v>
      </c>
      <c r="DH33" s="47">
        <f t="shared" si="46"/>
        <v>767.5200000000001</v>
      </c>
      <c r="DI33" s="59" t="s">
        <v>82</v>
      </c>
      <c r="DJ33" s="48">
        <v>0</v>
      </c>
      <c r="DK33" s="49">
        <f t="shared" si="13"/>
        <v>-806.26</v>
      </c>
      <c r="DL33" s="3" t="str">
        <f t="shared" si="26"/>
        <v>Please provide an explanation of the variance in the Manager's Summary</v>
      </c>
      <c r="DM33" s="4"/>
      <c r="DN33" s="4"/>
      <c r="DO33" s="4"/>
      <c r="DP33" s="4"/>
    </row>
    <row r="34" spans="1:120" ht="16.8" thickBot="1" x14ac:dyDescent="0.3">
      <c r="C34" s="57" t="s">
        <v>89</v>
      </c>
      <c r="D34" s="35">
        <v>1595</v>
      </c>
      <c r="E34" s="36"/>
      <c r="F34" s="36"/>
      <c r="G34" s="36"/>
      <c r="H34" s="40"/>
      <c r="I34" s="21">
        <f t="shared" si="27"/>
        <v>0</v>
      </c>
      <c r="J34" s="36"/>
      <c r="K34" s="36"/>
      <c r="L34" s="36"/>
      <c r="M34" s="40"/>
      <c r="N34" s="38">
        <f t="shared" si="28"/>
        <v>0</v>
      </c>
      <c r="O34" s="137"/>
      <c r="P34" s="40"/>
      <c r="Q34" s="40"/>
      <c r="R34" s="40"/>
      <c r="S34" s="21">
        <f t="shared" si="29"/>
        <v>0</v>
      </c>
      <c r="T34" s="129"/>
      <c r="U34" s="40"/>
      <c r="V34" s="40"/>
      <c r="W34" s="40"/>
      <c r="X34" s="38">
        <f t="shared" si="30"/>
        <v>0</v>
      </c>
      <c r="Y34" s="137"/>
      <c r="Z34" s="40"/>
      <c r="AA34" s="40"/>
      <c r="AB34" s="40"/>
      <c r="AC34" s="21">
        <f t="shared" si="31"/>
        <v>0</v>
      </c>
      <c r="AD34" s="129"/>
      <c r="AE34" s="40"/>
      <c r="AF34" s="40"/>
      <c r="AG34" s="40"/>
      <c r="AH34" s="38">
        <f t="shared" si="32"/>
        <v>0</v>
      </c>
      <c r="AI34" s="137"/>
      <c r="AJ34" s="40"/>
      <c r="AK34" s="40"/>
      <c r="AL34" s="40"/>
      <c r="AM34" s="21">
        <f t="shared" si="33"/>
        <v>0</v>
      </c>
      <c r="AN34" s="129"/>
      <c r="AO34" s="40"/>
      <c r="AP34" s="40"/>
      <c r="AQ34" s="40"/>
      <c r="AR34" s="38">
        <f t="shared" si="34"/>
        <v>0</v>
      </c>
      <c r="AS34" s="137"/>
      <c r="AT34" s="40"/>
      <c r="AU34" s="40"/>
      <c r="AV34" s="40"/>
      <c r="AW34" s="21">
        <f t="shared" si="35"/>
        <v>0</v>
      </c>
      <c r="AX34" s="129"/>
      <c r="AY34" s="40"/>
      <c r="AZ34" s="40"/>
      <c r="BA34" s="40"/>
      <c r="BB34" s="21">
        <f t="shared" si="36"/>
        <v>0</v>
      </c>
      <c r="BC34" s="39">
        <f t="shared" si="37"/>
        <v>0</v>
      </c>
      <c r="BD34" s="40"/>
      <c r="BE34" s="40"/>
      <c r="BF34" s="40"/>
      <c r="BG34" s="21">
        <f t="shared" si="44"/>
        <v>0</v>
      </c>
      <c r="BH34" s="21">
        <f t="shared" si="1"/>
        <v>0</v>
      </c>
      <c r="BI34" s="40"/>
      <c r="BJ34" s="40"/>
      <c r="BK34" s="40"/>
      <c r="BL34" s="38">
        <f t="shared" si="38"/>
        <v>0</v>
      </c>
      <c r="BM34" s="39">
        <f t="shared" si="22"/>
        <v>0</v>
      </c>
      <c r="BN34" s="40"/>
      <c r="BO34" s="40"/>
      <c r="BP34" s="40"/>
      <c r="BQ34" s="21">
        <f t="shared" si="45"/>
        <v>0</v>
      </c>
      <c r="BR34" s="41">
        <f t="shared" si="3"/>
        <v>0</v>
      </c>
      <c r="BS34" s="40"/>
      <c r="BT34" s="40"/>
      <c r="BU34" s="40"/>
      <c r="BV34" s="38">
        <f t="shared" si="39"/>
        <v>0</v>
      </c>
      <c r="BW34" s="39">
        <f t="shared" si="4"/>
        <v>0</v>
      </c>
      <c r="BX34" s="100">
        <f>133964.37+BY34</f>
        <v>472762</v>
      </c>
      <c r="BY34" s="100">
        <v>338797.63</v>
      </c>
      <c r="BZ34" s="101"/>
      <c r="CA34" s="21">
        <f t="shared" si="5"/>
        <v>133964.37</v>
      </c>
      <c r="CB34" s="41">
        <f t="shared" si="6"/>
        <v>0</v>
      </c>
      <c r="CC34" s="100"/>
      <c r="CD34" s="100"/>
      <c r="CE34" s="101"/>
      <c r="CF34" s="38">
        <f t="shared" si="40"/>
        <v>0</v>
      </c>
      <c r="CG34" s="39">
        <f t="shared" si="7"/>
        <v>133964.37</v>
      </c>
      <c r="CH34" s="102">
        <f>-CG34-56962.16</f>
        <v>-190926.53</v>
      </c>
      <c r="CI34" s="100"/>
      <c r="CJ34" s="100"/>
      <c r="CK34" s="21">
        <f t="shared" si="8"/>
        <v>-56962.16</v>
      </c>
      <c r="CL34" s="41">
        <f t="shared" si="9"/>
        <v>0</v>
      </c>
      <c r="CM34" s="102"/>
      <c r="CN34" s="100"/>
      <c r="CO34" s="100"/>
      <c r="CP34" s="21">
        <f t="shared" si="41"/>
        <v>0</v>
      </c>
      <c r="CQ34" s="39">
        <f t="shared" si="10"/>
        <v>-56962.16</v>
      </c>
      <c r="CR34" s="44">
        <v>-208.69</v>
      </c>
      <c r="CS34" s="44"/>
      <c r="CT34" s="44"/>
      <c r="CU34" s="21">
        <f t="shared" si="11"/>
        <v>-57170.850000000006</v>
      </c>
      <c r="CV34" s="41">
        <f t="shared" si="12"/>
        <v>0</v>
      </c>
      <c r="CW34" s="44"/>
      <c r="CX34" s="44"/>
      <c r="CY34" s="44">
        <v>-3226.17</v>
      </c>
      <c r="CZ34" s="38">
        <f t="shared" si="42"/>
        <v>-3226.17</v>
      </c>
      <c r="DA34" s="44"/>
      <c r="DB34" s="44"/>
      <c r="DC34" s="41">
        <f t="shared" si="23"/>
        <v>-57170.850000000006</v>
      </c>
      <c r="DD34" s="133">
        <f t="shared" si="24"/>
        <v>-3226.17</v>
      </c>
      <c r="DE34" s="131">
        <v>-2940.36</v>
      </c>
      <c r="DF34" s="44">
        <v>-684.17</v>
      </c>
      <c r="DG34" s="46">
        <f t="shared" si="25"/>
        <v>-6850.7000000000007</v>
      </c>
      <c r="DH34" s="47">
        <f t="shared" si="46"/>
        <v>-64021.55</v>
      </c>
      <c r="DI34" s="59" t="s">
        <v>82</v>
      </c>
      <c r="DJ34" s="48">
        <v>0</v>
      </c>
      <c r="DK34" s="49">
        <f t="shared" si="13"/>
        <v>60397.02</v>
      </c>
      <c r="DL34" s="3" t="str">
        <f t="shared" si="26"/>
        <v>Please provide an explanation of the variance in the Manager's Summary</v>
      </c>
      <c r="DM34" s="4"/>
      <c r="DN34" s="4"/>
      <c r="DO34" s="4"/>
      <c r="DP34" s="4"/>
    </row>
    <row r="35" spans="1:120" ht="16.8" thickBot="1" x14ac:dyDescent="0.3">
      <c r="C35" s="57" t="s">
        <v>90</v>
      </c>
      <c r="D35" s="35">
        <v>1595</v>
      </c>
      <c r="E35" s="36"/>
      <c r="F35" s="36"/>
      <c r="G35" s="36"/>
      <c r="H35" s="40"/>
      <c r="I35" s="21">
        <f t="shared" si="27"/>
        <v>0</v>
      </c>
      <c r="J35" s="36"/>
      <c r="K35" s="36"/>
      <c r="L35" s="36"/>
      <c r="M35" s="40"/>
      <c r="N35" s="38">
        <f t="shared" si="28"/>
        <v>0</v>
      </c>
      <c r="O35" s="137"/>
      <c r="P35" s="40"/>
      <c r="Q35" s="40"/>
      <c r="R35" s="40"/>
      <c r="S35" s="21">
        <f t="shared" si="29"/>
        <v>0</v>
      </c>
      <c r="T35" s="129"/>
      <c r="U35" s="40"/>
      <c r="V35" s="40"/>
      <c r="W35" s="40"/>
      <c r="X35" s="38">
        <f t="shared" si="30"/>
        <v>0</v>
      </c>
      <c r="Y35" s="137"/>
      <c r="Z35" s="40"/>
      <c r="AA35" s="40"/>
      <c r="AB35" s="40"/>
      <c r="AC35" s="21">
        <f t="shared" si="31"/>
        <v>0</v>
      </c>
      <c r="AD35" s="129"/>
      <c r="AE35" s="40"/>
      <c r="AF35" s="40"/>
      <c r="AG35" s="40"/>
      <c r="AH35" s="38">
        <f t="shared" si="32"/>
        <v>0</v>
      </c>
      <c r="AI35" s="137"/>
      <c r="AJ35" s="40"/>
      <c r="AK35" s="40"/>
      <c r="AL35" s="40"/>
      <c r="AM35" s="21">
        <f t="shared" si="33"/>
        <v>0</v>
      </c>
      <c r="AN35" s="129"/>
      <c r="AO35" s="40"/>
      <c r="AP35" s="40"/>
      <c r="AQ35" s="40"/>
      <c r="AR35" s="38">
        <f t="shared" si="34"/>
        <v>0</v>
      </c>
      <c r="AS35" s="137"/>
      <c r="AT35" s="40"/>
      <c r="AU35" s="40"/>
      <c r="AV35" s="40"/>
      <c r="AW35" s="21">
        <f t="shared" si="35"/>
        <v>0</v>
      </c>
      <c r="AX35" s="129"/>
      <c r="AY35" s="40"/>
      <c r="AZ35" s="40"/>
      <c r="BA35" s="40"/>
      <c r="BB35" s="21">
        <f t="shared" si="36"/>
        <v>0</v>
      </c>
      <c r="BC35" s="39">
        <f t="shared" si="37"/>
        <v>0</v>
      </c>
      <c r="BD35" s="40"/>
      <c r="BE35" s="40"/>
      <c r="BF35" s="40"/>
      <c r="BG35" s="21">
        <f t="shared" si="44"/>
        <v>0</v>
      </c>
      <c r="BH35" s="21">
        <f t="shared" si="1"/>
        <v>0</v>
      </c>
      <c r="BI35" s="40"/>
      <c r="BJ35" s="40"/>
      <c r="BK35" s="40"/>
      <c r="BL35" s="38">
        <f t="shared" si="38"/>
        <v>0</v>
      </c>
      <c r="BM35" s="39">
        <f t="shared" si="22"/>
        <v>0</v>
      </c>
      <c r="BN35" s="40"/>
      <c r="BO35" s="40"/>
      <c r="BP35" s="40"/>
      <c r="BQ35" s="21">
        <f t="shared" si="45"/>
        <v>0</v>
      </c>
      <c r="BR35" s="41">
        <f t="shared" si="3"/>
        <v>0</v>
      </c>
      <c r="BS35" s="40"/>
      <c r="BT35" s="40"/>
      <c r="BU35" s="40"/>
      <c r="BV35" s="38">
        <f t="shared" si="39"/>
        <v>0</v>
      </c>
      <c r="BW35" s="39">
        <f t="shared" si="4"/>
        <v>0</v>
      </c>
      <c r="BX35" s="40"/>
      <c r="BY35" s="40"/>
      <c r="BZ35" s="54"/>
      <c r="CA35" s="21">
        <f t="shared" si="5"/>
        <v>0</v>
      </c>
      <c r="CB35" s="41">
        <f t="shared" si="6"/>
        <v>0</v>
      </c>
      <c r="CC35" s="100"/>
      <c r="CD35" s="100"/>
      <c r="CE35" s="102"/>
      <c r="CF35" s="38">
        <f t="shared" si="40"/>
        <v>0</v>
      </c>
      <c r="CG35" s="39">
        <f t="shared" si="7"/>
        <v>0</v>
      </c>
      <c r="CH35" s="102"/>
      <c r="CI35" s="100"/>
      <c r="CJ35" s="100"/>
      <c r="CK35" s="21">
        <f t="shared" si="8"/>
        <v>0</v>
      </c>
      <c r="CL35" s="41">
        <f t="shared" si="9"/>
        <v>0</v>
      </c>
      <c r="CM35" s="102"/>
      <c r="CN35" s="100"/>
      <c r="CO35" s="100"/>
      <c r="CP35" s="21">
        <f t="shared" si="41"/>
        <v>0</v>
      </c>
      <c r="CQ35" s="39">
        <f t="shared" si="10"/>
        <v>0</v>
      </c>
      <c r="CR35" s="44"/>
      <c r="CS35" s="44"/>
      <c r="CT35" s="44"/>
      <c r="CU35" s="21">
        <f t="shared" si="11"/>
        <v>0</v>
      </c>
      <c r="CV35" s="41">
        <f t="shared" si="12"/>
        <v>0</v>
      </c>
      <c r="CW35" s="44"/>
      <c r="CX35" s="44"/>
      <c r="CY35" s="44"/>
      <c r="CZ35" s="38">
        <f t="shared" si="42"/>
        <v>0</v>
      </c>
      <c r="DA35" s="44"/>
      <c r="DB35" s="44"/>
      <c r="DC35" s="41">
        <f t="shared" si="23"/>
        <v>0</v>
      </c>
      <c r="DD35" s="133">
        <f t="shared" si="24"/>
        <v>0</v>
      </c>
      <c r="DE35" s="131"/>
      <c r="DF35" s="44"/>
      <c r="DG35" s="46">
        <f t="shared" si="25"/>
        <v>0</v>
      </c>
      <c r="DH35" s="47">
        <f t="shared" si="46"/>
        <v>0</v>
      </c>
      <c r="DI35" s="60" t="s">
        <v>82</v>
      </c>
      <c r="DJ35" s="48">
        <v>0</v>
      </c>
      <c r="DK35" s="49">
        <f t="shared" si="13"/>
        <v>0</v>
      </c>
      <c r="DL35" s="3" t="str">
        <f t="shared" si="26"/>
        <v/>
      </c>
      <c r="DM35" s="4"/>
      <c r="DN35" s="4"/>
      <c r="DO35" s="4"/>
      <c r="DP35" s="4"/>
    </row>
    <row r="36" spans="1:120" ht="18" customHeight="1" thickBot="1" x14ac:dyDescent="0.3">
      <c r="C36" s="61" t="s">
        <v>91</v>
      </c>
      <c r="D36" s="35">
        <v>1595</v>
      </c>
      <c r="E36" s="36"/>
      <c r="F36" s="36"/>
      <c r="G36" s="36"/>
      <c r="H36" s="40"/>
      <c r="I36" s="21">
        <f t="shared" si="27"/>
        <v>0</v>
      </c>
      <c r="J36" s="36"/>
      <c r="K36" s="36"/>
      <c r="L36" s="36"/>
      <c r="M36" s="40"/>
      <c r="N36" s="38">
        <f t="shared" si="28"/>
        <v>0</v>
      </c>
      <c r="O36" s="137"/>
      <c r="P36" s="40"/>
      <c r="Q36" s="40"/>
      <c r="R36" s="40"/>
      <c r="S36" s="21">
        <f t="shared" si="29"/>
        <v>0</v>
      </c>
      <c r="T36" s="129"/>
      <c r="U36" s="40"/>
      <c r="V36" s="40"/>
      <c r="W36" s="40"/>
      <c r="X36" s="38">
        <f t="shared" si="30"/>
        <v>0</v>
      </c>
      <c r="Y36" s="137"/>
      <c r="Z36" s="40"/>
      <c r="AA36" s="40"/>
      <c r="AB36" s="40"/>
      <c r="AC36" s="21">
        <f t="shared" si="31"/>
        <v>0</v>
      </c>
      <c r="AD36" s="129"/>
      <c r="AE36" s="40"/>
      <c r="AF36" s="40"/>
      <c r="AG36" s="40"/>
      <c r="AH36" s="38">
        <f t="shared" si="32"/>
        <v>0</v>
      </c>
      <c r="AI36" s="137"/>
      <c r="AJ36" s="40"/>
      <c r="AK36" s="40"/>
      <c r="AL36" s="40"/>
      <c r="AM36" s="21">
        <f t="shared" si="33"/>
        <v>0</v>
      </c>
      <c r="AN36" s="129"/>
      <c r="AO36" s="40"/>
      <c r="AP36" s="40"/>
      <c r="AQ36" s="40"/>
      <c r="AR36" s="38">
        <f t="shared" si="34"/>
        <v>0</v>
      </c>
      <c r="AS36" s="137"/>
      <c r="AT36" s="40"/>
      <c r="AU36" s="40"/>
      <c r="AV36" s="40"/>
      <c r="AW36" s="21">
        <f t="shared" si="35"/>
        <v>0</v>
      </c>
      <c r="AX36" s="129"/>
      <c r="AY36" s="40"/>
      <c r="AZ36" s="40"/>
      <c r="BA36" s="40"/>
      <c r="BB36" s="21">
        <f t="shared" si="36"/>
        <v>0</v>
      </c>
      <c r="BC36" s="39">
        <f t="shared" si="37"/>
        <v>0</v>
      </c>
      <c r="BD36" s="40"/>
      <c r="BE36" s="40"/>
      <c r="BF36" s="40"/>
      <c r="BG36" s="21">
        <f t="shared" si="44"/>
        <v>0</v>
      </c>
      <c r="BH36" s="21">
        <f>BB36</f>
        <v>0</v>
      </c>
      <c r="BI36" s="40"/>
      <c r="BJ36" s="40"/>
      <c r="BK36" s="40"/>
      <c r="BL36" s="38">
        <f t="shared" si="38"/>
        <v>0</v>
      </c>
      <c r="BM36" s="39">
        <f t="shared" si="22"/>
        <v>0</v>
      </c>
      <c r="BN36" s="40"/>
      <c r="BO36" s="40"/>
      <c r="BP36" s="40"/>
      <c r="BQ36" s="21">
        <f t="shared" si="45"/>
        <v>0</v>
      </c>
      <c r="BR36" s="41">
        <f t="shared" si="3"/>
        <v>0</v>
      </c>
      <c r="BS36" s="40"/>
      <c r="BT36" s="40"/>
      <c r="BU36" s="40"/>
      <c r="BV36" s="38">
        <f t="shared" si="39"/>
        <v>0</v>
      </c>
      <c r="BW36" s="39">
        <f t="shared" si="4"/>
        <v>0</v>
      </c>
      <c r="BX36" s="40"/>
      <c r="BY36" s="40"/>
      <c r="BZ36" s="54"/>
      <c r="CA36" s="21">
        <f t="shared" si="5"/>
        <v>0</v>
      </c>
      <c r="CB36" s="41">
        <f t="shared" si="6"/>
        <v>0</v>
      </c>
      <c r="CC36" s="100"/>
      <c r="CD36" s="100"/>
      <c r="CE36" s="102"/>
      <c r="CF36" s="38">
        <f t="shared" si="40"/>
        <v>0</v>
      </c>
      <c r="CG36" s="39">
        <f t="shared" si="7"/>
        <v>0</v>
      </c>
      <c r="CH36" s="102"/>
      <c r="CI36" s="100"/>
      <c r="CJ36" s="100"/>
      <c r="CK36" s="21">
        <f t="shared" si="8"/>
        <v>0</v>
      </c>
      <c r="CL36" s="41">
        <f t="shared" si="9"/>
        <v>0</v>
      </c>
      <c r="CM36" s="102"/>
      <c r="CN36" s="100"/>
      <c r="CO36" s="100"/>
      <c r="CP36" s="21">
        <f t="shared" si="41"/>
        <v>0</v>
      </c>
      <c r="CQ36" s="39">
        <f t="shared" si="10"/>
        <v>0</v>
      </c>
      <c r="CR36" s="44"/>
      <c r="CS36" s="44"/>
      <c r="CT36" s="44"/>
      <c r="CU36" s="21">
        <f t="shared" si="11"/>
        <v>0</v>
      </c>
      <c r="CV36" s="41">
        <f t="shared" si="12"/>
        <v>0</v>
      </c>
      <c r="CW36" s="44"/>
      <c r="CX36" s="44"/>
      <c r="CY36" s="44"/>
      <c r="CZ36" s="38">
        <f t="shared" si="42"/>
        <v>0</v>
      </c>
      <c r="DA36" s="44"/>
      <c r="DB36" s="44"/>
      <c r="DC36" s="41">
        <f t="shared" si="23"/>
        <v>0</v>
      </c>
      <c r="DD36" s="133">
        <f t="shared" si="24"/>
        <v>0</v>
      </c>
      <c r="DE36" s="131">
        <v>0</v>
      </c>
      <c r="DF36" s="44">
        <v>0</v>
      </c>
      <c r="DG36" s="46">
        <f t="shared" si="25"/>
        <v>0</v>
      </c>
      <c r="DH36" s="47">
        <f t="shared" si="46"/>
        <v>0</v>
      </c>
      <c r="DI36" s="60" t="s">
        <v>86</v>
      </c>
      <c r="DJ36" s="48">
        <v>-476009.35</v>
      </c>
      <c r="DK36" s="49">
        <f t="shared" si="13"/>
        <v>-476009.35</v>
      </c>
      <c r="DL36" s="3" t="str">
        <f t="shared" si="26"/>
        <v>Please provide an explanation of the variance in the Manager's Summary</v>
      </c>
      <c r="DM36" s="4"/>
      <c r="DN36" s="4"/>
      <c r="DO36" s="4"/>
      <c r="DP36" s="4"/>
    </row>
    <row r="37" spans="1:120" ht="45.6" thickBot="1" x14ac:dyDescent="0.35">
      <c r="C37" s="62" t="s">
        <v>92</v>
      </c>
      <c r="D37" s="63">
        <v>1595</v>
      </c>
      <c r="E37" s="36"/>
      <c r="F37" s="36"/>
      <c r="G37" s="36"/>
      <c r="H37" s="40"/>
      <c r="I37" s="21">
        <f t="shared" si="27"/>
        <v>0</v>
      </c>
      <c r="J37" s="36"/>
      <c r="K37" s="36"/>
      <c r="L37" s="36"/>
      <c r="M37" s="40"/>
      <c r="N37" s="38">
        <f t="shared" si="28"/>
        <v>0</v>
      </c>
      <c r="O37" s="137"/>
      <c r="P37" s="40"/>
      <c r="Q37" s="40"/>
      <c r="R37" s="40"/>
      <c r="S37" s="21">
        <f t="shared" si="29"/>
        <v>0</v>
      </c>
      <c r="T37" s="129"/>
      <c r="U37" s="40"/>
      <c r="V37" s="40"/>
      <c r="W37" s="40"/>
      <c r="X37" s="38">
        <f t="shared" si="30"/>
        <v>0</v>
      </c>
      <c r="Y37" s="137"/>
      <c r="Z37" s="40"/>
      <c r="AA37" s="40"/>
      <c r="AB37" s="40"/>
      <c r="AC37" s="21">
        <f t="shared" si="31"/>
        <v>0</v>
      </c>
      <c r="AD37" s="129"/>
      <c r="AE37" s="40"/>
      <c r="AF37" s="40"/>
      <c r="AG37" s="40"/>
      <c r="AH37" s="38">
        <f t="shared" si="32"/>
        <v>0</v>
      </c>
      <c r="AI37" s="137"/>
      <c r="AJ37" s="40"/>
      <c r="AK37" s="40"/>
      <c r="AL37" s="40"/>
      <c r="AM37" s="21">
        <f t="shared" si="33"/>
        <v>0</v>
      </c>
      <c r="AN37" s="129"/>
      <c r="AO37" s="40"/>
      <c r="AP37" s="40"/>
      <c r="AQ37" s="40"/>
      <c r="AR37" s="38">
        <f t="shared" si="34"/>
        <v>0</v>
      </c>
      <c r="AS37" s="137"/>
      <c r="AT37" s="40"/>
      <c r="AU37" s="40"/>
      <c r="AV37" s="40"/>
      <c r="AW37" s="21">
        <f t="shared" si="35"/>
        <v>0</v>
      </c>
      <c r="AX37" s="129"/>
      <c r="AY37" s="40"/>
      <c r="AZ37" s="40"/>
      <c r="BA37" s="40"/>
      <c r="BB37" s="21">
        <f t="shared" si="36"/>
        <v>0</v>
      </c>
      <c r="BC37" s="39">
        <f t="shared" si="37"/>
        <v>0</v>
      </c>
      <c r="BD37" s="40"/>
      <c r="BE37" s="40"/>
      <c r="BF37" s="40"/>
      <c r="BG37" s="21">
        <f t="shared" si="44"/>
        <v>0</v>
      </c>
      <c r="BH37" s="21">
        <f t="shared" si="1"/>
        <v>0</v>
      </c>
      <c r="BI37" s="40"/>
      <c r="BJ37" s="40"/>
      <c r="BK37" s="40"/>
      <c r="BL37" s="38">
        <f t="shared" si="38"/>
        <v>0</v>
      </c>
      <c r="BM37" s="39">
        <f t="shared" si="22"/>
        <v>0</v>
      </c>
      <c r="BN37" s="40"/>
      <c r="BO37" s="40"/>
      <c r="BP37" s="40"/>
      <c r="BQ37" s="21">
        <f t="shared" si="45"/>
        <v>0</v>
      </c>
      <c r="BR37" s="41">
        <f t="shared" si="3"/>
        <v>0</v>
      </c>
      <c r="BS37" s="40"/>
      <c r="BT37" s="40"/>
      <c r="BU37" s="40"/>
      <c r="BV37" s="38">
        <f t="shared" si="39"/>
        <v>0</v>
      </c>
      <c r="BW37" s="39">
        <f t="shared" si="4"/>
        <v>0</v>
      </c>
      <c r="BX37" s="40"/>
      <c r="BY37" s="40"/>
      <c r="BZ37" s="54"/>
      <c r="CA37" s="21">
        <f t="shared" si="5"/>
        <v>0</v>
      </c>
      <c r="CB37" s="41">
        <f t="shared" si="6"/>
        <v>0</v>
      </c>
      <c r="CC37" s="100"/>
      <c r="CD37" s="100"/>
      <c r="CE37" s="102"/>
      <c r="CF37" s="38">
        <f t="shared" si="40"/>
        <v>0</v>
      </c>
      <c r="CG37" s="39">
        <f t="shared" si="7"/>
        <v>0</v>
      </c>
      <c r="CH37" s="102"/>
      <c r="CI37" s="100"/>
      <c r="CJ37" s="100"/>
      <c r="CK37" s="21">
        <f t="shared" si="8"/>
        <v>0</v>
      </c>
      <c r="CL37" s="41">
        <f t="shared" si="9"/>
        <v>0</v>
      </c>
      <c r="CM37" s="102"/>
      <c r="CN37" s="100"/>
      <c r="CO37" s="100"/>
      <c r="CP37" s="21">
        <f t="shared" si="41"/>
        <v>0</v>
      </c>
      <c r="CQ37" s="39">
        <f t="shared" si="10"/>
        <v>0</v>
      </c>
      <c r="CR37" s="44"/>
      <c r="CS37" s="44"/>
      <c r="CT37" s="44"/>
      <c r="CU37" s="21">
        <f t="shared" si="11"/>
        <v>0</v>
      </c>
      <c r="CV37" s="41">
        <f t="shared" si="12"/>
        <v>0</v>
      </c>
      <c r="CW37" s="44"/>
      <c r="CX37" s="44"/>
      <c r="CY37" s="44"/>
      <c r="CZ37" s="38">
        <f t="shared" si="42"/>
        <v>0</v>
      </c>
      <c r="DA37" s="44"/>
      <c r="DB37" s="44"/>
      <c r="DC37" s="41">
        <f t="shared" si="23"/>
        <v>0</v>
      </c>
      <c r="DD37" s="133">
        <f t="shared" si="24"/>
        <v>0</v>
      </c>
      <c r="DE37" s="131"/>
      <c r="DF37" s="44"/>
      <c r="DG37" s="46">
        <f t="shared" si="25"/>
        <v>0</v>
      </c>
      <c r="DH37" s="47">
        <f t="shared" si="46"/>
        <v>0</v>
      </c>
      <c r="DI37" s="60" t="s">
        <v>86</v>
      </c>
      <c r="DJ37" s="48"/>
      <c r="DK37" s="49">
        <f t="shared" si="13"/>
        <v>0</v>
      </c>
      <c r="DL37" s="3" t="str">
        <f t="shared" si="26"/>
        <v/>
      </c>
      <c r="DM37" s="4"/>
      <c r="DN37" s="4"/>
      <c r="DO37" s="4"/>
      <c r="DP37" s="4"/>
    </row>
    <row r="38" spans="1:120" x14ac:dyDescent="0.3">
      <c r="C38" s="57"/>
      <c r="D38" s="35"/>
      <c r="E38" s="64"/>
      <c r="F38" s="64"/>
      <c r="G38" s="64"/>
      <c r="H38" s="64"/>
      <c r="I38" s="64"/>
      <c r="J38" s="64"/>
      <c r="K38" s="64"/>
      <c r="L38" s="64"/>
      <c r="M38" s="64"/>
      <c r="N38" s="65"/>
      <c r="O38" s="64"/>
      <c r="P38" s="64"/>
      <c r="Q38" s="64"/>
      <c r="R38" s="64"/>
      <c r="S38" s="64"/>
      <c r="T38" s="64"/>
      <c r="U38" s="64"/>
      <c r="V38" s="64"/>
      <c r="W38" s="64"/>
      <c r="X38" s="65"/>
      <c r="Y38" s="64"/>
      <c r="Z38" s="64"/>
      <c r="AA38" s="64"/>
      <c r="AB38" s="64"/>
      <c r="AC38" s="64"/>
      <c r="AD38" s="64"/>
      <c r="AE38" s="64"/>
      <c r="AF38" s="64"/>
      <c r="AG38" s="64"/>
      <c r="AH38" s="65"/>
      <c r="AI38" s="64"/>
      <c r="AJ38" s="64"/>
      <c r="AK38" s="64"/>
      <c r="AL38" s="64"/>
      <c r="AM38" s="64"/>
      <c r="AN38" s="64"/>
      <c r="AO38" s="64"/>
      <c r="AP38" s="64"/>
      <c r="AQ38" s="64"/>
      <c r="AR38" s="65"/>
      <c r="AS38" s="64"/>
      <c r="AT38" s="64"/>
      <c r="AU38" s="64"/>
      <c r="AV38" s="64"/>
      <c r="AW38" s="64"/>
      <c r="AX38" s="64"/>
      <c r="AY38" s="64"/>
      <c r="AZ38" s="64"/>
      <c r="BA38" s="64"/>
      <c r="BB38" s="65"/>
      <c r="BC38" s="66"/>
      <c r="BD38" s="64"/>
      <c r="BE38" s="64"/>
      <c r="BF38" s="64"/>
      <c r="BG38" s="64"/>
      <c r="BH38" s="64"/>
      <c r="BI38" s="64"/>
      <c r="BJ38" s="64"/>
      <c r="BK38" s="64"/>
      <c r="BL38" s="65"/>
      <c r="BM38" s="66"/>
      <c r="BN38" s="64"/>
      <c r="BO38" s="64"/>
      <c r="BP38" s="64"/>
      <c r="BQ38" s="64"/>
      <c r="BR38" s="64"/>
      <c r="BS38" s="64"/>
      <c r="BT38" s="64"/>
      <c r="BU38" s="64"/>
      <c r="BV38" s="65"/>
      <c r="BW38" s="67"/>
      <c r="BX38" s="68"/>
      <c r="BY38" s="68"/>
      <c r="BZ38" s="68"/>
      <c r="CA38" s="68"/>
      <c r="CB38" s="68"/>
      <c r="CC38" s="68"/>
      <c r="CD38" s="68"/>
      <c r="CE38" s="68"/>
      <c r="CF38" s="69"/>
      <c r="CG38" s="67"/>
      <c r="CH38" s="68"/>
      <c r="CI38" s="68"/>
      <c r="CJ38" s="68"/>
      <c r="CK38" s="68"/>
      <c r="CL38" s="68"/>
      <c r="CM38" s="68"/>
      <c r="CN38" s="68"/>
      <c r="CO38" s="68"/>
      <c r="CP38" s="68"/>
      <c r="CQ38" s="67"/>
      <c r="CR38" s="68"/>
      <c r="CS38" s="68"/>
      <c r="CT38" s="68"/>
      <c r="CU38" s="68"/>
      <c r="CV38" s="68"/>
      <c r="CW38" s="68"/>
      <c r="CX38" s="68"/>
      <c r="CY38" s="68"/>
      <c r="CZ38" s="69"/>
      <c r="DA38" s="67"/>
      <c r="DB38" s="68"/>
      <c r="DC38" s="21"/>
      <c r="DD38" s="38"/>
      <c r="DE38" s="70"/>
      <c r="DF38" s="70"/>
      <c r="DG38" s="31"/>
      <c r="DH38" s="71"/>
      <c r="DI38" s="21"/>
      <c r="DJ38" s="72"/>
      <c r="DK38" s="49"/>
      <c r="DL38" s="3" t="str">
        <f t="shared" si="26"/>
        <v/>
      </c>
      <c r="DM38" s="4"/>
      <c r="DN38" s="4"/>
      <c r="DO38" s="4"/>
      <c r="DP38" s="4"/>
    </row>
    <row r="39" spans="1:120" thickBot="1" x14ac:dyDescent="0.3">
      <c r="C39" s="73" t="s">
        <v>93</v>
      </c>
      <c r="D39" s="74">
        <v>1589</v>
      </c>
      <c r="E39" s="21">
        <f>E29</f>
        <v>0</v>
      </c>
      <c r="F39" s="21">
        <f t="shared" ref="F39:N39" si="47">F29</f>
        <v>0</v>
      </c>
      <c r="G39" s="21">
        <f t="shared" si="47"/>
        <v>0</v>
      </c>
      <c r="H39" s="21">
        <f t="shared" si="47"/>
        <v>829449</v>
      </c>
      <c r="I39" s="21">
        <f t="shared" si="47"/>
        <v>829449</v>
      </c>
      <c r="J39" s="21">
        <f t="shared" si="47"/>
        <v>0</v>
      </c>
      <c r="K39" s="21">
        <f t="shared" si="47"/>
        <v>0</v>
      </c>
      <c r="L39" s="21">
        <f t="shared" si="47"/>
        <v>0</v>
      </c>
      <c r="M39" s="21">
        <f t="shared" si="47"/>
        <v>123060</v>
      </c>
      <c r="N39" s="38">
        <f t="shared" si="47"/>
        <v>123060</v>
      </c>
      <c r="O39" s="21">
        <f>O29</f>
        <v>829449</v>
      </c>
      <c r="P39" s="21">
        <f t="shared" ref="P39:X39" si="48">P29</f>
        <v>-627390</v>
      </c>
      <c r="Q39" s="21">
        <f t="shared" si="48"/>
        <v>0</v>
      </c>
      <c r="R39" s="21">
        <f t="shared" si="48"/>
        <v>0</v>
      </c>
      <c r="S39" s="21">
        <f t="shared" si="48"/>
        <v>202059</v>
      </c>
      <c r="T39" s="21">
        <f t="shared" si="48"/>
        <v>123060</v>
      </c>
      <c r="U39" s="21">
        <f t="shared" si="48"/>
        <v>12205</v>
      </c>
      <c r="V39" s="21">
        <f t="shared" si="48"/>
        <v>0</v>
      </c>
      <c r="W39" s="21">
        <f t="shared" si="48"/>
        <v>0</v>
      </c>
      <c r="X39" s="38">
        <f t="shared" si="48"/>
        <v>135265</v>
      </c>
      <c r="Y39" s="21">
        <f>Y29</f>
        <v>202059</v>
      </c>
      <c r="Z39" s="21">
        <f t="shared" ref="Z39:AH39" si="49">Z29</f>
        <v>-345005.04809999606</v>
      </c>
      <c r="AA39" s="21">
        <f t="shared" si="49"/>
        <v>952509</v>
      </c>
      <c r="AB39" s="21">
        <f t="shared" si="49"/>
        <v>-77965.739809938445</v>
      </c>
      <c r="AC39" s="21">
        <f t="shared" si="49"/>
        <v>-1173420.7879099345</v>
      </c>
      <c r="AD39" s="21">
        <f t="shared" si="49"/>
        <v>135265</v>
      </c>
      <c r="AE39" s="21">
        <f t="shared" si="49"/>
        <v>-7008</v>
      </c>
      <c r="AF39" s="21">
        <f t="shared" si="49"/>
        <v>13970</v>
      </c>
      <c r="AG39" s="21">
        <f t="shared" si="49"/>
        <v>0</v>
      </c>
      <c r="AH39" s="38">
        <f t="shared" si="49"/>
        <v>114287</v>
      </c>
      <c r="AI39" s="21">
        <f>AI29</f>
        <v>-1173420.7879099345</v>
      </c>
      <c r="AJ39" s="21">
        <f t="shared" ref="AJ39:AR39" si="50">AJ29</f>
        <v>-249587.23750000098</v>
      </c>
      <c r="AK39" s="21">
        <f t="shared" si="50"/>
        <v>0</v>
      </c>
      <c r="AL39" s="21">
        <f t="shared" si="50"/>
        <v>-299026.87636359571</v>
      </c>
      <c r="AM39" s="21">
        <f t="shared" si="50"/>
        <v>-1722034.9017735312</v>
      </c>
      <c r="AN39" s="21">
        <f t="shared" si="50"/>
        <v>114287</v>
      </c>
      <c r="AO39" s="21">
        <f t="shared" si="50"/>
        <v>-16096</v>
      </c>
      <c r="AP39" s="21">
        <f t="shared" si="50"/>
        <v>0</v>
      </c>
      <c r="AQ39" s="21">
        <f t="shared" si="50"/>
        <v>0</v>
      </c>
      <c r="AR39" s="38">
        <f t="shared" si="50"/>
        <v>98191</v>
      </c>
      <c r="AS39" s="21">
        <f>AS29</f>
        <v>-1722034.9017735312</v>
      </c>
      <c r="AT39" s="21">
        <f t="shared" ref="AT39:CZ39" si="51">AT29</f>
        <v>-343677.4161999959</v>
      </c>
      <c r="AU39" s="21">
        <f t="shared" si="51"/>
        <v>0</v>
      </c>
      <c r="AV39" s="21">
        <f t="shared" si="51"/>
        <v>-596821.63428090815</v>
      </c>
      <c r="AW39" s="21">
        <f t="shared" si="51"/>
        <v>-2662533.952254435</v>
      </c>
      <c r="AX39" s="21">
        <f t="shared" si="51"/>
        <v>98191</v>
      </c>
      <c r="AY39" s="21">
        <f t="shared" si="51"/>
        <v>-42477</v>
      </c>
      <c r="AZ39" s="21">
        <f t="shared" si="51"/>
        <v>0</v>
      </c>
      <c r="BA39" s="21">
        <f t="shared" si="51"/>
        <v>0</v>
      </c>
      <c r="BB39" s="21">
        <f t="shared" si="51"/>
        <v>55714</v>
      </c>
      <c r="BC39" s="21">
        <f>BC29</f>
        <v>-2662533.952254435</v>
      </c>
      <c r="BD39" s="21">
        <f t="shared" si="51"/>
        <v>-294448.11689999362</v>
      </c>
      <c r="BE39" s="21">
        <f t="shared" si="51"/>
        <v>0</v>
      </c>
      <c r="BF39" s="21">
        <f t="shared" si="51"/>
        <v>-42666.064270130948</v>
      </c>
      <c r="BG39" s="21">
        <f t="shared" si="51"/>
        <v>-2999648.1334245596</v>
      </c>
      <c r="BH39" s="21">
        <f t="shared" si="51"/>
        <v>55714</v>
      </c>
      <c r="BI39" s="21">
        <f t="shared" si="51"/>
        <v>-63213</v>
      </c>
      <c r="BJ39" s="21">
        <f t="shared" si="51"/>
        <v>0</v>
      </c>
      <c r="BK39" s="21">
        <f t="shared" si="51"/>
        <v>0</v>
      </c>
      <c r="BL39" s="21">
        <f t="shared" si="51"/>
        <v>-7499</v>
      </c>
      <c r="BM39" s="21">
        <f>BM29</f>
        <v>-2999648.1334245596</v>
      </c>
      <c r="BN39" s="21">
        <f t="shared" si="51"/>
        <v>2380335.9354274496</v>
      </c>
      <c r="BO39" s="21">
        <f t="shared" si="51"/>
        <v>0</v>
      </c>
      <c r="BP39" s="21">
        <f t="shared" si="51"/>
        <v>-2574251.2368324129</v>
      </c>
      <c r="BQ39" s="21">
        <f t="shared" si="51"/>
        <v>-3193563.4348295229</v>
      </c>
      <c r="BR39" s="21">
        <f t="shared" si="51"/>
        <v>-7499</v>
      </c>
      <c r="BS39" s="21">
        <f t="shared" si="51"/>
        <v>-42269</v>
      </c>
      <c r="BT39" s="21">
        <f t="shared" si="51"/>
        <v>0</v>
      </c>
      <c r="BU39" s="21">
        <f t="shared" si="51"/>
        <v>0</v>
      </c>
      <c r="BV39" s="21">
        <f t="shared" si="51"/>
        <v>-49768</v>
      </c>
      <c r="BW39" s="21">
        <f>BW29</f>
        <v>-3193563.4348295229</v>
      </c>
      <c r="BX39" s="21">
        <f t="shared" si="51"/>
        <v>2210977.3054617988</v>
      </c>
      <c r="BY39" s="21">
        <f t="shared" si="51"/>
        <v>0</v>
      </c>
      <c r="BZ39" s="21">
        <f t="shared" si="51"/>
        <v>-2658224.0040702769</v>
      </c>
      <c r="CA39" s="21">
        <f t="shared" si="51"/>
        <v>-3640810.1334380009</v>
      </c>
      <c r="CB39" s="21">
        <f t="shared" si="51"/>
        <v>-49768</v>
      </c>
      <c r="CC39" s="21">
        <f t="shared" si="51"/>
        <v>-19069</v>
      </c>
      <c r="CD39" s="21">
        <f t="shared" si="51"/>
        <v>0</v>
      </c>
      <c r="CE39" s="21">
        <f t="shared" si="51"/>
        <v>0</v>
      </c>
      <c r="CF39" s="21">
        <f t="shared" si="51"/>
        <v>-68837</v>
      </c>
      <c r="CG39" s="21">
        <f>CG29</f>
        <v>-3640810.1334380009</v>
      </c>
      <c r="CH39" s="21">
        <f t="shared" si="51"/>
        <v>3788520.7329999972</v>
      </c>
      <c r="CI39" s="21">
        <f t="shared" si="51"/>
        <v>750450</v>
      </c>
      <c r="CJ39" s="21">
        <f t="shared" si="51"/>
        <v>-2385216.2993900012</v>
      </c>
      <c r="CK39" s="21">
        <f t="shared" si="51"/>
        <v>-2987955.6998280049</v>
      </c>
      <c r="CL39" s="21">
        <f t="shared" si="51"/>
        <v>-68837</v>
      </c>
      <c r="CM39" s="21">
        <f t="shared" si="51"/>
        <v>-62780</v>
      </c>
      <c r="CN39" s="21">
        <f t="shared" si="51"/>
        <v>0</v>
      </c>
      <c r="CO39" s="21">
        <f t="shared" si="51"/>
        <v>-138561</v>
      </c>
      <c r="CP39" s="21">
        <f t="shared" si="51"/>
        <v>-270178</v>
      </c>
      <c r="CQ39" s="21">
        <f>CQ29</f>
        <v>-2987955.6998280049</v>
      </c>
      <c r="CR39" s="21">
        <f t="shared" si="51"/>
        <v>10384702.537299998</v>
      </c>
      <c r="CS39" s="21">
        <f t="shared" si="51"/>
        <v>0</v>
      </c>
      <c r="CT39" s="21">
        <f t="shared" si="51"/>
        <v>-10270408.488272257</v>
      </c>
      <c r="CU39" s="21">
        <f t="shared" si="51"/>
        <v>-2873661.6508002635</v>
      </c>
      <c r="CV39" s="21">
        <f t="shared" si="51"/>
        <v>-270178</v>
      </c>
      <c r="CW39" s="21">
        <f t="shared" si="51"/>
        <v>-158981</v>
      </c>
      <c r="CX39" s="21">
        <f t="shared" si="51"/>
        <v>0</v>
      </c>
      <c r="CY39" s="21">
        <f t="shared" si="51"/>
        <v>0</v>
      </c>
      <c r="CZ39" s="21">
        <f t="shared" si="51"/>
        <v>-429159</v>
      </c>
      <c r="DA39" s="20">
        <f>DA29</f>
        <v>0</v>
      </c>
      <c r="DB39" s="21">
        <f t="shared" ref="DB39:DH39" si="52">DB29</f>
        <v>0</v>
      </c>
      <c r="DC39" s="21">
        <f t="shared" si="52"/>
        <v>-2873661.6508002635</v>
      </c>
      <c r="DD39" s="38">
        <f t="shared" si="52"/>
        <v>-429159</v>
      </c>
      <c r="DE39" s="21">
        <f t="shared" si="52"/>
        <v>-147795.71000000002</v>
      </c>
      <c r="DF39" s="21">
        <f t="shared" si="52"/>
        <v>-34389.46</v>
      </c>
      <c r="DG39" s="21">
        <f t="shared" si="52"/>
        <v>-611344.16999999993</v>
      </c>
      <c r="DH39" s="47">
        <f t="shared" si="52"/>
        <v>-3485005.8208002634</v>
      </c>
      <c r="DI39" s="21"/>
      <c r="DJ39" s="75">
        <f>DJ29</f>
        <v>-3265682.58</v>
      </c>
      <c r="DK39" s="49">
        <f>ROUND(DJ39-SUM(CU39,CZ39),2)</f>
        <v>37138.07</v>
      </c>
      <c r="DL39" s="3"/>
      <c r="DM39" s="4"/>
      <c r="DN39" s="4"/>
      <c r="DO39" s="4"/>
      <c r="DP39" s="4"/>
    </row>
    <row r="40" spans="1:120" s="31" customFormat="1" ht="15" thickBot="1" x14ac:dyDescent="0.35">
      <c r="A40"/>
      <c r="B40"/>
      <c r="C40" s="76" t="s">
        <v>94</v>
      </c>
      <c r="D40" s="77"/>
      <c r="E40" s="21">
        <f>E41-E29</f>
        <v>0</v>
      </c>
      <c r="F40" s="21">
        <f t="shared" ref="F40:N40" si="53">F41-F29</f>
        <v>0</v>
      </c>
      <c r="G40" s="21">
        <f t="shared" si="53"/>
        <v>0</v>
      </c>
      <c r="H40" s="21">
        <f t="shared" si="53"/>
        <v>-945032.64</v>
      </c>
      <c r="I40" s="21">
        <f t="shared" si="53"/>
        <v>-945032.64</v>
      </c>
      <c r="J40" s="21">
        <f t="shared" si="53"/>
        <v>0</v>
      </c>
      <c r="K40" s="21">
        <f t="shared" si="53"/>
        <v>0</v>
      </c>
      <c r="L40" s="21">
        <f t="shared" si="53"/>
        <v>0</v>
      </c>
      <c r="M40" s="21">
        <f t="shared" si="53"/>
        <v>-121308.31</v>
      </c>
      <c r="N40" s="38">
        <f t="shared" si="53"/>
        <v>-121308.31</v>
      </c>
      <c r="O40" s="21">
        <f>O41-O29</f>
        <v>-945032.64</v>
      </c>
      <c r="P40" s="21">
        <f t="shared" ref="P40:X40" si="54">P41-P29</f>
        <v>60450.109999999986</v>
      </c>
      <c r="Q40" s="21">
        <f t="shared" si="54"/>
        <v>0</v>
      </c>
      <c r="R40" s="21">
        <f t="shared" si="54"/>
        <v>0</v>
      </c>
      <c r="S40" s="21">
        <f t="shared" si="54"/>
        <v>-884582.5299999998</v>
      </c>
      <c r="T40" s="21">
        <f t="shared" si="54"/>
        <v>-121308.31</v>
      </c>
      <c r="U40" s="21">
        <f t="shared" si="54"/>
        <v>-7538</v>
      </c>
      <c r="V40" s="21">
        <f t="shared" si="54"/>
        <v>0</v>
      </c>
      <c r="W40" s="21">
        <f t="shared" si="54"/>
        <v>0</v>
      </c>
      <c r="X40" s="38">
        <f t="shared" si="54"/>
        <v>-128846.31</v>
      </c>
      <c r="Y40" s="21">
        <f>Y41-Y29</f>
        <v>-884582.5299999998</v>
      </c>
      <c r="Z40" s="21">
        <f t="shared" ref="Z40:AH40" si="55">Z41-Z29</f>
        <v>458249.37610191869</v>
      </c>
      <c r="AA40" s="21">
        <f t="shared" si="55"/>
        <v>-1066928</v>
      </c>
      <c r="AB40" s="21">
        <f t="shared" si="55"/>
        <v>63285.645797605408</v>
      </c>
      <c r="AC40" s="21">
        <f t="shared" si="55"/>
        <v>703880.49189952412</v>
      </c>
      <c r="AD40" s="21">
        <f t="shared" si="55"/>
        <v>-128846.31</v>
      </c>
      <c r="AE40" s="21">
        <f t="shared" si="55"/>
        <v>1337</v>
      </c>
      <c r="AF40" s="21">
        <f t="shared" si="55"/>
        <v>-15648</v>
      </c>
      <c r="AG40" s="21">
        <f t="shared" si="55"/>
        <v>9255.93</v>
      </c>
      <c r="AH40" s="38">
        <f t="shared" si="55"/>
        <v>-102605.38</v>
      </c>
      <c r="AI40" s="21">
        <f>AI41-AI29</f>
        <v>703880.49189952412</v>
      </c>
      <c r="AJ40" s="21">
        <f t="shared" ref="AJ40:AR40" si="56">AJ41-AJ29</f>
        <v>607696.57332986081</v>
      </c>
      <c r="AK40" s="21">
        <f t="shared" si="56"/>
        <v>494907</v>
      </c>
      <c r="AL40" s="21">
        <f t="shared" si="56"/>
        <v>-705748.64864197187</v>
      </c>
      <c r="AM40" s="21">
        <f t="shared" si="56"/>
        <v>110921.41658741306</v>
      </c>
      <c r="AN40" s="21">
        <f t="shared" si="56"/>
        <v>-102605.38</v>
      </c>
      <c r="AO40" s="21">
        <f t="shared" si="56"/>
        <v>5056</v>
      </c>
      <c r="AP40" s="21">
        <f t="shared" si="56"/>
        <v>7258</v>
      </c>
      <c r="AQ40" s="21">
        <f t="shared" si="56"/>
        <v>0</v>
      </c>
      <c r="AR40" s="38">
        <f t="shared" si="56"/>
        <v>-104807.38</v>
      </c>
      <c r="AS40" s="21">
        <f>AS41-AS29</f>
        <v>110921.41658741306</v>
      </c>
      <c r="AT40" s="21">
        <f t="shared" ref="AT40:DE40" si="57">AT41-AT29</f>
        <v>-755540.68244890706</v>
      </c>
      <c r="AU40" s="21">
        <f t="shared" si="57"/>
        <v>909946</v>
      </c>
      <c r="AV40" s="21">
        <f t="shared" si="57"/>
        <v>-149557.6036530179</v>
      </c>
      <c r="AW40" s="21">
        <f t="shared" si="57"/>
        <v>-1704122.8695145119</v>
      </c>
      <c r="AX40" s="21">
        <f t="shared" si="57"/>
        <v>-104807.38</v>
      </c>
      <c r="AY40" s="21">
        <f t="shared" si="57"/>
        <v>-17857</v>
      </c>
      <c r="AZ40" s="21">
        <f t="shared" si="57"/>
        <v>25763</v>
      </c>
      <c r="BA40" s="21">
        <f t="shared" si="57"/>
        <v>0</v>
      </c>
      <c r="BB40" s="38">
        <f t="shared" si="57"/>
        <v>-148427.38</v>
      </c>
      <c r="BC40" s="21">
        <f t="shared" si="57"/>
        <v>-1704122.8695145119</v>
      </c>
      <c r="BD40" s="21">
        <f t="shared" si="57"/>
        <v>-567279.69999999995</v>
      </c>
      <c r="BE40" s="21">
        <f t="shared" si="57"/>
        <v>587940</v>
      </c>
      <c r="BF40" s="21">
        <f t="shared" si="57"/>
        <v>342335.22</v>
      </c>
      <c r="BG40" s="21">
        <f t="shared" si="57"/>
        <v>-2517007.3495145123</v>
      </c>
      <c r="BH40" s="21">
        <f t="shared" si="57"/>
        <v>-148427.38</v>
      </c>
      <c r="BI40" s="21">
        <f t="shared" si="57"/>
        <v>-51542</v>
      </c>
      <c r="BJ40" s="21">
        <f t="shared" si="57"/>
        <v>3222</v>
      </c>
      <c r="BK40" s="21">
        <f t="shared" si="57"/>
        <v>0</v>
      </c>
      <c r="BL40" s="21">
        <f t="shared" si="57"/>
        <v>-203191.38</v>
      </c>
      <c r="BM40" s="20">
        <f t="shared" si="57"/>
        <v>-2517007.3495145123</v>
      </c>
      <c r="BN40" s="21">
        <f t="shared" si="57"/>
        <v>-441422.58000000007</v>
      </c>
      <c r="BO40" s="21">
        <f t="shared" si="57"/>
        <v>-18178</v>
      </c>
      <c r="BP40" s="21">
        <f t="shared" si="57"/>
        <v>1173175.3999999999</v>
      </c>
      <c r="BQ40" s="21">
        <f t="shared" si="57"/>
        <v>-1767076.529514512</v>
      </c>
      <c r="BR40" s="21">
        <f t="shared" si="57"/>
        <v>-203191.38</v>
      </c>
      <c r="BS40" s="21">
        <f t="shared" si="57"/>
        <v>-29667</v>
      </c>
      <c r="BT40" s="21">
        <f t="shared" si="57"/>
        <v>18178</v>
      </c>
      <c r="BU40" s="21">
        <f t="shared" si="57"/>
        <v>114260</v>
      </c>
      <c r="BV40" s="21">
        <f t="shared" si="57"/>
        <v>-136776.38</v>
      </c>
      <c r="BW40" s="20">
        <f t="shared" si="57"/>
        <v>-1767076.529514512</v>
      </c>
      <c r="BX40" s="21">
        <f t="shared" si="57"/>
        <v>-3556076.9299999997</v>
      </c>
      <c r="BY40" s="21">
        <f t="shared" si="57"/>
        <v>667623.63</v>
      </c>
      <c r="BZ40" s="21">
        <f t="shared" si="57"/>
        <v>3976212.87</v>
      </c>
      <c r="CA40" s="21">
        <f t="shared" si="57"/>
        <v>-2014564.219514512</v>
      </c>
      <c r="CB40" s="21">
        <f t="shared" si="57"/>
        <v>-136776.38</v>
      </c>
      <c r="CC40" s="21">
        <f t="shared" si="57"/>
        <v>-15753.39</v>
      </c>
      <c r="CD40" s="21">
        <f t="shared" si="57"/>
        <v>9972</v>
      </c>
      <c r="CE40" s="21">
        <f t="shared" si="57"/>
        <v>8210.2099999999991</v>
      </c>
      <c r="CF40" s="21">
        <f t="shared" si="57"/>
        <v>-154291.56</v>
      </c>
      <c r="CG40" s="78">
        <f t="shared" si="57"/>
        <v>-2014564.219514512</v>
      </c>
      <c r="CH40" s="21">
        <f t="shared" si="57"/>
        <v>-2114194.15</v>
      </c>
      <c r="CI40" s="21">
        <f t="shared" si="57"/>
        <v>379481.64000000013</v>
      </c>
      <c r="CJ40" s="21">
        <f t="shared" si="57"/>
        <v>2950615.4699999997</v>
      </c>
      <c r="CK40" s="21">
        <f t="shared" si="57"/>
        <v>-1557624.5395145114</v>
      </c>
      <c r="CL40" s="21">
        <f t="shared" si="57"/>
        <v>-154291.56</v>
      </c>
      <c r="CM40" s="21">
        <f t="shared" si="57"/>
        <v>-36790.399999999994</v>
      </c>
      <c r="CN40" s="21">
        <f t="shared" si="57"/>
        <v>-166264.07</v>
      </c>
      <c r="CO40" s="21">
        <f t="shared" si="57"/>
        <v>-1811.2900000000081</v>
      </c>
      <c r="CP40" s="21">
        <f t="shared" si="57"/>
        <v>-26629.179999999993</v>
      </c>
      <c r="CQ40" s="20">
        <f t="shared" si="57"/>
        <v>-1557624.5395145114</v>
      </c>
      <c r="CR40" s="21">
        <f t="shared" si="57"/>
        <v>-8818320.9199999999</v>
      </c>
      <c r="CS40" s="21">
        <f t="shared" si="57"/>
        <v>0</v>
      </c>
      <c r="CT40" s="21">
        <f t="shared" si="57"/>
        <v>7833859.0899999999</v>
      </c>
      <c r="CU40" s="21">
        <f t="shared" si="57"/>
        <v>-2542086.369514511</v>
      </c>
      <c r="CV40" s="21">
        <f t="shared" si="57"/>
        <v>-26629.179999999993</v>
      </c>
      <c r="CW40" s="21">
        <f t="shared" si="57"/>
        <v>-97826.13</v>
      </c>
      <c r="CX40" s="21">
        <f t="shared" si="57"/>
        <v>0</v>
      </c>
      <c r="CY40" s="21">
        <f t="shared" si="57"/>
        <v>-113897.62999999999</v>
      </c>
      <c r="CZ40" s="21">
        <f t="shared" si="57"/>
        <v>-238352.94000000006</v>
      </c>
      <c r="DA40" s="20">
        <f t="shared" si="57"/>
        <v>0</v>
      </c>
      <c r="DB40" s="21">
        <f t="shared" si="57"/>
        <v>0</v>
      </c>
      <c r="DC40" s="21">
        <f t="shared" si="57"/>
        <v>-2542086.369514511</v>
      </c>
      <c r="DD40" s="38">
        <f t="shared" si="57"/>
        <v>-238352.94000000006</v>
      </c>
      <c r="DE40" s="21">
        <f t="shared" si="57"/>
        <v>-130764.48999999999</v>
      </c>
      <c r="DF40" s="21">
        <f>DF41-DF29</f>
        <v>-30426.589999999989</v>
      </c>
      <c r="DG40" s="21">
        <f>DG41-DG29</f>
        <v>-399544.02</v>
      </c>
      <c r="DH40" s="21">
        <f>SUM(DH21:DH37)-DH29</f>
        <v>-2942098.3895145115</v>
      </c>
      <c r="DI40" s="21"/>
      <c r="DJ40" s="75">
        <f>SUM(DJ21:DJ37)-DJ29-DJ24-DJ25</f>
        <v>-3469708.3499999996</v>
      </c>
      <c r="DK40" s="49">
        <f>ROUND(DJ40-SUM(CU40,CZ40),2)</f>
        <v>-689269.04</v>
      </c>
      <c r="DL40" s="3"/>
      <c r="DM40" s="70"/>
      <c r="DN40" s="70"/>
      <c r="DO40" s="70"/>
      <c r="DP40" s="70"/>
    </row>
    <row r="41" spans="1:120" s="31" customFormat="1" ht="15" thickBot="1" x14ac:dyDescent="0.35">
      <c r="A41"/>
      <c r="B41"/>
      <c r="C41" s="76" t="s">
        <v>95</v>
      </c>
      <c r="D41" s="77"/>
      <c r="E41" s="21">
        <f>SUM(E21:E37)</f>
        <v>0</v>
      </c>
      <c r="F41" s="21">
        <f t="shared" ref="F41:N41" si="58">SUM(F21:F37)</f>
        <v>0</v>
      </c>
      <c r="G41" s="21">
        <f t="shared" si="58"/>
        <v>0</v>
      </c>
      <c r="H41" s="21">
        <f t="shared" si="58"/>
        <v>-115583.64000000001</v>
      </c>
      <c r="I41" s="21">
        <f t="shared" si="58"/>
        <v>-115583.64000000001</v>
      </c>
      <c r="J41" s="21">
        <f t="shared" si="58"/>
        <v>0</v>
      </c>
      <c r="K41" s="21">
        <f t="shared" si="58"/>
        <v>0</v>
      </c>
      <c r="L41" s="21">
        <f t="shared" si="58"/>
        <v>0</v>
      </c>
      <c r="M41" s="21">
        <f t="shared" si="58"/>
        <v>1751.6900000000023</v>
      </c>
      <c r="N41" s="38">
        <f t="shared" si="58"/>
        <v>1751.6900000000023</v>
      </c>
      <c r="O41" s="21">
        <f>SUM(O21:O37)</f>
        <v>-115583.64000000001</v>
      </c>
      <c r="P41" s="21">
        <f t="shared" ref="P41:X41" si="59">SUM(P21:P37)</f>
        <v>-566939.89</v>
      </c>
      <c r="Q41" s="21">
        <f t="shared" si="59"/>
        <v>0</v>
      </c>
      <c r="R41" s="21">
        <f t="shared" si="59"/>
        <v>0</v>
      </c>
      <c r="S41" s="21">
        <f t="shared" si="59"/>
        <v>-682523.5299999998</v>
      </c>
      <c r="T41" s="21">
        <f t="shared" si="59"/>
        <v>1751.6900000000023</v>
      </c>
      <c r="U41" s="21">
        <f t="shared" si="59"/>
        <v>4667</v>
      </c>
      <c r="V41" s="21">
        <f t="shared" si="59"/>
        <v>0</v>
      </c>
      <c r="W41" s="21">
        <f t="shared" si="59"/>
        <v>0</v>
      </c>
      <c r="X41" s="38">
        <f t="shared" si="59"/>
        <v>6418.6900000000023</v>
      </c>
      <c r="Y41" s="21">
        <f>SUM(Y21:Y37)</f>
        <v>-682523.5299999998</v>
      </c>
      <c r="Z41" s="21">
        <f t="shared" ref="Z41:AH41" si="60">SUM(Z21:Z37)</f>
        <v>113244.32800192264</v>
      </c>
      <c r="AA41" s="21">
        <f t="shared" si="60"/>
        <v>-114419</v>
      </c>
      <c r="AB41" s="21">
        <f t="shared" si="60"/>
        <v>-14680.094012333037</v>
      </c>
      <c r="AC41" s="21">
        <f t="shared" si="60"/>
        <v>-469540.29601041041</v>
      </c>
      <c r="AD41" s="21">
        <f t="shared" si="60"/>
        <v>6418.6900000000023</v>
      </c>
      <c r="AE41" s="21">
        <f t="shared" si="60"/>
        <v>-5671</v>
      </c>
      <c r="AF41" s="21">
        <f t="shared" si="60"/>
        <v>-1678</v>
      </c>
      <c r="AG41" s="21">
        <f t="shared" si="60"/>
        <v>9255.93</v>
      </c>
      <c r="AH41" s="38">
        <f t="shared" si="60"/>
        <v>11681.619999999995</v>
      </c>
      <c r="AI41" s="21">
        <f>SUM(AI21:AI37)</f>
        <v>-469540.29601041041</v>
      </c>
      <c r="AJ41" s="21">
        <f t="shared" ref="AJ41:AR41" si="61">SUM(AJ21:AJ37)</f>
        <v>358109.33582985983</v>
      </c>
      <c r="AK41" s="21">
        <f t="shared" si="61"/>
        <v>494907</v>
      </c>
      <c r="AL41" s="21">
        <f t="shared" si="61"/>
        <v>-1004775.5250055676</v>
      </c>
      <c r="AM41" s="21">
        <f t="shared" si="61"/>
        <v>-1611113.4851861182</v>
      </c>
      <c r="AN41" s="21">
        <f t="shared" si="61"/>
        <v>11681.619999999995</v>
      </c>
      <c r="AO41" s="21">
        <f t="shared" si="61"/>
        <v>-11040</v>
      </c>
      <c r="AP41" s="21">
        <f t="shared" si="61"/>
        <v>7258</v>
      </c>
      <c r="AQ41" s="21">
        <f t="shared" si="61"/>
        <v>0</v>
      </c>
      <c r="AR41" s="38">
        <f t="shared" si="61"/>
        <v>-6616.3800000000047</v>
      </c>
      <c r="AS41" s="21">
        <f>SUM(AS21:AS37)</f>
        <v>-1611113.4851861182</v>
      </c>
      <c r="AT41" s="21">
        <f t="shared" ref="AT41:DE41" si="62">SUM(AT21:AT37)</f>
        <v>-1099218.098648903</v>
      </c>
      <c r="AU41" s="21">
        <f t="shared" si="62"/>
        <v>909946</v>
      </c>
      <c r="AV41" s="21">
        <f t="shared" si="62"/>
        <v>-746379.23793392605</v>
      </c>
      <c r="AW41" s="21">
        <f t="shared" si="62"/>
        <v>-4366656.8217689469</v>
      </c>
      <c r="AX41" s="21">
        <f t="shared" si="62"/>
        <v>-6616.3800000000047</v>
      </c>
      <c r="AY41" s="21">
        <f t="shared" si="62"/>
        <v>-60334</v>
      </c>
      <c r="AZ41" s="21">
        <f t="shared" si="62"/>
        <v>25763</v>
      </c>
      <c r="BA41" s="21">
        <f t="shared" si="62"/>
        <v>0</v>
      </c>
      <c r="BB41" s="21">
        <f t="shared" si="62"/>
        <v>-92713.38</v>
      </c>
      <c r="BC41" s="20">
        <f t="shared" si="62"/>
        <v>-4366656.8217689469</v>
      </c>
      <c r="BD41" s="21">
        <f t="shared" si="62"/>
        <v>-861727.81689999357</v>
      </c>
      <c r="BE41" s="21">
        <f t="shared" si="62"/>
        <v>587940</v>
      </c>
      <c r="BF41" s="21">
        <f t="shared" si="62"/>
        <v>299669.15572986903</v>
      </c>
      <c r="BG41" s="21">
        <f t="shared" si="62"/>
        <v>-5516655.482939072</v>
      </c>
      <c r="BH41" s="21">
        <f t="shared" si="62"/>
        <v>-92713.38</v>
      </c>
      <c r="BI41" s="21">
        <f t="shared" si="62"/>
        <v>-114755</v>
      </c>
      <c r="BJ41" s="21">
        <f t="shared" si="62"/>
        <v>3222</v>
      </c>
      <c r="BK41" s="21">
        <f t="shared" si="62"/>
        <v>0</v>
      </c>
      <c r="BL41" s="38">
        <f t="shared" si="62"/>
        <v>-210690.38</v>
      </c>
      <c r="BM41" s="21">
        <f t="shared" si="62"/>
        <v>-5516655.482939072</v>
      </c>
      <c r="BN41" s="21">
        <f t="shared" si="62"/>
        <v>1938913.3554274496</v>
      </c>
      <c r="BO41" s="21">
        <f t="shared" si="62"/>
        <v>-18178</v>
      </c>
      <c r="BP41" s="21">
        <f>SUM(BP21:BP37)</f>
        <v>-1401075.836832413</v>
      </c>
      <c r="BQ41" s="21">
        <f t="shared" si="62"/>
        <v>-4960639.9643440349</v>
      </c>
      <c r="BR41" s="21">
        <f t="shared" si="62"/>
        <v>-210690.38</v>
      </c>
      <c r="BS41" s="21">
        <f t="shared" si="62"/>
        <v>-71936</v>
      </c>
      <c r="BT41" s="21">
        <f t="shared" si="62"/>
        <v>18178</v>
      </c>
      <c r="BU41" s="21">
        <f t="shared" si="62"/>
        <v>114260</v>
      </c>
      <c r="BV41" s="38">
        <f t="shared" si="62"/>
        <v>-186544.38</v>
      </c>
      <c r="BW41" s="21">
        <f t="shared" si="62"/>
        <v>-4960639.9643440349</v>
      </c>
      <c r="BX41" s="21">
        <f t="shared" si="62"/>
        <v>-1345099.6245382011</v>
      </c>
      <c r="BY41" s="21">
        <f t="shared" si="62"/>
        <v>667623.63</v>
      </c>
      <c r="BZ41" s="21">
        <f t="shared" si="62"/>
        <v>1317988.8659297233</v>
      </c>
      <c r="CA41" s="21">
        <f t="shared" si="62"/>
        <v>-5655374.3529525129</v>
      </c>
      <c r="CB41" s="21">
        <f t="shared" si="62"/>
        <v>-186544.38</v>
      </c>
      <c r="CC41" s="21">
        <f t="shared" si="62"/>
        <v>-34822.39</v>
      </c>
      <c r="CD41" s="21">
        <f t="shared" si="62"/>
        <v>9972</v>
      </c>
      <c r="CE41" s="21">
        <f t="shared" si="62"/>
        <v>8210.2099999999991</v>
      </c>
      <c r="CF41" s="21">
        <f t="shared" si="62"/>
        <v>-223128.56</v>
      </c>
      <c r="CG41" s="79">
        <f t="shared" si="62"/>
        <v>-5655374.3529525129</v>
      </c>
      <c r="CH41" s="21">
        <f t="shared" si="62"/>
        <v>1674326.5829999973</v>
      </c>
      <c r="CI41" s="21">
        <f t="shared" si="62"/>
        <v>1129931.6400000001</v>
      </c>
      <c r="CJ41" s="21">
        <f t="shared" si="62"/>
        <v>565399.17060999852</v>
      </c>
      <c r="CK41" s="21">
        <f t="shared" si="62"/>
        <v>-4545580.2393425163</v>
      </c>
      <c r="CL41" s="21">
        <f t="shared" si="62"/>
        <v>-223128.56</v>
      </c>
      <c r="CM41" s="21">
        <f t="shared" si="62"/>
        <v>-99570.4</v>
      </c>
      <c r="CN41" s="21">
        <f t="shared" si="62"/>
        <v>-166264.07</v>
      </c>
      <c r="CO41" s="21">
        <f t="shared" si="62"/>
        <v>-140372.29</v>
      </c>
      <c r="CP41" s="21">
        <f t="shared" si="62"/>
        <v>-296807.18</v>
      </c>
      <c r="CQ41" s="20">
        <f t="shared" si="62"/>
        <v>-4545580.2393425163</v>
      </c>
      <c r="CR41" s="21">
        <f t="shared" si="62"/>
        <v>1566381.6172999977</v>
      </c>
      <c r="CS41" s="21">
        <f t="shared" si="62"/>
        <v>0</v>
      </c>
      <c r="CT41" s="21">
        <f t="shared" si="62"/>
        <v>-2436549.3982722573</v>
      </c>
      <c r="CU41" s="21">
        <f t="shared" si="62"/>
        <v>-5415748.0203147745</v>
      </c>
      <c r="CV41" s="21">
        <f t="shared" si="62"/>
        <v>-296807.18</v>
      </c>
      <c r="CW41" s="21">
        <f t="shared" si="62"/>
        <v>-256807.13</v>
      </c>
      <c r="CX41" s="21">
        <f t="shared" si="62"/>
        <v>0</v>
      </c>
      <c r="CY41" s="21">
        <f t="shared" si="62"/>
        <v>-113897.62999999999</v>
      </c>
      <c r="CZ41" s="38">
        <f t="shared" si="62"/>
        <v>-667511.94000000006</v>
      </c>
      <c r="DA41" s="20">
        <f t="shared" si="62"/>
        <v>0</v>
      </c>
      <c r="DB41" s="21">
        <f t="shared" si="62"/>
        <v>0</v>
      </c>
      <c r="DC41" s="21">
        <f t="shared" si="62"/>
        <v>-5415748.0203147745</v>
      </c>
      <c r="DD41" s="38">
        <f t="shared" si="62"/>
        <v>-667511.94000000006</v>
      </c>
      <c r="DE41" s="21">
        <f t="shared" si="62"/>
        <v>-278560.2</v>
      </c>
      <c r="DF41" s="21">
        <f>SUM(DF21:DF37)</f>
        <v>-64816.049999999988</v>
      </c>
      <c r="DG41" s="21">
        <f>SUM(DG21:DG37)</f>
        <v>-1010888.19</v>
      </c>
      <c r="DH41" s="21">
        <f>SUM(DH39,DH40)</f>
        <v>-6427104.2103147749</v>
      </c>
      <c r="DI41" s="21"/>
      <c r="DJ41" s="75">
        <f>SUM(DJ39,DJ40)</f>
        <v>-6735390.9299999997</v>
      </c>
      <c r="DK41" s="49">
        <f>ROUND(DJ41-SUM(CU41,CZ41),2)</f>
        <v>-652130.97</v>
      </c>
      <c r="DL41" s="3"/>
      <c r="DM41" s="70"/>
      <c r="DN41" s="70"/>
      <c r="DO41" s="70"/>
      <c r="DP41" s="70"/>
    </row>
    <row r="42" spans="1:120" s="31" customFormat="1" ht="15" thickBot="1" x14ac:dyDescent="0.35">
      <c r="A42"/>
      <c r="B42"/>
      <c r="C42" s="76"/>
      <c r="D42" s="77"/>
      <c r="E42" s="21"/>
      <c r="F42" s="21"/>
      <c r="G42" s="21"/>
      <c r="H42" s="21"/>
      <c r="I42" s="21"/>
      <c r="J42" s="21"/>
      <c r="K42" s="21"/>
      <c r="L42" s="21"/>
      <c r="M42" s="21"/>
      <c r="N42" s="38"/>
      <c r="O42" s="21"/>
      <c r="P42" s="21"/>
      <c r="Q42" s="21"/>
      <c r="R42" s="21"/>
      <c r="S42" s="21"/>
      <c r="T42" s="21"/>
      <c r="U42" s="21"/>
      <c r="V42" s="21"/>
      <c r="W42" s="21"/>
      <c r="X42" s="38"/>
      <c r="Y42" s="21"/>
      <c r="Z42" s="21"/>
      <c r="AA42" s="21"/>
      <c r="AB42" s="21"/>
      <c r="AC42" s="21"/>
      <c r="AD42" s="21"/>
      <c r="AE42" s="21"/>
      <c r="AF42" s="21"/>
      <c r="AG42" s="21"/>
      <c r="AH42" s="38"/>
      <c r="AI42" s="21"/>
      <c r="AJ42" s="21"/>
      <c r="AK42" s="21"/>
      <c r="AL42" s="21"/>
      <c r="AM42" s="21"/>
      <c r="AN42" s="21"/>
      <c r="AO42" s="21"/>
      <c r="AP42" s="21"/>
      <c r="AQ42" s="21"/>
      <c r="AR42" s="38"/>
      <c r="AS42" s="21"/>
      <c r="AT42" s="21"/>
      <c r="AU42" s="21"/>
      <c r="AV42" s="21"/>
      <c r="AW42" s="21"/>
      <c r="AX42" s="21"/>
      <c r="AY42" s="21"/>
      <c r="AZ42" s="21"/>
      <c r="BA42" s="21"/>
      <c r="BB42" s="38"/>
      <c r="BC42" s="21"/>
      <c r="BD42" s="21"/>
      <c r="BE42" s="21"/>
      <c r="BF42" s="21"/>
      <c r="BG42" s="21"/>
      <c r="BH42" s="21"/>
      <c r="BI42" s="21"/>
      <c r="BJ42" s="21"/>
      <c r="BK42" s="21"/>
      <c r="BL42" s="38"/>
      <c r="BM42" s="21"/>
      <c r="BN42" s="21"/>
      <c r="BO42" s="21"/>
      <c r="BP42" s="21"/>
      <c r="BQ42" s="21"/>
      <c r="BR42" s="21"/>
      <c r="BS42" s="21"/>
      <c r="BT42" s="21"/>
      <c r="BU42" s="21"/>
      <c r="BV42" s="38"/>
      <c r="BW42" s="21"/>
      <c r="BX42" s="21"/>
      <c r="BY42" s="21"/>
      <c r="BZ42" s="21"/>
      <c r="CA42" s="21"/>
      <c r="CB42" s="21"/>
      <c r="CC42" s="21"/>
      <c r="CD42" s="21"/>
      <c r="CE42" s="21"/>
      <c r="CF42" s="21"/>
      <c r="CG42" s="80"/>
      <c r="CH42" s="21"/>
      <c r="CI42" s="21"/>
      <c r="CJ42" s="21"/>
      <c r="CK42" s="21"/>
      <c r="CL42" s="21"/>
      <c r="CM42" s="21"/>
      <c r="CN42" s="21"/>
      <c r="CO42" s="21"/>
      <c r="CP42" s="21"/>
      <c r="CQ42" s="20"/>
      <c r="CR42" s="21"/>
      <c r="CS42" s="21"/>
      <c r="CT42" s="21"/>
      <c r="CU42" s="21"/>
      <c r="CV42" s="21"/>
      <c r="CW42" s="21"/>
      <c r="CX42" s="21"/>
      <c r="CY42" s="21"/>
      <c r="CZ42" s="38"/>
      <c r="DA42" s="20"/>
      <c r="DB42" s="21"/>
      <c r="DC42" s="21"/>
      <c r="DD42" s="38"/>
      <c r="DE42" s="21"/>
      <c r="DF42" s="21"/>
      <c r="DG42" s="21"/>
      <c r="DH42" s="21"/>
      <c r="DI42" s="21"/>
      <c r="DJ42" s="75"/>
      <c r="DK42" s="49"/>
      <c r="DL42" s="3"/>
      <c r="DM42" s="70"/>
      <c r="DN42" s="70"/>
      <c r="DO42" s="70"/>
      <c r="DP42" s="70"/>
    </row>
    <row r="43" spans="1:120" s="87" customFormat="1" hidden="1" thickBot="1" x14ac:dyDescent="0.3">
      <c r="A43" s="81"/>
      <c r="B43" s="81"/>
      <c r="C43" s="73" t="s">
        <v>96</v>
      </c>
      <c r="D43" s="82"/>
      <c r="E43" s="21">
        <f>E29</f>
        <v>0</v>
      </c>
      <c r="F43" s="21">
        <f t="shared" ref="F43:N43" si="63">F29</f>
        <v>0</v>
      </c>
      <c r="G43" s="21">
        <f t="shared" si="63"/>
        <v>0</v>
      </c>
      <c r="H43" s="21">
        <f t="shared" si="63"/>
        <v>829449</v>
      </c>
      <c r="I43" s="21">
        <f t="shared" si="63"/>
        <v>829449</v>
      </c>
      <c r="J43" s="21">
        <f t="shared" si="63"/>
        <v>0</v>
      </c>
      <c r="K43" s="21">
        <f t="shared" si="63"/>
        <v>0</v>
      </c>
      <c r="L43" s="21">
        <f t="shared" si="63"/>
        <v>0</v>
      </c>
      <c r="M43" s="21">
        <f t="shared" si="63"/>
        <v>123060</v>
      </c>
      <c r="N43" s="21">
        <f t="shared" si="63"/>
        <v>123060</v>
      </c>
      <c r="O43" s="21">
        <f>O29</f>
        <v>829449</v>
      </c>
      <c r="P43" s="21">
        <f t="shared" ref="P43:X43" si="64">P29</f>
        <v>-627390</v>
      </c>
      <c r="Q43" s="21">
        <f t="shared" si="64"/>
        <v>0</v>
      </c>
      <c r="R43" s="21">
        <f t="shared" si="64"/>
        <v>0</v>
      </c>
      <c r="S43" s="21">
        <f t="shared" si="64"/>
        <v>202059</v>
      </c>
      <c r="T43" s="21">
        <f t="shared" si="64"/>
        <v>123060</v>
      </c>
      <c r="U43" s="21">
        <f t="shared" si="64"/>
        <v>12205</v>
      </c>
      <c r="V43" s="21">
        <f t="shared" si="64"/>
        <v>0</v>
      </c>
      <c r="W43" s="21">
        <f t="shared" si="64"/>
        <v>0</v>
      </c>
      <c r="X43" s="21">
        <f t="shared" si="64"/>
        <v>135265</v>
      </c>
      <c r="Y43" s="21">
        <f>Y29</f>
        <v>202059</v>
      </c>
      <c r="Z43" s="21">
        <f t="shared" ref="Z43:AH43" si="65">Z29</f>
        <v>-345005.04809999606</v>
      </c>
      <c r="AA43" s="21">
        <f t="shared" si="65"/>
        <v>952509</v>
      </c>
      <c r="AB43" s="21">
        <f t="shared" si="65"/>
        <v>-77965.739809938445</v>
      </c>
      <c r="AC43" s="21">
        <f t="shared" si="65"/>
        <v>-1173420.7879099345</v>
      </c>
      <c r="AD43" s="21">
        <f t="shared" si="65"/>
        <v>135265</v>
      </c>
      <c r="AE43" s="21">
        <f t="shared" si="65"/>
        <v>-7008</v>
      </c>
      <c r="AF43" s="21">
        <f t="shared" si="65"/>
        <v>13970</v>
      </c>
      <c r="AG43" s="21">
        <f t="shared" si="65"/>
        <v>0</v>
      </c>
      <c r="AH43" s="21">
        <f t="shared" si="65"/>
        <v>114287</v>
      </c>
      <c r="AI43" s="21">
        <f>AI29</f>
        <v>-1173420.7879099345</v>
      </c>
      <c r="AJ43" s="21">
        <f t="shared" ref="AJ43:AR43" si="66">AJ29</f>
        <v>-249587.23750000098</v>
      </c>
      <c r="AK43" s="21">
        <f t="shared" si="66"/>
        <v>0</v>
      </c>
      <c r="AL43" s="21">
        <f t="shared" si="66"/>
        <v>-299026.87636359571</v>
      </c>
      <c r="AM43" s="21">
        <f t="shared" si="66"/>
        <v>-1722034.9017735312</v>
      </c>
      <c r="AN43" s="21">
        <f t="shared" si="66"/>
        <v>114287</v>
      </c>
      <c r="AO43" s="21">
        <f t="shared" si="66"/>
        <v>-16096</v>
      </c>
      <c r="AP43" s="21">
        <f t="shared" si="66"/>
        <v>0</v>
      </c>
      <c r="AQ43" s="21">
        <f t="shared" si="66"/>
        <v>0</v>
      </c>
      <c r="AR43" s="21">
        <f t="shared" si="66"/>
        <v>98191</v>
      </c>
      <c r="AS43" s="21">
        <f>AS29</f>
        <v>-1722034.9017735312</v>
      </c>
      <c r="AT43" s="21">
        <f t="shared" ref="AT43:DE43" si="67">AT29</f>
        <v>-343677.4161999959</v>
      </c>
      <c r="AU43" s="21">
        <f t="shared" si="67"/>
        <v>0</v>
      </c>
      <c r="AV43" s="21">
        <f t="shared" si="67"/>
        <v>-596821.63428090815</v>
      </c>
      <c r="AW43" s="21">
        <f t="shared" si="67"/>
        <v>-2662533.952254435</v>
      </c>
      <c r="AX43" s="21">
        <f t="shared" si="67"/>
        <v>98191</v>
      </c>
      <c r="AY43" s="21">
        <f t="shared" si="67"/>
        <v>-42477</v>
      </c>
      <c r="AZ43" s="21">
        <f t="shared" si="67"/>
        <v>0</v>
      </c>
      <c r="BA43" s="21">
        <f t="shared" si="67"/>
        <v>0</v>
      </c>
      <c r="BB43" s="21">
        <f t="shared" si="67"/>
        <v>55714</v>
      </c>
      <c r="BC43" s="20">
        <f t="shared" si="67"/>
        <v>-2662533.952254435</v>
      </c>
      <c r="BD43" s="21">
        <f t="shared" si="67"/>
        <v>-294448.11689999362</v>
      </c>
      <c r="BE43" s="21">
        <f t="shared" si="67"/>
        <v>0</v>
      </c>
      <c r="BF43" s="21">
        <f t="shared" si="67"/>
        <v>-42666.064270130948</v>
      </c>
      <c r="BG43" s="21">
        <f t="shared" si="67"/>
        <v>-2999648.1334245596</v>
      </c>
      <c r="BH43" s="21">
        <f t="shared" si="67"/>
        <v>55714</v>
      </c>
      <c r="BI43" s="21">
        <f t="shared" si="67"/>
        <v>-63213</v>
      </c>
      <c r="BJ43" s="21">
        <f t="shared" si="67"/>
        <v>0</v>
      </c>
      <c r="BK43" s="21">
        <f t="shared" si="67"/>
        <v>0</v>
      </c>
      <c r="BL43" s="21">
        <f t="shared" si="67"/>
        <v>-7499</v>
      </c>
      <c r="BM43" s="20">
        <f t="shared" si="67"/>
        <v>-2999648.1334245596</v>
      </c>
      <c r="BN43" s="21">
        <f t="shared" si="67"/>
        <v>2380335.9354274496</v>
      </c>
      <c r="BO43" s="21">
        <f t="shared" si="67"/>
        <v>0</v>
      </c>
      <c r="BP43" s="21">
        <f t="shared" si="67"/>
        <v>-2574251.2368324129</v>
      </c>
      <c r="BQ43" s="21">
        <f t="shared" si="67"/>
        <v>-3193563.4348295229</v>
      </c>
      <c r="BR43" s="21">
        <f t="shared" si="67"/>
        <v>-7499</v>
      </c>
      <c r="BS43" s="21">
        <f t="shared" si="67"/>
        <v>-42269</v>
      </c>
      <c r="BT43" s="21">
        <f t="shared" si="67"/>
        <v>0</v>
      </c>
      <c r="BU43" s="21">
        <f t="shared" si="67"/>
        <v>0</v>
      </c>
      <c r="BV43" s="38">
        <f t="shared" si="67"/>
        <v>-49768</v>
      </c>
      <c r="BW43" s="21">
        <f t="shared" si="67"/>
        <v>-3193563.4348295229</v>
      </c>
      <c r="BX43" s="21">
        <f t="shared" si="67"/>
        <v>2210977.3054617988</v>
      </c>
      <c r="BY43" s="21">
        <f t="shared" si="67"/>
        <v>0</v>
      </c>
      <c r="BZ43" s="21">
        <f t="shared" si="67"/>
        <v>-2658224.0040702769</v>
      </c>
      <c r="CA43" s="21">
        <f t="shared" si="67"/>
        <v>-3640810.1334380009</v>
      </c>
      <c r="CB43" s="21">
        <f t="shared" si="67"/>
        <v>-49768</v>
      </c>
      <c r="CC43" s="21">
        <f t="shared" si="67"/>
        <v>-19069</v>
      </c>
      <c r="CD43" s="21">
        <f t="shared" si="67"/>
        <v>0</v>
      </c>
      <c r="CE43" s="21">
        <f t="shared" si="67"/>
        <v>0</v>
      </c>
      <c r="CF43" s="21">
        <f t="shared" si="67"/>
        <v>-68837</v>
      </c>
      <c r="CG43" s="83">
        <f t="shared" si="67"/>
        <v>-3640810.1334380009</v>
      </c>
      <c r="CH43" s="21">
        <f t="shared" si="67"/>
        <v>3788520.7329999972</v>
      </c>
      <c r="CI43" s="21">
        <f t="shared" si="67"/>
        <v>750450</v>
      </c>
      <c r="CJ43" s="21">
        <f t="shared" si="67"/>
        <v>-2385216.2993900012</v>
      </c>
      <c r="CK43" s="21">
        <f t="shared" si="67"/>
        <v>-2987955.6998280049</v>
      </c>
      <c r="CL43" s="21">
        <f t="shared" si="67"/>
        <v>-68837</v>
      </c>
      <c r="CM43" s="21">
        <f t="shared" si="67"/>
        <v>-62780</v>
      </c>
      <c r="CN43" s="21">
        <f t="shared" si="67"/>
        <v>0</v>
      </c>
      <c r="CO43" s="21">
        <f t="shared" si="67"/>
        <v>-138561</v>
      </c>
      <c r="CP43" s="38">
        <f t="shared" si="67"/>
        <v>-270178</v>
      </c>
      <c r="CQ43" s="21">
        <f t="shared" si="67"/>
        <v>-2987955.6998280049</v>
      </c>
      <c r="CR43" s="21">
        <f t="shared" si="67"/>
        <v>10384702.537299998</v>
      </c>
      <c r="CS43" s="21">
        <f t="shared" si="67"/>
        <v>0</v>
      </c>
      <c r="CT43" s="21">
        <f t="shared" si="67"/>
        <v>-10270408.488272257</v>
      </c>
      <c r="CU43" s="21">
        <f t="shared" si="67"/>
        <v>-2873661.6508002635</v>
      </c>
      <c r="CV43" s="21">
        <f t="shared" si="67"/>
        <v>-270178</v>
      </c>
      <c r="CW43" s="21">
        <f t="shared" si="67"/>
        <v>-158981</v>
      </c>
      <c r="CX43" s="21">
        <f t="shared" si="67"/>
        <v>0</v>
      </c>
      <c r="CY43" s="21">
        <f t="shared" si="67"/>
        <v>0</v>
      </c>
      <c r="CZ43" s="21">
        <f t="shared" si="67"/>
        <v>-429159</v>
      </c>
      <c r="DA43" s="20">
        <f t="shared" si="67"/>
        <v>0</v>
      </c>
      <c r="DB43" s="21">
        <f t="shared" si="67"/>
        <v>0</v>
      </c>
      <c r="DC43" s="21">
        <f t="shared" si="67"/>
        <v>-2873661.6508002635</v>
      </c>
      <c r="DD43" s="38">
        <f t="shared" si="67"/>
        <v>-429159</v>
      </c>
      <c r="DE43" s="21">
        <f t="shared" si="67"/>
        <v>-147795.71000000002</v>
      </c>
      <c r="DF43" s="21">
        <f>DF29</f>
        <v>-34389.46</v>
      </c>
      <c r="DG43" s="21">
        <f>DG29</f>
        <v>-611344.16999999993</v>
      </c>
      <c r="DH43" s="47"/>
      <c r="DI43" s="21"/>
      <c r="DJ43" s="72"/>
      <c r="DK43" s="84"/>
      <c r="DL43" s="85"/>
      <c r="DM43" s="86"/>
      <c r="DN43" s="86"/>
      <c r="DO43" s="86"/>
      <c r="DP43" s="86"/>
    </row>
    <row r="44" spans="1:120" s="87" customFormat="1" hidden="1" thickBot="1" x14ac:dyDescent="0.3">
      <c r="A44" s="81"/>
      <c r="B44" s="81"/>
      <c r="C44" s="76" t="s">
        <v>97</v>
      </c>
      <c r="D44" s="82"/>
      <c r="E44" s="21">
        <f>SUM(E21:E37)-E29</f>
        <v>0</v>
      </c>
      <c r="F44" s="21">
        <f t="shared" ref="F44:N44" si="68">SUM(F21:F37)-F29</f>
        <v>0</v>
      </c>
      <c r="G44" s="21">
        <f t="shared" si="68"/>
        <v>0</v>
      </c>
      <c r="H44" s="21">
        <f t="shared" si="68"/>
        <v>-945032.64</v>
      </c>
      <c r="I44" s="21">
        <f t="shared" si="68"/>
        <v>-945032.64</v>
      </c>
      <c r="J44" s="21">
        <f t="shared" si="68"/>
        <v>0</v>
      </c>
      <c r="K44" s="21">
        <f t="shared" si="68"/>
        <v>0</v>
      </c>
      <c r="L44" s="21">
        <f t="shared" si="68"/>
        <v>0</v>
      </c>
      <c r="M44" s="21">
        <f t="shared" si="68"/>
        <v>-121308.31</v>
      </c>
      <c r="N44" s="38">
        <f t="shared" si="68"/>
        <v>-121308.31</v>
      </c>
      <c r="O44" s="21">
        <f>SUM(O21:O37)-O29</f>
        <v>-945032.64</v>
      </c>
      <c r="P44" s="21">
        <f t="shared" ref="P44:X44" si="69">SUM(P21:P37)-P29</f>
        <v>60450.109999999986</v>
      </c>
      <c r="Q44" s="21">
        <f t="shared" si="69"/>
        <v>0</v>
      </c>
      <c r="R44" s="21">
        <f t="shared" si="69"/>
        <v>0</v>
      </c>
      <c r="S44" s="21">
        <f t="shared" si="69"/>
        <v>-884582.5299999998</v>
      </c>
      <c r="T44" s="21">
        <f t="shared" si="69"/>
        <v>-121308.31</v>
      </c>
      <c r="U44" s="21">
        <f t="shared" si="69"/>
        <v>-7538</v>
      </c>
      <c r="V44" s="21">
        <f t="shared" si="69"/>
        <v>0</v>
      </c>
      <c r="W44" s="21">
        <f t="shared" si="69"/>
        <v>0</v>
      </c>
      <c r="X44" s="38">
        <f t="shared" si="69"/>
        <v>-128846.31</v>
      </c>
      <c r="Y44" s="21">
        <f>SUM(Y21:Y37)-Y29</f>
        <v>-884582.5299999998</v>
      </c>
      <c r="Z44" s="21">
        <f t="shared" ref="Z44:AH44" si="70">SUM(Z21:Z37)-Z29</f>
        <v>458249.37610191869</v>
      </c>
      <c r="AA44" s="21">
        <f t="shared" si="70"/>
        <v>-1066928</v>
      </c>
      <c r="AB44" s="21">
        <f t="shared" si="70"/>
        <v>63285.645797605408</v>
      </c>
      <c r="AC44" s="21">
        <f t="shared" si="70"/>
        <v>703880.49189952412</v>
      </c>
      <c r="AD44" s="21">
        <f t="shared" si="70"/>
        <v>-128846.31</v>
      </c>
      <c r="AE44" s="21">
        <f t="shared" si="70"/>
        <v>1337</v>
      </c>
      <c r="AF44" s="21">
        <f t="shared" si="70"/>
        <v>-15648</v>
      </c>
      <c r="AG44" s="21">
        <f t="shared" si="70"/>
        <v>9255.93</v>
      </c>
      <c r="AH44" s="38">
        <f t="shared" si="70"/>
        <v>-102605.38</v>
      </c>
      <c r="AI44" s="21">
        <f>SUM(AI21:AI37)-AI29</f>
        <v>703880.49189952412</v>
      </c>
      <c r="AJ44" s="21">
        <f t="shared" ref="AJ44:AR44" si="71">SUM(AJ21:AJ37)-AJ29</f>
        <v>607696.57332986081</v>
      </c>
      <c r="AK44" s="21">
        <f t="shared" si="71"/>
        <v>494907</v>
      </c>
      <c r="AL44" s="21">
        <f t="shared" si="71"/>
        <v>-705748.64864197187</v>
      </c>
      <c r="AM44" s="21">
        <f t="shared" si="71"/>
        <v>110921.41658741306</v>
      </c>
      <c r="AN44" s="21">
        <f t="shared" si="71"/>
        <v>-102605.38</v>
      </c>
      <c r="AO44" s="21">
        <f t="shared" si="71"/>
        <v>5056</v>
      </c>
      <c r="AP44" s="21">
        <f t="shared" si="71"/>
        <v>7258</v>
      </c>
      <c r="AQ44" s="21">
        <f t="shared" si="71"/>
        <v>0</v>
      </c>
      <c r="AR44" s="38">
        <f t="shared" si="71"/>
        <v>-104807.38</v>
      </c>
      <c r="AS44" s="21">
        <f>SUM(AS21:AS37)-AS29</f>
        <v>110921.41658741306</v>
      </c>
      <c r="AT44" s="21">
        <f t="shared" ref="AT44:DE44" si="72">SUM(AT21:AT37)-AT29</f>
        <v>-755540.68244890706</v>
      </c>
      <c r="AU44" s="21">
        <f t="shared" si="72"/>
        <v>909946</v>
      </c>
      <c r="AV44" s="21">
        <f t="shared" si="72"/>
        <v>-149557.6036530179</v>
      </c>
      <c r="AW44" s="21">
        <f t="shared" si="72"/>
        <v>-1704122.8695145119</v>
      </c>
      <c r="AX44" s="21">
        <f t="shared" si="72"/>
        <v>-104807.38</v>
      </c>
      <c r="AY44" s="21">
        <f t="shared" si="72"/>
        <v>-17857</v>
      </c>
      <c r="AZ44" s="21">
        <f t="shared" si="72"/>
        <v>25763</v>
      </c>
      <c r="BA44" s="21">
        <f t="shared" si="72"/>
        <v>0</v>
      </c>
      <c r="BB44" s="38">
        <f t="shared" si="72"/>
        <v>-148427.38</v>
      </c>
      <c r="BC44" s="21">
        <f t="shared" si="72"/>
        <v>-1704122.8695145119</v>
      </c>
      <c r="BD44" s="21">
        <f t="shared" si="72"/>
        <v>-567279.69999999995</v>
      </c>
      <c r="BE44" s="21">
        <f t="shared" si="72"/>
        <v>587940</v>
      </c>
      <c r="BF44" s="21">
        <f t="shared" si="72"/>
        <v>342335.22</v>
      </c>
      <c r="BG44" s="21">
        <f t="shared" si="72"/>
        <v>-2517007.3495145123</v>
      </c>
      <c r="BH44" s="21">
        <f t="shared" si="72"/>
        <v>-148427.38</v>
      </c>
      <c r="BI44" s="21">
        <f t="shared" si="72"/>
        <v>-51542</v>
      </c>
      <c r="BJ44" s="21">
        <f t="shared" si="72"/>
        <v>3222</v>
      </c>
      <c r="BK44" s="21">
        <f t="shared" si="72"/>
        <v>0</v>
      </c>
      <c r="BL44" s="21">
        <f t="shared" si="72"/>
        <v>-203191.38</v>
      </c>
      <c r="BM44" s="20">
        <f t="shared" si="72"/>
        <v>-2517007.3495145123</v>
      </c>
      <c r="BN44" s="21">
        <f t="shared" si="72"/>
        <v>-441422.58000000007</v>
      </c>
      <c r="BO44" s="21">
        <f t="shared" si="72"/>
        <v>-18178</v>
      </c>
      <c r="BP44" s="21">
        <f>SUM(BP21:BP37)-BP29</f>
        <v>1173175.3999999999</v>
      </c>
      <c r="BQ44" s="21">
        <f t="shared" si="72"/>
        <v>-1767076.529514512</v>
      </c>
      <c r="BR44" s="21">
        <f t="shared" si="72"/>
        <v>-203191.38</v>
      </c>
      <c r="BS44" s="21">
        <f t="shared" si="72"/>
        <v>-29667</v>
      </c>
      <c r="BT44" s="21">
        <f t="shared" si="72"/>
        <v>18178</v>
      </c>
      <c r="BU44" s="21">
        <f t="shared" si="72"/>
        <v>114260</v>
      </c>
      <c r="BV44" s="21">
        <f t="shared" si="72"/>
        <v>-136776.38</v>
      </c>
      <c r="BW44" s="20">
        <f t="shared" si="72"/>
        <v>-1767076.529514512</v>
      </c>
      <c r="BX44" s="21">
        <f t="shared" si="72"/>
        <v>-3556076.9299999997</v>
      </c>
      <c r="BY44" s="21">
        <f t="shared" si="72"/>
        <v>667623.63</v>
      </c>
      <c r="BZ44" s="21">
        <f t="shared" si="72"/>
        <v>3976212.87</v>
      </c>
      <c r="CA44" s="21">
        <f t="shared" si="72"/>
        <v>-2014564.219514512</v>
      </c>
      <c r="CB44" s="21">
        <f t="shared" si="72"/>
        <v>-136776.38</v>
      </c>
      <c r="CC44" s="21">
        <f t="shared" si="72"/>
        <v>-15753.39</v>
      </c>
      <c r="CD44" s="21">
        <f t="shared" si="72"/>
        <v>9972</v>
      </c>
      <c r="CE44" s="21">
        <f t="shared" si="72"/>
        <v>8210.2099999999991</v>
      </c>
      <c r="CF44" s="21">
        <f t="shared" si="72"/>
        <v>-154291.56</v>
      </c>
      <c r="CG44" s="78">
        <f t="shared" si="72"/>
        <v>-2014564.219514512</v>
      </c>
      <c r="CH44" s="21">
        <f t="shared" si="72"/>
        <v>-2114194.15</v>
      </c>
      <c r="CI44" s="21">
        <f t="shared" si="72"/>
        <v>379481.64000000013</v>
      </c>
      <c r="CJ44" s="21">
        <f t="shared" si="72"/>
        <v>2950615.4699999997</v>
      </c>
      <c r="CK44" s="21">
        <f t="shared" si="72"/>
        <v>-1557624.5395145114</v>
      </c>
      <c r="CL44" s="21">
        <f t="shared" si="72"/>
        <v>-154291.56</v>
      </c>
      <c r="CM44" s="21">
        <f t="shared" si="72"/>
        <v>-36790.399999999994</v>
      </c>
      <c r="CN44" s="21">
        <f t="shared" si="72"/>
        <v>-166264.07</v>
      </c>
      <c r="CO44" s="21">
        <f t="shared" si="72"/>
        <v>-1811.2900000000081</v>
      </c>
      <c r="CP44" s="21">
        <f t="shared" si="72"/>
        <v>-26629.179999999993</v>
      </c>
      <c r="CQ44" s="20">
        <f t="shared" si="72"/>
        <v>-1557624.5395145114</v>
      </c>
      <c r="CR44" s="21">
        <f t="shared" si="72"/>
        <v>-8818320.9199999999</v>
      </c>
      <c r="CS44" s="21">
        <f t="shared" si="72"/>
        <v>0</v>
      </c>
      <c r="CT44" s="21">
        <f t="shared" si="72"/>
        <v>7833859.0899999999</v>
      </c>
      <c r="CU44" s="21">
        <f t="shared" si="72"/>
        <v>-2542086.369514511</v>
      </c>
      <c r="CV44" s="21">
        <f t="shared" si="72"/>
        <v>-26629.179999999993</v>
      </c>
      <c r="CW44" s="21">
        <f t="shared" si="72"/>
        <v>-97826.13</v>
      </c>
      <c r="CX44" s="21">
        <f t="shared" si="72"/>
        <v>0</v>
      </c>
      <c r="CY44" s="21">
        <f t="shared" si="72"/>
        <v>-113897.62999999999</v>
      </c>
      <c r="CZ44" s="21">
        <f t="shared" si="72"/>
        <v>-238352.94000000006</v>
      </c>
      <c r="DA44" s="20">
        <f t="shared" si="72"/>
        <v>0</v>
      </c>
      <c r="DB44" s="21">
        <f t="shared" si="72"/>
        <v>0</v>
      </c>
      <c r="DC44" s="21">
        <f t="shared" si="72"/>
        <v>-2542086.369514511</v>
      </c>
      <c r="DD44" s="38">
        <f t="shared" si="72"/>
        <v>-238352.94000000006</v>
      </c>
      <c r="DE44" s="21">
        <f t="shared" si="72"/>
        <v>-130764.48999999999</v>
      </c>
      <c r="DF44" s="21">
        <f>SUM(DF21:DF37)-DF29</f>
        <v>-30426.589999999989</v>
      </c>
      <c r="DG44" s="21">
        <f>SUM(DG21:DG37)-DG29</f>
        <v>-399544.02</v>
      </c>
      <c r="DH44" s="47"/>
      <c r="DI44" s="21"/>
      <c r="DJ44" s="72"/>
      <c r="DK44" s="84"/>
      <c r="DL44" s="85"/>
      <c r="DM44" s="86"/>
      <c r="DN44" s="86"/>
      <c r="DO44" s="86"/>
      <c r="DP44" s="86"/>
    </row>
    <row r="45" spans="1:120" s="87" customFormat="1" ht="15.75" hidden="1" customHeight="1" thickBot="1" x14ac:dyDescent="0.3">
      <c r="A45" s="81"/>
      <c r="B45" s="81"/>
      <c r="C45" s="76" t="s">
        <v>98</v>
      </c>
      <c r="D45" s="82"/>
      <c r="E45" s="21">
        <f>SUM(E43:E44)</f>
        <v>0</v>
      </c>
      <c r="F45" s="21">
        <f t="shared" ref="F45:N45" si="73">SUM(F43:F44)</f>
        <v>0</v>
      </c>
      <c r="G45" s="21">
        <f t="shared" si="73"/>
        <v>0</v>
      </c>
      <c r="H45" s="21">
        <f t="shared" si="73"/>
        <v>-115583.64000000001</v>
      </c>
      <c r="I45" s="21">
        <f t="shared" si="73"/>
        <v>-115583.64000000001</v>
      </c>
      <c r="J45" s="21">
        <f t="shared" si="73"/>
        <v>0</v>
      </c>
      <c r="K45" s="21">
        <f t="shared" si="73"/>
        <v>0</v>
      </c>
      <c r="L45" s="21">
        <f t="shared" si="73"/>
        <v>0</v>
      </c>
      <c r="M45" s="21">
        <f t="shared" si="73"/>
        <v>1751.6900000000023</v>
      </c>
      <c r="N45" s="21">
        <f t="shared" si="73"/>
        <v>1751.6900000000023</v>
      </c>
      <c r="O45" s="21">
        <f>SUM(O43:O44)</f>
        <v>-115583.64000000001</v>
      </c>
      <c r="P45" s="21">
        <f t="shared" ref="P45:X45" si="74">SUM(P43:P44)</f>
        <v>-566939.89</v>
      </c>
      <c r="Q45" s="21">
        <f t="shared" si="74"/>
        <v>0</v>
      </c>
      <c r="R45" s="21">
        <f t="shared" si="74"/>
        <v>0</v>
      </c>
      <c r="S45" s="21">
        <f t="shared" si="74"/>
        <v>-682523.5299999998</v>
      </c>
      <c r="T45" s="21">
        <f t="shared" si="74"/>
        <v>1751.6900000000023</v>
      </c>
      <c r="U45" s="21">
        <f t="shared" si="74"/>
        <v>4667</v>
      </c>
      <c r="V45" s="21">
        <f t="shared" si="74"/>
        <v>0</v>
      </c>
      <c r="W45" s="21">
        <f t="shared" si="74"/>
        <v>0</v>
      </c>
      <c r="X45" s="21">
        <f t="shared" si="74"/>
        <v>6418.6900000000023</v>
      </c>
      <c r="Y45" s="21">
        <f>SUM(Y43:Y44)</f>
        <v>-682523.5299999998</v>
      </c>
      <c r="Z45" s="21">
        <f t="shared" ref="Z45:AH45" si="75">SUM(Z43:Z44)</f>
        <v>113244.32800192264</v>
      </c>
      <c r="AA45" s="21">
        <f t="shared" si="75"/>
        <v>-114419</v>
      </c>
      <c r="AB45" s="21">
        <f t="shared" si="75"/>
        <v>-14680.094012333037</v>
      </c>
      <c r="AC45" s="21">
        <f t="shared" si="75"/>
        <v>-469540.29601041041</v>
      </c>
      <c r="AD45" s="21">
        <f t="shared" si="75"/>
        <v>6418.6900000000023</v>
      </c>
      <c r="AE45" s="21">
        <f t="shared" si="75"/>
        <v>-5671</v>
      </c>
      <c r="AF45" s="21">
        <f t="shared" si="75"/>
        <v>-1678</v>
      </c>
      <c r="AG45" s="21">
        <f t="shared" si="75"/>
        <v>9255.93</v>
      </c>
      <c r="AH45" s="21">
        <f t="shared" si="75"/>
        <v>11681.619999999995</v>
      </c>
      <c r="AI45" s="21">
        <f>SUM(AI43:AI44)</f>
        <v>-469540.29601041041</v>
      </c>
      <c r="AJ45" s="21">
        <f t="shared" ref="AJ45:AR45" si="76">SUM(AJ43:AJ44)</f>
        <v>358109.33582985983</v>
      </c>
      <c r="AK45" s="21">
        <f t="shared" si="76"/>
        <v>494907</v>
      </c>
      <c r="AL45" s="21">
        <f t="shared" si="76"/>
        <v>-1004775.5250055676</v>
      </c>
      <c r="AM45" s="21">
        <f t="shared" si="76"/>
        <v>-1611113.4851861182</v>
      </c>
      <c r="AN45" s="21">
        <f t="shared" si="76"/>
        <v>11681.619999999995</v>
      </c>
      <c r="AO45" s="21">
        <f t="shared" si="76"/>
        <v>-11040</v>
      </c>
      <c r="AP45" s="21">
        <f t="shared" si="76"/>
        <v>7258</v>
      </c>
      <c r="AQ45" s="21">
        <f t="shared" si="76"/>
        <v>0</v>
      </c>
      <c r="AR45" s="21">
        <f t="shared" si="76"/>
        <v>-6616.3800000000047</v>
      </c>
      <c r="AS45" s="21">
        <f>SUM(AS43:AS44)</f>
        <v>-1611113.4851861182</v>
      </c>
      <c r="AT45" s="21">
        <f t="shared" ref="AT45:DE45" si="77">SUM(AT43:AT44)</f>
        <v>-1099218.098648903</v>
      </c>
      <c r="AU45" s="21">
        <f t="shared" si="77"/>
        <v>909946</v>
      </c>
      <c r="AV45" s="21">
        <f t="shared" si="77"/>
        <v>-746379.23793392605</v>
      </c>
      <c r="AW45" s="21">
        <f t="shared" si="77"/>
        <v>-4366656.8217689469</v>
      </c>
      <c r="AX45" s="21">
        <f t="shared" si="77"/>
        <v>-6616.3800000000047</v>
      </c>
      <c r="AY45" s="21">
        <f t="shared" si="77"/>
        <v>-60334</v>
      </c>
      <c r="AZ45" s="21">
        <f t="shared" si="77"/>
        <v>25763</v>
      </c>
      <c r="BA45" s="21">
        <f t="shared" si="77"/>
        <v>0</v>
      </c>
      <c r="BB45" s="21">
        <f t="shared" si="77"/>
        <v>-92713.38</v>
      </c>
      <c r="BC45" s="20">
        <f t="shared" si="77"/>
        <v>-4366656.8217689469</v>
      </c>
      <c r="BD45" s="21">
        <f t="shared" si="77"/>
        <v>-861727.81689999357</v>
      </c>
      <c r="BE45" s="21">
        <f t="shared" si="77"/>
        <v>587940</v>
      </c>
      <c r="BF45" s="21">
        <f t="shared" si="77"/>
        <v>299669.15572986903</v>
      </c>
      <c r="BG45" s="21">
        <f t="shared" si="77"/>
        <v>-5516655.482939072</v>
      </c>
      <c r="BH45" s="21">
        <f t="shared" si="77"/>
        <v>-92713.38</v>
      </c>
      <c r="BI45" s="21">
        <f t="shared" si="77"/>
        <v>-114755</v>
      </c>
      <c r="BJ45" s="21">
        <f t="shared" si="77"/>
        <v>3222</v>
      </c>
      <c r="BK45" s="21">
        <f t="shared" si="77"/>
        <v>0</v>
      </c>
      <c r="BL45" s="38">
        <f t="shared" si="77"/>
        <v>-210690.38</v>
      </c>
      <c r="BM45" s="21">
        <f t="shared" si="77"/>
        <v>-5516655.482939072</v>
      </c>
      <c r="BN45" s="21">
        <f t="shared" si="77"/>
        <v>1938913.3554274496</v>
      </c>
      <c r="BO45" s="21">
        <f t="shared" si="77"/>
        <v>-18178</v>
      </c>
      <c r="BP45" s="21">
        <f t="shared" si="77"/>
        <v>-1401075.836832413</v>
      </c>
      <c r="BQ45" s="21">
        <f t="shared" si="77"/>
        <v>-4960639.9643440349</v>
      </c>
      <c r="BR45" s="21">
        <f t="shared" si="77"/>
        <v>-210690.38</v>
      </c>
      <c r="BS45" s="21">
        <f t="shared" si="77"/>
        <v>-71936</v>
      </c>
      <c r="BT45" s="21">
        <f t="shared" si="77"/>
        <v>18178</v>
      </c>
      <c r="BU45" s="21">
        <f t="shared" si="77"/>
        <v>114260</v>
      </c>
      <c r="BV45" s="38">
        <f t="shared" si="77"/>
        <v>-186544.38</v>
      </c>
      <c r="BW45" s="21">
        <f t="shared" si="77"/>
        <v>-4960639.9643440349</v>
      </c>
      <c r="BX45" s="21">
        <f t="shared" si="77"/>
        <v>-1345099.6245382009</v>
      </c>
      <c r="BY45" s="21">
        <f t="shared" si="77"/>
        <v>667623.63</v>
      </c>
      <c r="BZ45" s="21">
        <f t="shared" si="77"/>
        <v>1317988.8659297233</v>
      </c>
      <c r="CA45" s="21">
        <f t="shared" si="77"/>
        <v>-5655374.3529525129</v>
      </c>
      <c r="CB45" s="21">
        <f t="shared" si="77"/>
        <v>-186544.38</v>
      </c>
      <c r="CC45" s="21">
        <f t="shared" si="77"/>
        <v>-34822.39</v>
      </c>
      <c r="CD45" s="21">
        <f t="shared" si="77"/>
        <v>9972</v>
      </c>
      <c r="CE45" s="21">
        <f t="shared" si="77"/>
        <v>8210.2099999999991</v>
      </c>
      <c r="CF45" s="21">
        <f t="shared" si="77"/>
        <v>-223128.56</v>
      </c>
      <c r="CG45" s="79">
        <f t="shared" si="77"/>
        <v>-5655374.3529525129</v>
      </c>
      <c r="CH45" s="21">
        <f t="shared" si="77"/>
        <v>1674326.5829999973</v>
      </c>
      <c r="CI45" s="21">
        <f t="shared" si="77"/>
        <v>1129931.6400000001</v>
      </c>
      <c r="CJ45" s="21">
        <f t="shared" si="77"/>
        <v>565399.17060999852</v>
      </c>
      <c r="CK45" s="21">
        <f t="shared" si="77"/>
        <v>-4545580.2393425163</v>
      </c>
      <c r="CL45" s="21">
        <f t="shared" si="77"/>
        <v>-223128.56</v>
      </c>
      <c r="CM45" s="21">
        <f t="shared" si="77"/>
        <v>-99570.4</v>
      </c>
      <c r="CN45" s="21">
        <f t="shared" si="77"/>
        <v>-166264.07</v>
      </c>
      <c r="CO45" s="21">
        <f t="shared" si="77"/>
        <v>-140372.29</v>
      </c>
      <c r="CP45" s="21">
        <f t="shared" si="77"/>
        <v>-296807.18</v>
      </c>
      <c r="CQ45" s="20">
        <f t="shared" si="77"/>
        <v>-4545580.2393425163</v>
      </c>
      <c r="CR45" s="21">
        <f t="shared" si="77"/>
        <v>1566381.6172999982</v>
      </c>
      <c r="CS45" s="21">
        <f t="shared" si="77"/>
        <v>0</v>
      </c>
      <c r="CT45" s="21">
        <f t="shared" si="77"/>
        <v>-2436549.3982722573</v>
      </c>
      <c r="CU45" s="21">
        <f t="shared" si="77"/>
        <v>-5415748.0203147745</v>
      </c>
      <c r="CV45" s="21">
        <f t="shared" si="77"/>
        <v>-296807.18</v>
      </c>
      <c r="CW45" s="21">
        <f t="shared" si="77"/>
        <v>-256807.13</v>
      </c>
      <c r="CX45" s="21">
        <f t="shared" si="77"/>
        <v>0</v>
      </c>
      <c r="CY45" s="21">
        <f t="shared" si="77"/>
        <v>-113897.62999999999</v>
      </c>
      <c r="CZ45" s="38">
        <f t="shared" si="77"/>
        <v>-667511.94000000006</v>
      </c>
      <c r="DA45" s="20">
        <f t="shared" si="77"/>
        <v>0</v>
      </c>
      <c r="DB45" s="21">
        <f t="shared" si="77"/>
        <v>0</v>
      </c>
      <c r="DC45" s="21">
        <f t="shared" si="77"/>
        <v>-5415748.0203147745</v>
      </c>
      <c r="DD45" s="38">
        <f t="shared" si="77"/>
        <v>-667511.94000000006</v>
      </c>
      <c r="DE45" s="21">
        <f t="shared" si="77"/>
        <v>-278560.2</v>
      </c>
      <c r="DF45" s="21">
        <f>SUM(DF43:DF44)</f>
        <v>-64816.049999999988</v>
      </c>
      <c r="DG45" s="21">
        <f>SUM(DG43:DG44)</f>
        <v>-1010888.19</v>
      </c>
      <c r="DH45" s="47"/>
      <c r="DI45" s="21"/>
      <c r="DJ45" s="72">
        <f>SUM(DJ41,DJ43)</f>
        <v>-6735390.9299999997</v>
      </c>
      <c r="DK45" s="84"/>
      <c r="DL45" s="85"/>
      <c r="DM45" s="86"/>
      <c r="DN45" s="86"/>
      <c r="DO45" s="86"/>
      <c r="DP45" s="86"/>
    </row>
    <row r="46" spans="1:120" s="31" customFormat="1" ht="15" thickBot="1" x14ac:dyDescent="0.35">
      <c r="A46">
        <v>29</v>
      </c>
      <c r="B46"/>
      <c r="C46" s="88" t="s">
        <v>99</v>
      </c>
      <c r="D46" s="89">
        <v>1568</v>
      </c>
      <c r="E46" s="90"/>
      <c r="F46" s="90"/>
      <c r="G46" s="90"/>
      <c r="H46" s="90"/>
      <c r="I46" s="90"/>
      <c r="J46" s="90"/>
      <c r="K46" s="90"/>
      <c r="L46" s="90"/>
      <c r="M46" s="90"/>
      <c r="N46" s="91"/>
      <c r="O46" s="90"/>
      <c r="P46" s="90"/>
      <c r="Q46" s="90"/>
      <c r="R46" s="90"/>
      <c r="S46" s="90"/>
      <c r="T46" s="90"/>
      <c r="U46" s="90"/>
      <c r="V46" s="90"/>
      <c r="W46" s="90"/>
      <c r="X46" s="91"/>
      <c r="Y46" s="90"/>
      <c r="Z46" s="90"/>
      <c r="AA46" s="90"/>
      <c r="AB46" s="90"/>
      <c r="AC46" s="90"/>
      <c r="AD46" s="90"/>
      <c r="AE46" s="90"/>
      <c r="AF46" s="90"/>
      <c r="AG46" s="90"/>
      <c r="AH46" s="91"/>
      <c r="AI46" s="90"/>
      <c r="AJ46" s="90"/>
      <c r="AK46" s="90"/>
      <c r="AL46" s="90"/>
      <c r="AM46" s="90"/>
      <c r="AN46" s="90"/>
      <c r="AO46" s="90"/>
      <c r="AP46" s="90"/>
      <c r="AQ46" s="90"/>
      <c r="AR46" s="91"/>
      <c r="AS46" s="90"/>
      <c r="AT46" s="90"/>
      <c r="AU46" s="90"/>
      <c r="AV46" s="90"/>
      <c r="AW46" s="90"/>
      <c r="AX46" s="90"/>
      <c r="AY46" s="90"/>
      <c r="AZ46" s="90"/>
      <c r="BA46" s="90"/>
      <c r="BB46" s="91"/>
      <c r="BC46" s="92"/>
      <c r="BD46" s="93"/>
      <c r="BE46" s="93"/>
      <c r="BF46" s="93"/>
      <c r="BG46" s="68">
        <f>BC46+BD46-BE46+SUM(BF46:BF46)</f>
        <v>0</v>
      </c>
      <c r="BH46" s="93"/>
      <c r="BI46" s="93"/>
      <c r="BJ46" s="93"/>
      <c r="BK46" s="93"/>
      <c r="BL46" s="69">
        <f>BH46+BI46-BJ46+BK46</f>
        <v>0</v>
      </c>
      <c r="BM46" s="94">
        <f>BG46</f>
        <v>0</v>
      </c>
      <c r="BN46" s="93"/>
      <c r="BO46" s="93"/>
      <c r="BP46" s="93"/>
      <c r="BQ46" s="68">
        <f>BM46+BN46-BO46+SUM(BP46:BP46)</f>
        <v>0</v>
      </c>
      <c r="BR46" s="68">
        <f>BL46</f>
        <v>0</v>
      </c>
      <c r="BS46" s="93"/>
      <c r="BT46" s="93"/>
      <c r="BU46" s="95"/>
      <c r="BV46" s="69">
        <f>BR46+BS46-BT46+BU46</f>
        <v>0</v>
      </c>
      <c r="BW46" s="96">
        <f>BQ46</f>
        <v>0</v>
      </c>
      <c r="BX46" s="93"/>
      <c r="BY46" s="93"/>
      <c r="BZ46" s="97"/>
      <c r="CA46" s="68">
        <f>BW46+BX46-BY46+SUM(BZ46:BZ46)</f>
        <v>0</v>
      </c>
      <c r="CB46" s="68">
        <f>BV46</f>
        <v>0</v>
      </c>
      <c r="CC46" s="93"/>
      <c r="CD46" s="93"/>
      <c r="CE46" s="97"/>
      <c r="CF46" s="69">
        <f>CB46+CC46-CD46+CE46</f>
        <v>0</v>
      </c>
      <c r="CG46" s="96">
        <f>CA46</f>
        <v>0</v>
      </c>
      <c r="CH46" s="93"/>
      <c r="CI46" s="93"/>
      <c r="CJ46" s="93"/>
      <c r="CK46" s="68">
        <f>CG46+CH46-CI46+SUM(CJ46:CJ46)</f>
        <v>0</v>
      </c>
      <c r="CL46" s="68">
        <f>CF46</f>
        <v>0</v>
      </c>
      <c r="CM46" s="44"/>
      <c r="CN46" s="44"/>
      <c r="CO46" s="44"/>
      <c r="CP46" s="68">
        <f>CL46+CM46-CN46+CO46</f>
        <v>0</v>
      </c>
      <c r="CQ46" s="96">
        <f>CK46</f>
        <v>0</v>
      </c>
      <c r="CR46" s="44"/>
      <c r="CS46" s="44">
        <v>0</v>
      </c>
      <c r="CT46" s="44"/>
      <c r="CU46" s="68">
        <f>CQ46+CR46-CS46+SUM(CT46:CT46)</f>
        <v>0</v>
      </c>
      <c r="CV46" s="68">
        <f>CP46</f>
        <v>0</v>
      </c>
      <c r="CW46" s="44"/>
      <c r="CX46" s="44"/>
      <c r="CY46" s="44"/>
      <c r="CZ46" s="69">
        <f>CV46+CW46-CX46+CY46</f>
        <v>0</v>
      </c>
      <c r="DA46" s="44"/>
      <c r="DB46" s="44"/>
      <c r="DC46" s="98">
        <f>CU46-DA46</f>
        <v>0</v>
      </c>
      <c r="DD46" s="133">
        <f>CZ46-DB46</f>
        <v>0</v>
      </c>
      <c r="DE46" s="131"/>
      <c r="DF46" s="44"/>
      <c r="DG46" s="21">
        <f>DD46+DE46+DF46</f>
        <v>0</v>
      </c>
      <c r="DH46" s="47">
        <f>SUM(DC46:DF46)</f>
        <v>0</v>
      </c>
      <c r="DI46" s="21"/>
      <c r="DJ46" s="75">
        <v>0</v>
      </c>
      <c r="DK46" s="49">
        <f>ROUND(DJ46-SUM(CU46,CZ46),2)</f>
        <v>0</v>
      </c>
      <c r="DL46" s="3" t="str">
        <f t="shared" si="26"/>
        <v/>
      </c>
      <c r="DM46" s="70"/>
      <c r="DN46" s="70"/>
      <c r="DO46" s="70"/>
      <c r="DP46" s="70"/>
    </row>
    <row r="47" spans="1:120" s="31" customFormat="1" ht="32.25" customHeight="1" thickBot="1" x14ac:dyDescent="0.35">
      <c r="A47"/>
      <c r="B47"/>
      <c r="C47" s="99" t="s">
        <v>100</v>
      </c>
      <c r="D47" s="89">
        <v>1509</v>
      </c>
      <c r="E47" s="90"/>
      <c r="F47" s="90"/>
      <c r="G47" s="90"/>
      <c r="H47" s="90"/>
      <c r="I47" s="90"/>
      <c r="J47" s="90"/>
      <c r="K47" s="90"/>
      <c r="L47" s="90"/>
      <c r="M47" s="90"/>
      <c r="N47" s="91"/>
      <c r="O47" s="90"/>
      <c r="P47" s="90"/>
      <c r="Q47" s="90"/>
      <c r="R47" s="90"/>
      <c r="S47" s="90"/>
      <c r="T47" s="90"/>
      <c r="U47" s="90"/>
      <c r="V47" s="90"/>
      <c r="W47" s="90"/>
      <c r="X47" s="91"/>
      <c r="Y47" s="90"/>
      <c r="Z47" s="90"/>
      <c r="AA47" s="90"/>
      <c r="AB47" s="90"/>
      <c r="AC47" s="90"/>
      <c r="AD47" s="90"/>
      <c r="AE47" s="90"/>
      <c r="AF47" s="90"/>
      <c r="AG47" s="90"/>
      <c r="AH47" s="91"/>
      <c r="AI47" s="90"/>
      <c r="AJ47" s="90"/>
      <c r="AK47" s="90"/>
      <c r="AL47" s="90"/>
      <c r="AM47" s="90"/>
      <c r="AN47" s="90"/>
      <c r="AO47" s="90"/>
      <c r="AP47" s="90"/>
      <c r="AQ47" s="90"/>
      <c r="AR47" s="91"/>
      <c r="AS47" s="90"/>
      <c r="AT47" s="90"/>
      <c r="AU47" s="90"/>
      <c r="AV47" s="90"/>
      <c r="AW47" s="90"/>
      <c r="AX47" s="90"/>
      <c r="AY47" s="90"/>
      <c r="AZ47" s="90"/>
      <c r="BA47" s="90"/>
      <c r="BB47" s="91"/>
      <c r="BC47" s="90"/>
      <c r="BD47" s="90"/>
      <c r="BE47" s="90"/>
      <c r="BF47" s="90"/>
      <c r="BG47" s="90"/>
      <c r="BH47" s="90"/>
      <c r="BI47" s="90"/>
      <c r="BJ47" s="90"/>
      <c r="BK47" s="90"/>
      <c r="BL47" s="91"/>
      <c r="BM47" s="90"/>
      <c r="BN47" s="90"/>
      <c r="BO47" s="90"/>
      <c r="BP47" s="90"/>
      <c r="BQ47" s="90"/>
      <c r="BR47" s="90"/>
      <c r="BS47" s="90"/>
      <c r="BT47" s="90"/>
      <c r="BU47" s="90"/>
      <c r="BV47" s="91"/>
      <c r="BW47" s="79">
        <f>BQ47</f>
        <v>0</v>
      </c>
      <c r="BX47" s="100"/>
      <c r="BY47" s="100"/>
      <c r="BZ47" s="101"/>
      <c r="CA47" s="21">
        <f>BW47+BX47-BY47+SUM(BZ47:BZ47)</f>
        <v>0</v>
      </c>
      <c r="CB47" s="98">
        <f>BV47</f>
        <v>0</v>
      </c>
      <c r="CC47" s="100"/>
      <c r="CD47" s="100"/>
      <c r="CE47" s="102"/>
      <c r="CF47" s="38">
        <f>CB47+CC47-CD47+CE47</f>
        <v>0</v>
      </c>
      <c r="CG47" s="79">
        <f>CA47</f>
        <v>0</v>
      </c>
      <c r="CH47" s="102"/>
      <c r="CI47" s="100"/>
      <c r="CJ47" s="100"/>
      <c r="CK47" s="21">
        <f>CG47+CH47-CI47+SUM(CJ47:CJ47)</f>
        <v>0</v>
      </c>
      <c r="CL47" s="98">
        <f>CF47</f>
        <v>0</v>
      </c>
      <c r="CM47" s="102"/>
      <c r="CN47" s="100"/>
      <c r="CO47" s="100"/>
      <c r="CP47" s="21">
        <f>CL47+CM47-CN47+CO47</f>
        <v>0</v>
      </c>
      <c r="CQ47" s="79">
        <f>CK47</f>
        <v>0</v>
      </c>
      <c r="CR47" s="44"/>
      <c r="CS47" s="44"/>
      <c r="CT47" s="44"/>
      <c r="CU47" s="21">
        <f>CQ47+CR47-CS47+SUM(CT47:CT47)</f>
        <v>0</v>
      </c>
      <c r="CV47" s="98">
        <f>CP47</f>
        <v>0</v>
      </c>
      <c r="CW47" s="44"/>
      <c r="CX47" s="44"/>
      <c r="CY47" s="44"/>
      <c r="CZ47" s="38">
        <f>CV47+CW47-CX47+CY47</f>
        <v>0</v>
      </c>
      <c r="DA47" s="44"/>
      <c r="DB47" s="44"/>
      <c r="DC47" s="98">
        <f>CU47-DA47</f>
        <v>0</v>
      </c>
      <c r="DD47" s="133">
        <f>CZ47-DB47</f>
        <v>0</v>
      </c>
      <c r="DE47" s="131"/>
      <c r="DF47" s="44"/>
      <c r="DG47" s="103">
        <f>DD47+DE47+DF47</f>
        <v>0</v>
      </c>
      <c r="DH47" s="47">
        <f>SUM(DC47:DF47)</f>
        <v>0</v>
      </c>
      <c r="DI47" s="21"/>
      <c r="DJ47" s="48"/>
      <c r="DK47" s="49">
        <f>ROUND(DJ47-SUM(CU47,CZ47),2)</f>
        <v>0</v>
      </c>
      <c r="DL47" s="3" t="str">
        <f>IF(ABS(DK47)&gt;1,"Please provide an explanation of the variance in the Manager's Summary","")</f>
        <v/>
      </c>
      <c r="DM47" s="70"/>
      <c r="DN47" s="70"/>
      <c r="DO47" s="70"/>
      <c r="DP47" s="70"/>
    </row>
    <row r="48" spans="1:120" s="113" customFormat="1" ht="43.5" customHeight="1" thickBot="1" x14ac:dyDescent="0.35">
      <c r="A48" s="104"/>
      <c r="B48" s="104"/>
      <c r="C48" s="105" t="s">
        <v>101</v>
      </c>
      <c r="D48" s="106"/>
      <c r="E48" s="107">
        <f>SUM(E41,E46,E47)</f>
        <v>0</v>
      </c>
      <c r="F48" s="107">
        <f t="shared" ref="F48:N48" si="78">SUM(F41,F46,F47)</f>
        <v>0</v>
      </c>
      <c r="G48" s="107">
        <f t="shared" si="78"/>
        <v>0</v>
      </c>
      <c r="H48" s="107">
        <f t="shared" si="78"/>
        <v>-115583.64000000001</v>
      </c>
      <c r="I48" s="107">
        <f t="shared" si="78"/>
        <v>-115583.64000000001</v>
      </c>
      <c r="J48" s="107">
        <f t="shared" si="78"/>
        <v>0</v>
      </c>
      <c r="K48" s="107">
        <f t="shared" si="78"/>
        <v>0</v>
      </c>
      <c r="L48" s="107">
        <f t="shared" si="78"/>
        <v>0</v>
      </c>
      <c r="M48" s="107">
        <f t="shared" si="78"/>
        <v>1751.6900000000023</v>
      </c>
      <c r="N48" s="108">
        <f t="shared" si="78"/>
        <v>1751.6900000000023</v>
      </c>
      <c r="O48" s="107">
        <f>SUM(O41,O46,O47)</f>
        <v>-115583.64000000001</v>
      </c>
      <c r="P48" s="107">
        <f t="shared" ref="P48:X48" si="79">SUM(P41,P46,P47)</f>
        <v>-566939.89</v>
      </c>
      <c r="Q48" s="107">
        <f t="shared" si="79"/>
        <v>0</v>
      </c>
      <c r="R48" s="107">
        <f t="shared" si="79"/>
        <v>0</v>
      </c>
      <c r="S48" s="107">
        <f t="shared" si="79"/>
        <v>-682523.5299999998</v>
      </c>
      <c r="T48" s="107">
        <f t="shared" si="79"/>
        <v>1751.6900000000023</v>
      </c>
      <c r="U48" s="107">
        <f t="shared" si="79"/>
        <v>4667</v>
      </c>
      <c r="V48" s="107">
        <f t="shared" si="79"/>
        <v>0</v>
      </c>
      <c r="W48" s="107">
        <f t="shared" si="79"/>
        <v>0</v>
      </c>
      <c r="X48" s="108">
        <f t="shared" si="79"/>
        <v>6418.6900000000023</v>
      </c>
      <c r="Y48" s="107">
        <f>SUM(Y41,Y46,Y47)</f>
        <v>-682523.5299999998</v>
      </c>
      <c r="Z48" s="107">
        <f t="shared" ref="Z48:AH48" si="80">SUM(Z41,Z46,Z47)</f>
        <v>113244.32800192264</v>
      </c>
      <c r="AA48" s="107">
        <f t="shared" si="80"/>
        <v>-114419</v>
      </c>
      <c r="AB48" s="107">
        <f t="shared" si="80"/>
        <v>-14680.094012333037</v>
      </c>
      <c r="AC48" s="107">
        <f t="shared" si="80"/>
        <v>-469540.29601041041</v>
      </c>
      <c r="AD48" s="107">
        <f t="shared" si="80"/>
        <v>6418.6900000000023</v>
      </c>
      <c r="AE48" s="107">
        <f t="shared" si="80"/>
        <v>-5671</v>
      </c>
      <c r="AF48" s="107">
        <f t="shared" si="80"/>
        <v>-1678</v>
      </c>
      <c r="AG48" s="107">
        <f t="shared" si="80"/>
        <v>9255.93</v>
      </c>
      <c r="AH48" s="108">
        <f t="shared" si="80"/>
        <v>11681.619999999995</v>
      </c>
      <c r="AI48" s="107">
        <f>SUM(AI41,AI46,AI47)</f>
        <v>-469540.29601041041</v>
      </c>
      <c r="AJ48" s="107">
        <f t="shared" ref="AJ48:AR48" si="81">SUM(AJ41,AJ46,AJ47)</f>
        <v>358109.33582985983</v>
      </c>
      <c r="AK48" s="107">
        <f t="shared" si="81"/>
        <v>494907</v>
      </c>
      <c r="AL48" s="107">
        <f t="shared" si="81"/>
        <v>-1004775.5250055676</v>
      </c>
      <c r="AM48" s="107">
        <f t="shared" si="81"/>
        <v>-1611113.4851861182</v>
      </c>
      <c r="AN48" s="107">
        <f t="shared" si="81"/>
        <v>11681.619999999995</v>
      </c>
      <c r="AO48" s="107">
        <f t="shared" si="81"/>
        <v>-11040</v>
      </c>
      <c r="AP48" s="107">
        <f t="shared" si="81"/>
        <v>7258</v>
      </c>
      <c r="AQ48" s="107">
        <f t="shared" si="81"/>
        <v>0</v>
      </c>
      <c r="AR48" s="108">
        <f t="shared" si="81"/>
        <v>-6616.3800000000047</v>
      </c>
      <c r="AS48" s="107">
        <f>SUM(AS41,AS46,AS47)</f>
        <v>-1611113.4851861182</v>
      </c>
      <c r="AT48" s="107">
        <f t="shared" ref="AT48:DE48" si="82">SUM(AT41,AT46,AT47)</f>
        <v>-1099218.098648903</v>
      </c>
      <c r="AU48" s="107">
        <f t="shared" si="82"/>
        <v>909946</v>
      </c>
      <c r="AV48" s="107">
        <f t="shared" si="82"/>
        <v>-746379.23793392605</v>
      </c>
      <c r="AW48" s="107">
        <f t="shared" si="82"/>
        <v>-4366656.8217689469</v>
      </c>
      <c r="AX48" s="107">
        <f t="shared" si="82"/>
        <v>-6616.3800000000047</v>
      </c>
      <c r="AY48" s="107">
        <f t="shared" si="82"/>
        <v>-60334</v>
      </c>
      <c r="AZ48" s="107">
        <f t="shared" si="82"/>
        <v>25763</v>
      </c>
      <c r="BA48" s="107">
        <f t="shared" si="82"/>
        <v>0</v>
      </c>
      <c r="BB48" s="108">
        <f t="shared" si="82"/>
        <v>-92713.38</v>
      </c>
      <c r="BC48" s="109">
        <f t="shared" si="82"/>
        <v>-4366656.8217689469</v>
      </c>
      <c r="BD48" s="107">
        <f t="shared" si="82"/>
        <v>-861727.81689999357</v>
      </c>
      <c r="BE48" s="107">
        <f t="shared" si="82"/>
        <v>587940</v>
      </c>
      <c r="BF48" s="107">
        <f t="shared" si="82"/>
        <v>299669.15572986903</v>
      </c>
      <c r="BG48" s="107">
        <f t="shared" si="82"/>
        <v>-5516655.482939072</v>
      </c>
      <c r="BH48" s="107">
        <f t="shared" si="82"/>
        <v>-92713.38</v>
      </c>
      <c r="BI48" s="107">
        <f t="shared" si="82"/>
        <v>-114755</v>
      </c>
      <c r="BJ48" s="107">
        <f t="shared" si="82"/>
        <v>3222</v>
      </c>
      <c r="BK48" s="107">
        <f t="shared" si="82"/>
        <v>0</v>
      </c>
      <c r="BL48" s="107">
        <f t="shared" si="82"/>
        <v>-210690.38</v>
      </c>
      <c r="BM48" s="109">
        <f t="shared" si="82"/>
        <v>-5516655.482939072</v>
      </c>
      <c r="BN48" s="107">
        <f t="shared" si="82"/>
        <v>1938913.3554274496</v>
      </c>
      <c r="BO48" s="107">
        <f t="shared" si="82"/>
        <v>-18178</v>
      </c>
      <c r="BP48" s="107">
        <f t="shared" si="82"/>
        <v>-1401075.836832413</v>
      </c>
      <c r="BQ48" s="107">
        <f t="shared" si="82"/>
        <v>-4960639.9643440349</v>
      </c>
      <c r="BR48" s="107">
        <f t="shared" si="82"/>
        <v>-210690.38</v>
      </c>
      <c r="BS48" s="107">
        <f t="shared" si="82"/>
        <v>-71936</v>
      </c>
      <c r="BT48" s="107">
        <f t="shared" si="82"/>
        <v>18178</v>
      </c>
      <c r="BU48" s="107">
        <f t="shared" si="82"/>
        <v>114260</v>
      </c>
      <c r="BV48" s="107">
        <f t="shared" si="82"/>
        <v>-186544.38</v>
      </c>
      <c r="BW48" s="109">
        <f t="shared" si="82"/>
        <v>-4960639.9643440349</v>
      </c>
      <c r="BX48" s="107">
        <f t="shared" si="82"/>
        <v>-1345099.6245382011</v>
      </c>
      <c r="BY48" s="107">
        <f t="shared" si="82"/>
        <v>667623.63</v>
      </c>
      <c r="BZ48" s="107">
        <f t="shared" si="82"/>
        <v>1317988.8659297233</v>
      </c>
      <c r="CA48" s="107">
        <f t="shared" si="82"/>
        <v>-5655374.3529525129</v>
      </c>
      <c r="CB48" s="107">
        <f t="shared" si="82"/>
        <v>-186544.38</v>
      </c>
      <c r="CC48" s="107">
        <f t="shared" si="82"/>
        <v>-34822.39</v>
      </c>
      <c r="CD48" s="107">
        <f t="shared" si="82"/>
        <v>9972</v>
      </c>
      <c r="CE48" s="107">
        <f t="shared" si="82"/>
        <v>8210.2099999999991</v>
      </c>
      <c r="CF48" s="107">
        <f t="shared" si="82"/>
        <v>-223128.56</v>
      </c>
      <c r="CG48" s="109">
        <f t="shared" si="82"/>
        <v>-5655374.3529525129</v>
      </c>
      <c r="CH48" s="107">
        <f t="shared" si="82"/>
        <v>1674326.5829999973</v>
      </c>
      <c r="CI48" s="107">
        <f t="shared" si="82"/>
        <v>1129931.6400000001</v>
      </c>
      <c r="CJ48" s="107">
        <f t="shared" si="82"/>
        <v>565399.17060999852</v>
      </c>
      <c r="CK48" s="107">
        <f t="shared" si="82"/>
        <v>-4545580.2393425163</v>
      </c>
      <c r="CL48" s="107">
        <f t="shared" si="82"/>
        <v>-223128.56</v>
      </c>
      <c r="CM48" s="107">
        <f t="shared" si="82"/>
        <v>-99570.4</v>
      </c>
      <c r="CN48" s="107">
        <f t="shared" si="82"/>
        <v>-166264.07</v>
      </c>
      <c r="CO48" s="107">
        <f t="shared" si="82"/>
        <v>-140372.29</v>
      </c>
      <c r="CP48" s="107">
        <f t="shared" si="82"/>
        <v>-296807.18</v>
      </c>
      <c r="CQ48" s="109">
        <f t="shared" si="82"/>
        <v>-4545580.2393425163</v>
      </c>
      <c r="CR48" s="107">
        <f t="shared" si="82"/>
        <v>1566381.6172999977</v>
      </c>
      <c r="CS48" s="107">
        <f t="shared" si="82"/>
        <v>0</v>
      </c>
      <c r="CT48" s="107">
        <f t="shared" si="82"/>
        <v>-2436549.3982722573</v>
      </c>
      <c r="CU48" s="107">
        <f t="shared" si="82"/>
        <v>-5415748.0203147745</v>
      </c>
      <c r="CV48" s="107">
        <f t="shared" si="82"/>
        <v>-296807.18</v>
      </c>
      <c r="CW48" s="107">
        <f t="shared" si="82"/>
        <v>-256807.13</v>
      </c>
      <c r="CX48" s="107">
        <f t="shared" si="82"/>
        <v>0</v>
      </c>
      <c r="CY48" s="107">
        <f t="shared" si="82"/>
        <v>-113897.62999999999</v>
      </c>
      <c r="CZ48" s="108">
        <f t="shared" si="82"/>
        <v>-667511.94000000006</v>
      </c>
      <c r="DA48" s="107">
        <f t="shared" si="82"/>
        <v>0</v>
      </c>
      <c r="DB48" s="107">
        <f t="shared" si="82"/>
        <v>0</v>
      </c>
      <c r="DC48" s="107">
        <f t="shared" si="82"/>
        <v>-5415748.0203147745</v>
      </c>
      <c r="DD48" s="108">
        <f t="shared" si="82"/>
        <v>-667511.94000000006</v>
      </c>
      <c r="DE48" s="132">
        <f t="shared" si="82"/>
        <v>-278560.2</v>
      </c>
      <c r="DF48" s="107">
        <f>SUM(DF41,DF46,DF47)</f>
        <v>-64816.049999999988</v>
      </c>
      <c r="DG48" s="107">
        <f>SUM(DG41,DG46,DG47)</f>
        <v>-1010888.19</v>
      </c>
      <c r="DH48" s="107">
        <f>SUM(DH41,DH46,DH47)</f>
        <v>-6427104.2103147749</v>
      </c>
      <c r="DI48" s="107"/>
      <c r="DJ48" s="110">
        <f>SUM(DJ41,DJ46,DJ47)</f>
        <v>-6735390.9299999997</v>
      </c>
      <c r="DK48" s="111">
        <f>ROUND(SUM(DK41,DK46),2)</f>
        <v>-652130.97</v>
      </c>
      <c r="DL48" s="112"/>
    </row>
    <row r="49" spans="1:120" s="31" customFormat="1" x14ac:dyDescent="0.3">
      <c r="A49"/>
      <c r="B49"/>
      <c r="C49" s="114"/>
      <c r="D49" s="115"/>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70"/>
      <c r="DF49" s="70"/>
      <c r="DG49" s="70"/>
      <c r="DH49" s="70"/>
      <c r="DI49" s="70"/>
      <c r="DJ49" s="70"/>
      <c r="DK49" s="70"/>
      <c r="DL49" s="116"/>
      <c r="DM49" s="70"/>
      <c r="DN49" s="70"/>
      <c r="DO49" s="70"/>
      <c r="DP49" s="70"/>
    </row>
    <row r="50" spans="1:120" customFormat="1" x14ac:dyDescent="0.3">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117"/>
      <c r="DM50" s="118"/>
      <c r="DN50" s="118"/>
      <c r="DO50" s="118"/>
      <c r="DP50" s="118"/>
    </row>
    <row r="51" spans="1:120" customFormat="1" x14ac:dyDescent="0.3">
      <c r="B51" s="119"/>
      <c r="C51" s="283" t="s">
        <v>102</v>
      </c>
      <c r="D51" s="283"/>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117"/>
      <c r="DM51" s="118"/>
      <c r="DN51" s="118"/>
      <c r="DO51" s="118"/>
      <c r="DP51" s="118"/>
    </row>
    <row r="52" spans="1:120" customFormat="1" ht="31.5" customHeight="1" x14ac:dyDescent="0.3">
      <c r="B52" s="120"/>
      <c r="C52" s="283"/>
      <c r="D52" s="283"/>
      <c r="E52" s="121"/>
      <c r="F52" s="121"/>
      <c r="G52" s="121"/>
      <c r="H52" s="121"/>
      <c r="I52" s="121"/>
      <c r="J52" s="2"/>
      <c r="K52" s="2"/>
      <c r="L52" s="2"/>
      <c r="M52" s="2"/>
      <c r="N52" s="2"/>
      <c r="O52" s="121"/>
      <c r="P52" s="121"/>
      <c r="Q52" s="121"/>
      <c r="R52" s="121"/>
      <c r="S52" s="121"/>
      <c r="T52" s="2"/>
      <c r="U52" s="2"/>
      <c r="V52" s="2"/>
      <c r="W52" s="2"/>
      <c r="X52" s="2"/>
      <c r="Y52" s="121"/>
      <c r="Z52" s="121"/>
      <c r="AA52" s="121"/>
      <c r="AB52" s="121"/>
      <c r="AC52" s="121"/>
      <c r="AD52" s="2"/>
      <c r="AE52" s="2"/>
      <c r="AF52" s="2"/>
      <c r="AG52" s="2"/>
      <c r="AH52" s="2"/>
      <c r="AI52" s="121"/>
      <c r="AJ52" s="121"/>
      <c r="AK52" s="121"/>
      <c r="AL52" s="121"/>
      <c r="AM52" s="121"/>
      <c r="AN52" s="2"/>
      <c r="AO52" s="2"/>
      <c r="AP52" s="2"/>
      <c r="AQ52" s="2"/>
      <c r="AR52" s="2"/>
      <c r="AS52" s="121"/>
      <c r="AT52" s="121"/>
      <c r="AU52" s="121"/>
      <c r="AV52" s="121"/>
      <c r="AW52" s="121"/>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117"/>
      <c r="DM52" s="118"/>
      <c r="DN52" s="118"/>
      <c r="DO52" s="118"/>
      <c r="DP52" s="118"/>
    </row>
    <row r="53" spans="1:120" customFormat="1" ht="16.8" x14ac:dyDescent="0.3">
      <c r="B53" s="122"/>
      <c r="C53" s="123"/>
      <c r="D53" s="1"/>
      <c r="E53" s="121"/>
      <c r="F53" s="121"/>
      <c r="G53" s="121"/>
      <c r="H53" s="121"/>
      <c r="I53" s="121"/>
      <c r="J53" s="2">
        <v>23.904099999999982</v>
      </c>
      <c r="K53" s="2">
        <v>7.9680333333333273</v>
      </c>
      <c r="L53" s="2"/>
      <c r="M53" s="2">
        <f>SUM(J53:K53)</f>
        <v>31.872133333333309</v>
      </c>
      <c r="N53" s="2"/>
      <c r="O53" s="121"/>
      <c r="P53" s="121"/>
      <c r="Q53" s="121"/>
      <c r="R53" s="121"/>
      <c r="S53" s="121"/>
      <c r="T53" s="2"/>
      <c r="U53" s="2"/>
      <c r="V53" s="2"/>
      <c r="W53" s="2"/>
      <c r="X53" s="2"/>
      <c r="Y53" s="121"/>
      <c r="Z53" s="121"/>
      <c r="AA53" s="121"/>
      <c r="AB53" s="121"/>
      <c r="AC53" s="121"/>
      <c r="AD53" s="2"/>
      <c r="AE53" s="2"/>
      <c r="AF53" s="2"/>
      <c r="AG53" s="2"/>
      <c r="AH53" s="2"/>
      <c r="AI53" s="121"/>
      <c r="AJ53" s="121"/>
      <c r="AK53" s="121"/>
      <c r="AL53" s="121"/>
      <c r="AM53" s="121"/>
      <c r="AN53" s="2"/>
      <c r="AO53" s="2"/>
      <c r="AP53" s="2"/>
      <c r="AQ53" s="2"/>
      <c r="AR53" s="2"/>
      <c r="AS53" s="121"/>
      <c r="AT53" s="121"/>
      <c r="AU53" s="121"/>
      <c r="AV53" s="121"/>
      <c r="AW53" s="121"/>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117"/>
      <c r="DM53" s="118"/>
      <c r="DN53" s="118"/>
      <c r="DO53" s="118"/>
      <c r="DP53" s="118"/>
    </row>
    <row r="54" spans="1:120" customFormat="1" ht="26.25" customHeight="1" x14ac:dyDescent="0.3">
      <c r="B54" s="124">
        <v>1</v>
      </c>
      <c r="C54" s="125" t="s">
        <v>103</v>
      </c>
      <c r="D54" s="1"/>
      <c r="E54" s="126"/>
      <c r="F54" s="126"/>
      <c r="G54" s="126"/>
      <c r="H54" s="126"/>
      <c r="I54" s="126"/>
      <c r="J54" s="2">
        <v>313.17043999999999</v>
      </c>
      <c r="K54" s="2">
        <v>104.39014666666667</v>
      </c>
      <c r="L54" s="2"/>
      <c r="M54" s="2">
        <f t="shared" ref="M54:M61" si="83">SUM(J54:K54)</f>
        <v>417.56058666666667</v>
      </c>
      <c r="N54" s="2"/>
      <c r="O54" s="126"/>
      <c r="P54" s="126"/>
      <c r="Q54" s="126"/>
      <c r="R54" s="126"/>
      <c r="S54" s="126"/>
      <c r="T54" s="2"/>
      <c r="U54" s="2"/>
      <c r="V54" s="2"/>
      <c r="W54" s="2"/>
      <c r="X54" s="2"/>
      <c r="Y54" s="126"/>
      <c r="Z54" s="126"/>
      <c r="AA54" s="126"/>
      <c r="AB54" s="126"/>
      <c r="AC54" s="126"/>
      <c r="AD54" s="2"/>
      <c r="AE54" s="2"/>
      <c r="AF54" s="2"/>
      <c r="AG54" s="2"/>
      <c r="AH54" s="2"/>
      <c r="AI54" s="126"/>
      <c r="AJ54" s="126"/>
      <c r="AK54" s="126"/>
      <c r="AL54" s="126"/>
      <c r="AM54" s="126"/>
      <c r="AN54" s="2"/>
      <c r="AO54" s="2"/>
      <c r="AP54" s="2"/>
      <c r="AQ54" s="2"/>
      <c r="AR54" s="2"/>
      <c r="AS54" s="126"/>
      <c r="AT54" s="126"/>
      <c r="AU54" s="126"/>
      <c r="AV54" s="126"/>
      <c r="AW54" s="126"/>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117"/>
      <c r="DM54" s="118"/>
      <c r="DN54" s="118"/>
      <c r="DO54" s="118"/>
      <c r="DP54" s="118"/>
    </row>
    <row r="55" spans="1:120" customFormat="1" ht="83.4" customHeight="1" x14ac:dyDescent="0.3">
      <c r="B55" s="124">
        <v>2</v>
      </c>
      <c r="C55" s="125" t="s">
        <v>104</v>
      </c>
      <c r="D55" s="127"/>
      <c r="E55" s="121"/>
      <c r="F55" s="121"/>
      <c r="G55" s="121"/>
      <c r="H55" s="121"/>
      <c r="I55" s="121"/>
      <c r="J55" s="2">
        <v>-5720.0283799999988</v>
      </c>
      <c r="K55" s="2">
        <v>-1906.6761266666663</v>
      </c>
      <c r="L55" s="2"/>
      <c r="M55" s="2">
        <f t="shared" si="83"/>
        <v>-7626.7045066666651</v>
      </c>
      <c r="N55" s="2"/>
      <c r="O55" s="121"/>
      <c r="P55" s="121"/>
      <c r="Q55" s="121"/>
      <c r="R55" s="121"/>
      <c r="S55" s="121"/>
      <c r="T55" s="2"/>
      <c r="U55" s="2"/>
      <c r="V55" s="2"/>
      <c r="W55" s="2"/>
      <c r="X55" s="2"/>
      <c r="Y55" s="121"/>
      <c r="Z55" s="121"/>
      <c r="AA55" s="121"/>
      <c r="AB55" s="121"/>
      <c r="AC55" s="121"/>
      <c r="AD55" s="2"/>
      <c r="AE55" s="2"/>
      <c r="AF55" s="2"/>
      <c r="AG55" s="2"/>
      <c r="AH55" s="2"/>
      <c r="AI55" s="121"/>
      <c r="AJ55" s="121"/>
      <c r="AK55" s="121"/>
      <c r="AL55" s="121"/>
      <c r="AM55" s="121"/>
      <c r="AN55" s="2"/>
      <c r="AO55" s="2"/>
      <c r="AP55" s="2"/>
      <c r="AQ55" s="2"/>
      <c r="AR55" s="2"/>
      <c r="AS55" s="121"/>
      <c r="AT55" s="121"/>
      <c r="AU55" s="121"/>
      <c r="AV55" s="121"/>
      <c r="AW55" s="121"/>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117"/>
      <c r="DM55" s="118"/>
      <c r="DN55" s="118"/>
      <c r="DO55" s="118"/>
      <c r="DP55" s="118"/>
    </row>
    <row r="56" spans="1:120" customFormat="1" ht="114" customHeight="1" x14ac:dyDescent="0.3">
      <c r="B56" s="124">
        <v>3</v>
      </c>
      <c r="C56" s="125" t="s">
        <v>105</v>
      </c>
      <c r="D56" s="127"/>
      <c r="E56" s="2"/>
      <c r="F56" s="2"/>
      <c r="G56" s="2"/>
      <c r="H56" s="2"/>
      <c r="I56" s="2"/>
      <c r="J56" s="2">
        <v>1641.75693</v>
      </c>
      <c r="K56" s="2">
        <v>547.25230999999997</v>
      </c>
      <c r="L56" s="2"/>
      <c r="M56" s="2">
        <f t="shared" si="83"/>
        <v>2189.0092399999999</v>
      </c>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117"/>
      <c r="DM56" s="118"/>
      <c r="DN56" s="118"/>
      <c r="DO56" s="118"/>
      <c r="DP56" s="118"/>
    </row>
    <row r="57" spans="1:120" ht="88.5" customHeight="1" x14ac:dyDescent="0.3">
      <c r="B57" s="124">
        <v>4</v>
      </c>
      <c r="C57" s="125" t="s">
        <v>106</v>
      </c>
      <c r="E57" s="2"/>
      <c r="F57" s="2"/>
      <c r="G57" s="2"/>
      <c r="H57" s="2"/>
      <c r="I57" s="2"/>
      <c r="J57" s="2">
        <v>-2667.6971199999998</v>
      </c>
      <c r="K57" s="2">
        <v>-889.23237333333327</v>
      </c>
      <c r="L57" s="2"/>
      <c r="M57" s="2">
        <f t="shared" si="83"/>
        <v>-3556.9294933333331</v>
      </c>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3"/>
      <c r="DM57" s="4"/>
      <c r="DN57" s="4"/>
      <c r="DO57" s="4"/>
      <c r="DP57" s="4"/>
    </row>
    <row r="58" spans="1:120" ht="37.5" customHeight="1" x14ac:dyDescent="0.3">
      <c r="B58" s="124">
        <v>5</v>
      </c>
      <c r="C58" s="125" t="s">
        <v>107</v>
      </c>
      <c r="E58" s="2"/>
      <c r="F58" s="2"/>
      <c r="G58" s="2"/>
      <c r="H58" s="2"/>
      <c r="I58" s="2"/>
      <c r="J58" s="2">
        <v>-5327.3099000000038</v>
      </c>
      <c r="K58" s="2">
        <v>-1775.7699666666679</v>
      </c>
      <c r="L58" s="2"/>
      <c r="M58" s="2">
        <f t="shared" si="83"/>
        <v>-7103.0798666666715</v>
      </c>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3"/>
      <c r="DM58" s="4"/>
      <c r="DN58" s="4"/>
      <c r="DO58" s="4"/>
      <c r="DP58" s="4"/>
    </row>
    <row r="59" spans="1:120" ht="80.25" customHeight="1" x14ac:dyDescent="0.3">
      <c r="B59" s="124">
        <v>6</v>
      </c>
      <c r="C59" s="125" t="s">
        <v>108</v>
      </c>
      <c r="E59" s="2"/>
      <c r="F59" s="2"/>
      <c r="G59" s="2"/>
      <c r="H59" s="2"/>
      <c r="I59" s="2"/>
      <c r="J59" s="2">
        <v>10477.597900000004</v>
      </c>
      <c r="K59" s="2">
        <v>3492.5326333333346</v>
      </c>
      <c r="L59" s="2"/>
      <c r="M59" s="2">
        <f t="shared" si="83"/>
        <v>13970.130533333338</v>
      </c>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3"/>
      <c r="DM59" s="4"/>
      <c r="DN59" s="4"/>
      <c r="DO59" s="4"/>
      <c r="DP59" s="4"/>
    </row>
    <row r="60" spans="1:120" x14ac:dyDescent="0.3">
      <c r="E60" s="2"/>
      <c r="F60" s="2"/>
      <c r="G60" s="2"/>
      <c r="H60" s="2"/>
      <c r="I60" s="2"/>
      <c r="J60" s="2"/>
      <c r="K60" s="2"/>
      <c r="L60" s="2"/>
      <c r="M60" s="2">
        <f t="shared" si="83"/>
        <v>0</v>
      </c>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3"/>
      <c r="DM60" s="4"/>
      <c r="DN60" s="4"/>
      <c r="DO60" s="4"/>
      <c r="DP60" s="4"/>
    </row>
    <row r="61" spans="1:120" x14ac:dyDescent="0.3">
      <c r="E61" s="2"/>
      <c r="F61" s="2"/>
      <c r="G61" s="2"/>
      <c r="H61" s="2"/>
      <c r="I61" s="2"/>
      <c r="J61" s="2">
        <v>-2255.5499999999997</v>
      </c>
      <c r="K61" s="2">
        <v>-751.84999999999991</v>
      </c>
      <c r="L61" s="2"/>
      <c r="M61" s="2">
        <f t="shared" si="83"/>
        <v>-3007.3999999999996</v>
      </c>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3"/>
      <c r="DM61" s="4"/>
      <c r="DN61" s="4"/>
      <c r="DO61" s="4"/>
      <c r="DP61" s="4"/>
    </row>
    <row r="62" spans="1:120" x14ac:dyDescent="0.3">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3"/>
      <c r="DM62" s="4"/>
      <c r="DN62" s="4"/>
      <c r="DO62" s="4"/>
      <c r="DP62" s="4"/>
    </row>
  </sheetData>
  <mergeCells count="127">
    <mergeCell ref="AS17:AS19"/>
    <mergeCell ref="AT17:AT19"/>
    <mergeCell ref="AU17:AU19"/>
    <mergeCell ref="AV17:AV19"/>
    <mergeCell ref="AW17:AW19"/>
    <mergeCell ref="C12:D15"/>
    <mergeCell ref="AS16:BB16"/>
    <mergeCell ref="BC16:BL16"/>
    <mergeCell ref="BM16:BV16"/>
    <mergeCell ref="AX17:AX19"/>
    <mergeCell ref="AY17:AY19"/>
    <mergeCell ref="AZ17:AZ19"/>
    <mergeCell ref="BA17:BA19"/>
    <mergeCell ref="BB17:BB19"/>
    <mergeCell ref="BC17:BC19"/>
    <mergeCell ref="BD17:BD19"/>
    <mergeCell ref="BE17:BE19"/>
    <mergeCell ref="BF17:BF19"/>
    <mergeCell ref="BG17:BG19"/>
    <mergeCell ref="BH17:BH19"/>
    <mergeCell ref="BI17:BI19"/>
    <mergeCell ref="F17:F19"/>
    <mergeCell ref="G17:G19"/>
    <mergeCell ref="H17:H19"/>
    <mergeCell ref="CQ16:CZ16"/>
    <mergeCell ref="DA16:DD16"/>
    <mergeCell ref="DE16:DH16"/>
    <mergeCell ref="BW16:CF16"/>
    <mergeCell ref="CG16:CP16"/>
    <mergeCell ref="BJ17:BJ19"/>
    <mergeCell ref="BK17:BK19"/>
    <mergeCell ref="BL17:BL19"/>
    <mergeCell ref="BM17:BM19"/>
    <mergeCell ref="BN17:BN19"/>
    <mergeCell ref="BO17:BO19"/>
    <mergeCell ref="BV17:BV19"/>
    <mergeCell ref="BW17:BW19"/>
    <mergeCell ref="BX17:BX19"/>
    <mergeCell ref="BY17:BY19"/>
    <mergeCell ref="BZ17:BZ19"/>
    <mergeCell ref="CA17:CA19"/>
    <mergeCell ref="BP17:BP19"/>
    <mergeCell ref="BQ17:BQ19"/>
    <mergeCell ref="BR17:BR19"/>
    <mergeCell ref="BS17:BS19"/>
    <mergeCell ref="BT17:BT19"/>
    <mergeCell ref="BU17:BU19"/>
    <mergeCell ref="CH17:CH19"/>
    <mergeCell ref="CI17:CI19"/>
    <mergeCell ref="CJ17:CJ19"/>
    <mergeCell ref="CK17:CK19"/>
    <mergeCell ref="CL17:CL19"/>
    <mergeCell ref="CM17:CM19"/>
    <mergeCell ref="CB17:CB19"/>
    <mergeCell ref="CC17:CC19"/>
    <mergeCell ref="CD17:CD19"/>
    <mergeCell ref="CE17:CE19"/>
    <mergeCell ref="CF17:CF19"/>
    <mergeCell ref="CG17:CG19"/>
    <mergeCell ref="CT17:CT19"/>
    <mergeCell ref="CU17:CU19"/>
    <mergeCell ref="CV17:CV19"/>
    <mergeCell ref="CW17:CW19"/>
    <mergeCell ref="CX17:CX19"/>
    <mergeCell ref="CY17:CY19"/>
    <mergeCell ref="CN17:CN19"/>
    <mergeCell ref="CO17:CO19"/>
    <mergeCell ref="CP17:CP19"/>
    <mergeCell ref="CQ17:CQ19"/>
    <mergeCell ref="CR17:CR19"/>
    <mergeCell ref="CS17:CS19"/>
    <mergeCell ref="DF17:DF19"/>
    <mergeCell ref="DG17:DG19"/>
    <mergeCell ref="DH17:DH19"/>
    <mergeCell ref="DI17:DI19"/>
    <mergeCell ref="DJ17:DJ19"/>
    <mergeCell ref="DK17:DK19"/>
    <mergeCell ref="CZ17:CZ19"/>
    <mergeCell ref="DA17:DA19"/>
    <mergeCell ref="DB17:DB19"/>
    <mergeCell ref="DC17:DC19"/>
    <mergeCell ref="DD17:DD19"/>
    <mergeCell ref="DE17:DE19"/>
    <mergeCell ref="C51:D52"/>
    <mergeCell ref="AI16:AR16"/>
    <mergeCell ref="AI17:AI19"/>
    <mergeCell ref="AJ17:AJ19"/>
    <mergeCell ref="AK17:AK19"/>
    <mergeCell ref="AL17:AL19"/>
    <mergeCell ref="AM17:AM19"/>
    <mergeCell ref="AN17:AN19"/>
    <mergeCell ref="AO17:AO19"/>
    <mergeCell ref="AP17:AP19"/>
    <mergeCell ref="C17:C19"/>
    <mergeCell ref="D17:D19"/>
    <mergeCell ref="AQ17:AQ19"/>
    <mergeCell ref="AR17:AR19"/>
    <mergeCell ref="Y16:AH16"/>
    <mergeCell ref="Y17:Y19"/>
    <mergeCell ref="Z17:Z19"/>
    <mergeCell ref="AA17:AA19"/>
    <mergeCell ref="AB17:AB19"/>
    <mergeCell ref="AC17:AC19"/>
    <mergeCell ref="AD17:AD19"/>
    <mergeCell ref="AE17:AE19"/>
    <mergeCell ref="E16:N16"/>
    <mergeCell ref="E17:E19"/>
    <mergeCell ref="I17:I19"/>
    <mergeCell ref="AF17:AF19"/>
    <mergeCell ref="AG17:AG19"/>
    <mergeCell ref="AH17:AH19"/>
    <mergeCell ref="O16:X16"/>
    <mergeCell ref="O17:O19"/>
    <mergeCell ref="P17:P19"/>
    <mergeCell ref="Q17:Q19"/>
    <mergeCell ref="R17:R19"/>
    <mergeCell ref="S17:S19"/>
    <mergeCell ref="T17:T19"/>
    <mergeCell ref="J17:J19"/>
    <mergeCell ref="K17:K19"/>
    <mergeCell ref="L17:L19"/>
    <mergeCell ref="M17:M19"/>
    <mergeCell ref="N17:N19"/>
    <mergeCell ref="U17:U19"/>
    <mergeCell ref="V17:V19"/>
    <mergeCell ref="W17:W19"/>
    <mergeCell ref="X17:X19"/>
  </mergeCells>
  <dataValidations disablePrompts="1" count="2">
    <dataValidation errorTitle="Selection Needed" error="Please select an option from the drop-down list." prompt="Use the following format eg: January 1, 2013" sqref="DI28:DI29 DI47" xr:uid="{4DBDA3BE-E27B-4CF2-9B0D-F33E6D08BA4A}"/>
    <dataValidation type="list" errorTitle="Selection Needed" error="Please select an option from the drop-down list." prompt="Use the following format eg: January 1, 2013" sqref="DI30:DI37" xr:uid="{4740F71D-4BE8-46B4-BAC2-E185C2201F62}">
      <formula1>"Yes,No"</formula1>
    </dataValidation>
  </dataValidations>
  <pageMargins left="0.23622047244094491" right="0.23622047244094491" top="0.74803149606299213" bottom="0.74803149606299213" header="0.31496062992125984" footer="0.31496062992125984"/>
  <pageSetup scale="45" fitToHeight="0" orientation="landscape" verticalDpi="4" r:id="rId1"/>
  <headerFooter>
    <oddFooter>&amp;C&amp;A</oddFooter>
  </headerFooter>
  <colBreaks count="7" manualBreakCount="7">
    <brk id="54" min="13" max="48" man="1"/>
    <brk id="64" max="1048575" man="1"/>
    <brk id="74" min="13" max="48" man="1"/>
    <brk id="84" max="1048575" man="1"/>
    <brk id="94" min="13" max="48" man="1"/>
    <brk id="104" min="13" max="48" man="1"/>
    <brk id="113" min="13" max="48"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38C8-8298-453C-B6E9-110F63D02636}">
  <sheetPr codeName="Sheet21">
    <pageSetUpPr fitToPage="1"/>
  </sheetPr>
  <dimension ref="A14:AE793"/>
  <sheetViews>
    <sheetView showGridLines="0" topLeftCell="A3" zoomScaleNormal="100" workbookViewId="0">
      <selection activeCell="C488" sqref="C488"/>
    </sheetView>
  </sheetViews>
  <sheetFormatPr defaultColWidth="9.33203125" defaultRowHeight="14.4" x14ac:dyDescent="0.3"/>
  <cols>
    <col min="1" max="1" width="8.33203125" customWidth="1"/>
    <col min="2" max="2" width="70.33203125" customWidth="1"/>
    <col min="3" max="3" width="20.33203125" customWidth="1"/>
    <col min="4" max="4" width="54" bestFit="1" customWidth="1"/>
    <col min="5" max="5" width="21.33203125" customWidth="1"/>
    <col min="6" max="12" width="20.5546875" customWidth="1"/>
    <col min="13" max="13" width="17.6640625" customWidth="1"/>
    <col min="14" max="14" width="17" customWidth="1"/>
    <col min="15" max="15" width="19.33203125" customWidth="1"/>
    <col min="16" max="16" width="17" customWidth="1"/>
    <col min="17" max="17" width="19.33203125" customWidth="1"/>
    <col min="18" max="18" width="17" customWidth="1"/>
    <col min="19" max="19" width="19.33203125" customWidth="1"/>
    <col min="20" max="20" width="17" customWidth="1"/>
    <col min="21" max="21" width="19.33203125" customWidth="1"/>
    <col min="28" max="28" width="0" hidden="1" customWidth="1"/>
  </cols>
  <sheetData>
    <row r="14" spans="1:21" x14ac:dyDescent="0.3">
      <c r="A14" s="138" t="s">
        <v>145</v>
      </c>
      <c r="B14" s="139" t="s">
        <v>146</v>
      </c>
      <c r="C14" s="140">
        <v>2015</v>
      </c>
      <c r="D14" s="306"/>
      <c r="E14" s="307"/>
      <c r="F14" s="307"/>
      <c r="G14" s="307"/>
      <c r="H14" s="307"/>
      <c r="I14" s="307"/>
      <c r="J14" s="307"/>
      <c r="K14" s="307"/>
    </row>
    <row r="15" spans="1:21" ht="32.25" customHeight="1" x14ac:dyDescent="0.3">
      <c r="B15" s="141"/>
      <c r="C15" s="142"/>
    </row>
    <row r="16" spans="1:21" hidden="1" x14ac:dyDescent="0.3">
      <c r="B16" s="139"/>
      <c r="C16" s="308" t="s">
        <v>147</v>
      </c>
      <c r="D16" s="309"/>
      <c r="E16" s="310"/>
      <c r="F16" s="311">
        <v>2016</v>
      </c>
      <c r="G16" s="312"/>
      <c r="H16" s="311">
        <v>2015</v>
      </c>
      <c r="I16" s="312"/>
      <c r="J16" s="311">
        <v>2014</v>
      </c>
      <c r="K16" s="312"/>
      <c r="L16" s="311">
        <v>2013</v>
      </c>
      <c r="M16" s="312"/>
      <c r="N16" s="311">
        <v>2012</v>
      </c>
      <c r="O16" s="312"/>
      <c r="P16" s="311">
        <v>2012</v>
      </c>
      <c r="Q16" s="314"/>
      <c r="R16" s="311">
        <v>2012</v>
      </c>
      <c r="S16" s="314"/>
      <c r="T16" s="311">
        <v>2012</v>
      </c>
      <c r="U16" s="314"/>
    </row>
    <row r="17" spans="1:31" x14ac:dyDescent="0.3">
      <c r="A17" s="143" t="s">
        <v>148</v>
      </c>
      <c r="B17" s="139" t="s">
        <v>149</v>
      </c>
      <c r="C17" s="140">
        <f>'[4]1. Information Sheet'!F42</f>
        <v>2020</v>
      </c>
      <c r="D17" s="144" t="s">
        <v>150</v>
      </c>
    </row>
    <row r="18" spans="1:31" ht="32.25" customHeight="1" x14ac:dyDescent="0.3">
      <c r="C18" s="142"/>
      <c r="E18" s="141"/>
    </row>
    <row r="19" spans="1:31" ht="72" customHeight="1" x14ac:dyDescent="0.3">
      <c r="A19" s="145" t="s">
        <v>151</v>
      </c>
      <c r="B19" s="139" t="s">
        <v>152</v>
      </c>
      <c r="C19" s="177" t="s">
        <v>82</v>
      </c>
      <c r="D19" s="146" t="s">
        <v>153</v>
      </c>
    </row>
    <row r="20" spans="1:31" ht="21" customHeight="1" x14ac:dyDescent="0.3"/>
    <row r="21" spans="1:31" ht="99" customHeight="1" x14ac:dyDescent="0.3">
      <c r="A21" s="145" t="s">
        <v>154</v>
      </c>
      <c r="B21" s="147" t="s">
        <v>155</v>
      </c>
      <c r="C21" s="177" t="s">
        <v>86</v>
      </c>
      <c r="D21" s="146" t="s">
        <v>156</v>
      </c>
    </row>
    <row r="22" spans="1:31" x14ac:dyDescent="0.3">
      <c r="B22" s="141"/>
    </row>
    <row r="23" spans="1:31" x14ac:dyDescent="0.3">
      <c r="B23" s="141"/>
    </row>
    <row r="24" spans="1:31" x14ac:dyDescent="0.3">
      <c r="A24" s="143"/>
    </row>
    <row r="25" spans="1:31" ht="55.2" x14ac:dyDescent="0.3">
      <c r="A25" s="145" t="s">
        <v>157</v>
      </c>
      <c r="B25" s="139" t="s">
        <v>158</v>
      </c>
      <c r="C25" s="178">
        <v>1</v>
      </c>
      <c r="V25" s="148"/>
    </row>
    <row r="26" spans="1:31" x14ac:dyDescent="0.3">
      <c r="V26" s="148"/>
      <c r="Z26" s="149"/>
      <c r="AA26" s="149"/>
      <c r="AB26" s="149"/>
    </row>
    <row r="27" spans="1:31" x14ac:dyDescent="0.3">
      <c r="A27" s="148"/>
      <c r="B27" s="148"/>
      <c r="C27" s="150" t="s">
        <v>159</v>
      </c>
      <c r="V27" s="148"/>
      <c r="Z27" s="149"/>
      <c r="AA27" s="149"/>
      <c r="AB27" s="149"/>
      <c r="AC27" s="148"/>
    </row>
    <row r="28" spans="1:31" x14ac:dyDescent="0.3">
      <c r="A28" s="148"/>
      <c r="B28" s="148"/>
      <c r="C28" s="317" t="s">
        <v>160</v>
      </c>
      <c r="D28" s="317" t="s">
        <v>161</v>
      </c>
      <c r="E28" s="151"/>
      <c r="F28" s="313">
        <v>2023</v>
      </c>
      <c r="G28" s="314"/>
      <c r="H28" s="313">
        <v>2022</v>
      </c>
      <c r="I28" s="314"/>
      <c r="J28" s="313">
        <v>2021</v>
      </c>
      <c r="K28" s="314"/>
      <c r="L28" s="313">
        <v>2020</v>
      </c>
      <c r="M28" s="314"/>
      <c r="N28" s="313">
        <v>2019</v>
      </c>
      <c r="O28" s="314"/>
      <c r="P28" s="313">
        <v>2018</v>
      </c>
      <c r="Q28" s="325"/>
      <c r="R28" s="313">
        <v>2017</v>
      </c>
      <c r="S28" s="325"/>
      <c r="T28" s="313">
        <v>2016</v>
      </c>
      <c r="U28" s="325"/>
      <c r="V28" s="148"/>
      <c r="Z28" s="149"/>
      <c r="AA28" s="149"/>
      <c r="AB28" s="149"/>
      <c r="AC28" s="149"/>
      <c r="AD28" s="149"/>
      <c r="AE28" s="149"/>
    </row>
    <row r="29" spans="1:31" x14ac:dyDescent="0.3">
      <c r="A29" s="148"/>
      <c r="B29" s="148"/>
      <c r="C29" s="318"/>
      <c r="D29" s="318"/>
      <c r="E29" s="152"/>
      <c r="F29" s="153" t="s">
        <v>162</v>
      </c>
      <c r="G29" s="153" t="s">
        <v>163</v>
      </c>
      <c r="H29" s="153" t="s">
        <v>162</v>
      </c>
      <c r="I29" s="153" t="s">
        <v>163</v>
      </c>
      <c r="J29" s="153" t="s">
        <v>162</v>
      </c>
      <c r="K29" s="153" t="s">
        <v>163</v>
      </c>
      <c r="L29" s="153" t="s">
        <v>162</v>
      </c>
      <c r="M29" s="153" t="s">
        <v>163</v>
      </c>
      <c r="N29" s="153" t="s">
        <v>162</v>
      </c>
      <c r="O29" s="153" t="s">
        <v>163</v>
      </c>
      <c r="P29" s="153" t="s">
        <v>162</v>
      </c>
      <c r="Q29" s="153" t="s">
        <v>163</v>
      </c>
      <c r="R29" s="153" t="s">
        <v>162</v>
      </c>
      <c r="S29" s="153" t="s">
        <v>163</v>
      </c>
      <c r="T29" s="153" t="s">
        <v>162</v>
      </c>
      <c r="U29" s="153" t="s">
        <v>163</v>
      </c>
      <c r="V29" s="148"/>
      <c r="Z29" s="149"/>
      <c r="AA29" s="149"/>
      <c r="AB29" s="149"/>
      <c r="AC29" s="149"/>
      <c r="AD29" s="149"/>
      <c r="AE29" s="149"/>
    </row>
    <row r="30" spans="1:31" x14ac:dyDescent="0.3">
      <c r="A30" s="148" t="str">
        <f>IF(AND(F32=G32,H32=I32,J32=K32,F32="A"),"2016 - kwh",IF(AND(F32=G32,H32=I32,J32&lt;&gt;K32,F32="A"),"2017 - kwh",IF(AND(F32=G32,H32&lt;&gt;I32,F32="A"),"2018 - kwh","N/A")))</f>
        <v>2016 - kwh</v>
      </c>
      <c r="B30" s="148" t="str">
        <f>IF(AND(F32="A",G32="A"),"A","")</f>
        <v>A</v>
      </c>
      <c r="C30" s="154" t="s">
        <v>164</v>
      </c>
      <c r="D30" s="179" t="s">
        <v>165</v>
      </c>
      <c r="E30" s="156" t="s">
        <v>166</v>
      </c>
      <c r="F30" s="176">
        <v>8867585.1600000001</v>
      </c>
      <c r="G30" s="176">
        <v>9455976.5999999996</v>
      </c>
      <c r="H30" s="176">
        <v>9430341.5600000005</v>
      </c>
      <c r="I30" s="176">
        <v>8375538.3600000003</v>
      </c>
      <c r="J30" s="176">
        <v>9703358.2799999993</v>
      </c>
      <c r="K30" s="176">
        <v>10066251.720000001</v>
      </c>
      <c r="L30" s="176">
        <v>9878514.2400000002</v>
      </c>
      <c r="M30" s="176">
        <v>9029424.5999999996</v>
      </c>
      <c r="N30" s="176">
        <v>9111363.2400000002</v>
      </c>
      <c r="O30" s="176">
        <v>8610402.3599999994</v>
      </c>
      <c r="P30" s="176">
        <v>8917047.0600000005</v>
      </c>
      <c r="Q30" s="176">
        <v>8567358.9399999995</v>
      </c>
      <c r="R30" s="176">
        <v>9065795</v>
      </c>
      <c r="S30" s="176">
        <v>8160896</v>
      </c>
      <c r="T30" s="176">
        <v>8793085.4399999995</v>
      </c>
      <c r="U30" s="176">
        <v>8448258.5600000005</v>
      </c>
      <c r="V30" s="148"/>
      <c r="Z30" s="149"/>
      <c r="AA30" s="149"/>
      <c r="AB30" s="149" t="str">
        <f>IF(OR(B30="2017 - kwh",B30="2018 - kwh"),"2016 - kwh","")</f>
        <v/>
      </c>
      <c r="AC30" s="149"/>
      <c r="AD30" s="149"/>
      <c r="AE30" s="149"/>
    </row>
    <row r="31" spans="1:31" x14ac:dyDescent="0.3">
      <c r="A31" s="148" t="str">
        <f>IF(AND(F32=G32,H32=I32,J32=K32,F32="A"),"2016 - kw",IF(AND(F32=G32,H32=I32,J32&lt;&gt;K32,F32="A"),"2017 - kw",IF(AND(F32=G32,H32&lt;&gt;I32,F32="A"),"2018 - kw","N/A")))</f>
        <v>2016 - kw</v>
      </c>
      <c r="B31" s="148" t="str">
        <f>IF(AND(F32="A",G32="A"),"A","")</f>
        <v>A</v>
      </c>
      <c r="C31" s="158"/>
      <c r="D31" s="159" t="str">
        <f>D30 &amp; "kW"</f>
        <v>GENERAL SERVICE 50 to 4,999 kW SERVICE CLASSIFICATIONkW</v>
      </c>
      <c r="E31" s="160" t="s">
        <v>167</v>
      </c>
      <c r="F31" s="176">
        <v>29728.75</v>
      </c>
      <c r="G31" s="176">
        <v>31204.65</v>
      </c>
      <c r="H31" s="176">
        <v>31755.19</v>
      </c>
      <c r="I31" s="176">
        <v>30058.42</v>
      </c>
      <c r="J31" s="176">
        <v>31627.37</v>
      </c>
      <c r="K31" s="176">
        <v>33101.99</v>
      </c>
      <c r="L31" s="176">
        <v>32928.660000000003</v>
      </c>
      <c r="M31" s="176">
        <v>31085.15</v>
      </c>
      <c r="N31" s="176">
        <v>30938.23</v>
      </c>
      <c r="O31" s="176">
        <v>29074.66</v>
      </c>
      <c r="P31" s="176">
        <v>30788.68</v>
      </c>
      <c r="Q31" s="176">
        <v>28420.32</v>
      </c>
      <c r="R31" s="176">
        <v>28090</v>
      </c>
      <c r="S31" s="176">
        <v>27334</v>
      </c>
      <c r="T31" s="176">
        <v>28520.22</v>
      </c>
      <c r="U31" s="176">
        <v>27401.78</v>
      </c>
      <c r="V31" s="148"/>
      <c r="Z31" s="149"/>
      <c r="AA31" s="149"/>
      <c r="AB31" s="149" t="str">
        <f>IF(OR(B31="2017 - kw",B31="2018 - kw"),"2016 - kw","")</f>
        <v/>
      </c>
      <c r="AC31" s="149"/>
      <c r="AD31" s="149"/>
      <c r="AE31" s="149"/>
    </row>
    <row r="32" spans="1:31" x14ac:dyDescent="0.3">
      <c r="A32" s="148"/>
      <c r="B32" s="148"/>
      <c r="C32" s="161"/>
      <c r="D32" s="162"/>
      <c r="E32" s="163" t="s">
        <v>168</v>
      </c>
      <c r="F32" s="180" t="s">
        <v>169</v>
      </c>
      <c r="G32" s="180" t="s">
        <v>169</v>
      </c>
      <c r="H32" s="180" t="s">
        <v>169</v>
      </c>
      <c r="I32" s="180" t="s">
        <v>169</v>
      </c>
      <c r="J32" s="180" t="s">
        <v>169</v>
      </c>
      <c r="K32" s="180" t="s">
        <v>169</v>
      </c>
      <c r="L32" s="180" t="s">
        <v>169</v>
      </c>
      <c r="M32" s="180" t="s">
        <v>169</v>
      </c>
      <c r="N32" s="180" t="s">
        <v>169</v>
      </c>
      <c r="O32" s="180" t="s">
        <v>169</v>
      </c>
      <c r="P32" s="180" t="s">
        <v>169</v>
      </c>
      <c r="Q32" s="180" t="s">
        <v>169</v>
      </c>
      <c r="R32" s="180" t="s">
        <v>169</v>
      </c>
      <c r="S32" s="180" t="s">
        <v>170</v>
      </c>
      <c r="T32" s="180" t="s">
        <v>170</v>
      </c>
      <c r="U32" s="180" t="s">
        <v>170</v>
      </c>
      <c r="V32" s="148"/>
      <c r="Z32" s="149"/>
      <c r="AA32" s="149"/>
      <c r="AB32" s="149"/>
      <c r="AC32" s="149"/>
      <c r="AD32" s="149"/>
      <c r="AE32" s="149"/>
    </row>
    <row r="33" spans="1:31" hidden="1" x14ac:dyDescent="0.3">
      <c r="A33" s="148" t="str">
        <f>IF(AND(F35=G35,H35=I35,J35=K35,F35="A"),"2016 - kwh",IF(AND(F35=G35,H35=I35,J35&lt;&gt;K35,F35="A"),"2017 - kwh",IF(AND(F35=G35,H35&lt;&gt;I35,F35="A"),"2018 - kwh","N/A")))</f>
        <v>N/A</v>
      </c>
      <c r="B33" s="148" t="str">
        <f>IF(AND(F35="A",G35="A"),"A","")</f>
        <v/>
      </c>
      <c r="C33" s="154" t="s">
        <v>171</v>
      </c>
      <c r="D33" s="155"/>
      <c r="E33" s="156" t="s">
        <v>166</v>
      </c>
      <c r="F33" s="157"/>
      <c r="G33" s="157"/>
      <c r="H33" s="157"/>
      <c r="I33" s="157"/>
      <c r="J33" s="157"/>
      <c r="K33" s="157"/>
      <c r="L33" s="157"/>
      <c r="M33" s="157"/>
      <c r="N33" s="157"/>
      <c r="O33" s="157"/>
      <c r="P33" s="157"/>
      <c r="Q33" s="157"/>
      <c r="R33" s="157"/>
      <c r="S33" s="157"/>
      <c r="T33" s="157"/>
      <c r="U33" s="157"/>
      <c r="V33" s="148"/>
      <c r="Z33" s="149"/>
      <c r="AA33" s="149" t="str">
        <f>IF(AND(F35=G35,H35=I35,F35="A"),"2016 - kwh","")</f>
        <v/>
      </c>
      <c r="AB33" s="149" t="str">
        <f>IF(OR(B33="2017 - kwh",B33="2018 - kwh"),"2016 - kwh","")</f>
        <v/>
      </c>
      <c r="AC33" s="149"/>
      <c r="AD33" s="149"/>
      <c r="AE33" s="149"/>
    </row>
    <row r="34" spans="1:31" hidden="1" x14ac:dyDescent="0.3">
      <c r="A34" s="148" t="str">
        <f>IF(AND(F35=G35,H35=I35,J35=K35,F35="A"),"2016 - kw",IF(AND(F35=G35,H35=I35,J35&lt;&gt;K35,F35="A"),"2017 - kw",IF(AND(F35=G35,H35&lt;&gt;I35,F35="A"),"2018 - kw","N/A")))</f>
        <v>N/A</v>
      </c>
      <c r="B34" s="148" t="str">
        <f>IF(AND(F35="A",G35="A"),"A","")</f>
        <v/>
      </c>
      <c r="C34" s="158"/>
      <c r="D34" s="159" t="str">
        <f>D33 &amp; "kW"</f>
        <v>kW</v>
      </c>
      <c r="E34" s="160" t="s">
        <v>167</v>
      </c>
      <c r="F34" s="157"/>
      <c r="G34" s="157"/>
      <c r="H34" s="157"/>
      <c r="I34" s="157"/>
      <c r="J34" s="157"/>
      <c r="K34" s="157"/>
      <c r="L34" s="157"/>
      <c r="M34" s="157"/>
      <c r="N34" s="157"/>
      <c r="O34" s="157"/>
      <c r="P34" s="157"/>
      <c r="Q34" s="157"/>
      <c r="R34" s="157"/>
      <c r="S34" s="157"/>
      <c r="T34" s="157"/>
      <c r="U34" s="157"/>
      <c r="V34" s="148"/>
      <c r="Z34" s="149"/>
      <c r="AA34" s="149" t="str">
        <f>IF(AND(F35=G35,H35=I35,F35="A"),"2016 - kw","")</f>
        <v/>
      </c>
      <c r="AB34" s="149" t="str">
        <f>IF(OR(B34="2017 - kw",B34="2018 - kw"),"2016 - kw","")</f>
        <v/>
      </c>
      <c r="AC34" s="149"/>
      <c r="AD34" s="149"/>
      <c r="AE34" s="149"/>
    </row>
    <row r="35" spans="1:31" hidden="1" x14ac:dyDescent="0.3">
      <c r="A35" s="148"/>
      <c r="B35" s="148"/>
      <c r="C35" s="161"/>
      <c r="D35" s="162"/>
      <c r="E35" s="163" t="s">
        <v>168</v>
      </c>
      <c r="F35" s="164"/>
      <c r="G35" s="164"/>
      <c r="H35" s="164"/>
      <c r="I35" s="164"/>
      <c r="J35" s="164"/>
      <c r="K35" s="164"/>
      <c r="L35" s="164"/>
      <c r="M35" s="164"/>
      <c r="N35" s="164"/>
      <c r="O35" s="164"/>
      <c r="P35" s="164"/>
      <c r="Q35" s="164"/>
      <c r="R35" s="164"/>
      <c r="S35" s="164"/>
      <c r="T35" s="164"/>
      <c r="U35" s="164"/>
      <c r="V35" s="148"/>
      <c r="Z35" s="149"/>
      <c r="AA35" s="149"/>
      <c r="AB35" s="149"/>
      <c r="AC35" s="149"/>
      <c r="AD35" s="149"/>
      <c r="AE35" s="149"/>
    </row>
    <row r="36" spans="1:31" hidden="1" x14ac:dyDescent="0.3">
      <c r="A36" s="148" t="str">
        <f>IF(AND(F38=G38,H38=I38,J38=K38,F38="A"),"2016 - kwh",IF(AND(F38=G38,H38=I38,J38&lt;&gt;K38,F38="A"),"2017 - kwh",IF(AND(F38=G38,H38&lt;&gt;I38,F38="A"),"2018 - kwh","N/A")))</f>
        <v>N/A</v>
      </c>
      <c r="B36" s="148" t="str">
        <f>IF(AND(F38="A",G38="A"),"A","")</f>
        <v/>
      </c>
      <c r="C36" s="154" t="s">
        <v>172</v>
      </c>
      <c r="D36" s="155"/>
      <c r="E36" s="156" t="s">
        <v>166</v>
      </c>
      <c r="F36" s="157"/>
      <c r="G36" s="157"/>
      <c r="H36" s="157"/>
      <c r="I36" s="157"/>
      <c r="J36" s="157"/>
      <c r="K36" s="157"/>
      <c r="L36" s="157"/>
      <c r="M36" s="157"/>
      <c r="N36" s="157"/>
      <c r="O36" s="157"/>
      <c r="P36" s="157"/>
      <c r="Q36" s="157"/>
      <c r="R36" s="157"/>
      <c r="S36" s="157"/>
      <c r="T36" s="157"/>
      <c r="U36" s="157"/>
      <c r="V36" s="148"/>
      <c r="Z36" s="149"/>
      <c r="AA36" s="149" t="str">
        <f>IF(AND(F38=G38,H38=I38,F38="A"),"2016 - kwh","")</f>
        <v/>
      </c>
      <c r="AB36" s="149" t="str">
        <f>IF(OR(B36="2017 - kwh",B36="2018 - kwh"),"2016 - kwh","")</f>
        <v/>
      </c>
      <c r="AC36" s="149"/>
      <c r="AD36" s="149"/>
      <c r="AE36" s="149"/>
    </row>
    <row r="37" spans="1:31" hidden="1" x14ac:dyDescent="0.3">
      <c r="A37" s="148" t="str">
        <f>IF(AND(F38=G38,H38=I38,J38=K38,F38="A"),"2016 - kw",IF(AND(F38=G38,H38=I38,J38&lt;&gt;K38,F38="A"),"2017 - kw",IF(AND(F38=G38,H38&lt;&gt;I38,F38="A"),"2018 - kw","N/A")))</f>
        <v>N/A</v>
      </c>
      <c r="B37" s="148" t="str">
        <f>IF(AND(F38="A",G38="A"),"A","")</f>
        <v/>
      </c>
      <c r="C37" s="158"/>
      <c r="D37" s="159" t="str">
        <f>D36 &amp; "kW"</f>
        <v>kW</v>
      </c>
      <c r="E37" s="160" t="s">
        <v>167</v>
      </c>
      <c r="F37" s="157"/>
      <c r="G37" s="157"/>
      <c r="H37" s="157"/>
      <c r="I37" s="157"/>
      <c r="J37" s="157"/>
      <c r="K37" s="157"/>
      <c r="L37" s="157"/>
      <c r="M37" s="157"/>
      <c r="N37" s="157"/>
      <c r="O37" s="157"/>
      <c r="P37" s="157"/>
      <c r="Q37" s="157"/>
      <c r="R37" s="157"/>
      <c r="S37" s="157"/>
      <c r="T37" s="157"/>
      <c r="U37" s="157"/>
      <c r="V37" s="148"/>
      <c r="Z37" s="149"/>
      <c r="AA37" s="149" t="str">
        <f>IF(AND(F38=G38,H38=I38,F38="A"),"2016 - kw","")</f>
        <v/>
      </c>
      <c r="AB37" s="149" t="str">
        <f>IF(OR(B37="2017 - kw",B37="2018 - kw"),"2016 - kw","")</f>
        <v/>
      </c>
      <c r="AC37" s="149"/>
      <c r="AD37" s="149"/>
      <c r="AE37" s="149"/>
    </row>
    <row r="38" spans="1:31" hidden="1" x14ac:dyDescent="0.3">
      <c r="A38" s="148"/>
      <c r="B38" s="148"/>
      <c r="C38" s="161"/>
      <c r="D38" s="162"/>
      <c r="E38" s="163" t="s">
        <v>168</v>
      </c>
      <c r="F38" s="164"/>
      <c r="G38" s="164"/>
      <c r="H38" s="164"/>
      <c r="I38" s="164"/>
      <c r="J38" s="164"/>
      <c r="K38" s="164"/>
      <c r="L38" s="164"/>
      <c r="M38" s="164"/>
      <c r="N38" s="164"/>
      <c r="O38" s="164"/>
      <c r="P38" s="164"/>
      <c r="Q38" s="164"/>
      <c r="R38" s="164"/>
      <c r="S38" s="164"/>
      <c r="T38" s="164"/>
      <c r="U38" s="164"/>
      <c r="V38" s="148"/>
      <c r="Z38" s="149"/>
      <c r="AA38" s="149"/>
      <c r="AB38" s="149"/>
      <c r="AC38" s="149"/>
      <c r="AD38" s="149"/>
      <c r="AE38" s="149"/>
    </row>
    <row r="39" spans="1:31" hidden="1" x14ac:dyDescent="0.3">
      <c r="A39" s="148" t="str">
        <f>IF(AND(F41=G41,H41=I41,J41=K41,F41="A"),"2016 - kwh",IF(AND(F41=G41,H41=I41,J41&lt;&gt;K41,F41="A"),"2017 - kwh",IF(AND(F41=G41,H41&lt;&gt;I41,F41="A"),"2018 - kwh","N/A")))</f>
        <v>N/A</v>
      </c>
      <c r="B39" s="148" t="str">
        <f>IF(AND(F41="A",G41="A"),"A","")</f>
        <v/>
      </c>
      <c r="C39" s="154" t="s">
        <v>173</v>
      </c>
      <c r="D39" s="155"/>
      <c r="E39" s="156" t="s">
        <v>166</v>
      </c>
      <c r="F39" s="157"/>
      <c r="G39" s="157"/>
      <c r="H39" s="157"/>
      <c r="I39" s="157"/>
      <c r="J39" s="157"/>
      <c r="K39" s="157"/>
      <c r="L39" s="157"/>
      <c r="M39" s="157"/>
      <c r="N39" s="157"/>
      <c r="O39" s="157"/>
      <c r="P39" s="157"/>
      <c r="Q39" s="157"/>
      <c r="R39" s="157"/>
      <c r="S39" s="157"/>
      <c r="T39" s="157"/>
      <c r="U39" s="157"/>
      <c r="V39" s="148"/>
      <c r="Z39" s="149"/>
      <c r="AA39" s="149" t="str">
        <f>IF(AND(F41=G41,H41=I41,F41="A"),"2016 - kwh","")</f>
        <v/>
      </c>
      <c r="AB39" s="149" t="str">
        <f>IF(OR(B39="2017 - kwh",B39="2018 - kwh"),"2016 - kwh","")</f>
        <v/>
      </c>
      <c r="AC39" s="149"/>
      <c r="AD39" s="149"/>
      <c r="AE39" s="149"/>
    </row>
    <row r="40" spans="1:31" hidden="1" x14ac:dyDescent="0.3">
      <c r="A40" s="148" t="str">
        <f>IF(AND(F41=G41,H41=I41,J41=K41,F41="A"),"2016 - kw",IF(AND(F41=G41,H41=I41,J41&lt;&gt;K41,F41="A"),"2017 - kw",IF(AND(F41=G41,H41&lt;&gt;I41,F41="A"),"2018 - kw","N/A")))</f>
        <v>N/A</v>
      </c>
      <c r="B40" s="148" t="str">
        <f>IF(AND(F41="A",G41="A"),"A","")</f>
        <v/>
      </c>
      <c r="C40" s="158"/>
      <c r="D40" s="159" t="str">
        <f>D39 &amp; "kW"</f>
        <v>kW</v>
      </c>
      <c r="E40" s="160" t="s">
        <v>167</v>
      </c>
      <c r="F40" s="157"/>
      <c r="G40" s="157"/>
      <c r="H40" s="157"/>
      <c r="I40" s="157"/>
      <c r="J40" s="157"/>
      <c r="K40" s="157"/>
      <c r="L40" s="157"/>
      <c r="M40" s="157"/>
      <c r="N40" s="157"/>
      <c r="O40" s="157"/>
      <c r="P40" s="157"/>
      <c r="Q40" s="157"/>
      <c r="R40" s="157"/>
      <c r="S40" s="157"/>
      <c r="T40" s="157"/>
      <c r="U40" s="157"/>
      <c r="V40" s="148"/>
      <c r="Z40" s="149"/>
      <c r="AA40" s="149" t="str">
        <f>IF(AND(F41=G41,H41=I41,F41="A"),"2016 - kw","")</f>
        <v/>
      </c>
      <c r="AB40" s="149" t="str">
        <f>IF(OR(B40="2017 - kw",B40="2018 - kw"),"2016 - kw","")</f>
        <v/>
      </c>
      <c r="AC40" s="149"/>
      <c r="AD40" s="149"/>
      <c r="AE40" s="149"/>
    </row>
    <row r="41" spans="1:31" hidden="1" x14ac:dyDescent="0.3">
      <c r="A41" s="148"/>
      <c r="B41" s="148"/>
      <c r="C41" s="161"/>
      <c r="D41" s="162"/>
      <c r="E41" s="163" t="s">
        <v>168</v>
      </c>
      <c r="F41" s="164"/>
      <c r="G41" s="164"/>
      <c r="H41" s="164"/>
      <c r="I41" s="164"/>
      <c r="J41" s="164"/>
      <c r="K41" s="164"/>
      <c r="L41" s="164"/>
      <c r="M41" s="164"/>
      <c r="N41" s="164"/>
      <c r="O41" s="164"/>
      <c r="P41" s="164"/>
      <c r="Q41" s="164"/>
      <c r="R41" s="164"/>
      <c r="S41" s="164"/>
      <c r="T41" s="164"/>
      <c r="U41" s="164"/>
      <c r="V41" s="148"/>
      <c r="Z41" s="149"/>
      <c r="AA41" s="149"/>
      <c r="AB41" s="149"/>
      <c r="AC41" s="149"/>
      <c r="AD41" s="149"/>
      <c r="AE41" s="149"/>
    </row>
    <row r="42" spans="1:31" hidden="1" x14ac:dyDescent="0.3">
      <c r="A42" s="148" t="str">
        <f>IF(AND(F44=G44,H44=I44,J44=K44,F44="A"),"2016 - kwh",IF(AND(F44=G44,H44=I44,J44&lt;&gt;K44,F44="A"),"2017 - kwh",IF(AND(F44=G44,H44&lt;&gt;I44,F44="A"),"2018 - kwh","N/A")))</f>
        <v>N/A</v>
      </c>
      <c r="B42" s="148" t="str">
        <f>IF(AND(F44="A",G44="A"),"A","")</f>
        <v/>
      </c>
      <c r="C42" s="154" t="s">
        <v>174</v>
      </c>
      <c r="D42" s="155"/>
      <c r="E42" s="156" t="s">
        <v>166</v>
      </c>
      <c r="F42" s="157"/>
      <c r="G42" s="157"/>
      <c r="H42" s="157"/>
      <c r="I42" s="157"/>
      <c r="J42" s="157"/>
      <c r="K42" s="157"/>
      <c r="L42" s="157"/>
      <c r="M42" s="157"/>
      <c r="N42" s="157"/>
      <c r="O42" s="157"/>
      <c r="P42" s="157"/>
      <c r="Q42" s="157"/>
      <c r="R42" s="157"/>
      <c r="S42" s="157"/>
      <c r="T42" s="157"/>
      <c r="U42" s="157"/>
      <c r="V42" s="148"/>
      <c r="Z42" s="149"/>
      <c r="AA42" s="149" t="str">
        <f>IF(AND(F44=G44,H44=I44,F44="A"),"2016 - kwh","")</f>
        <v/>
      </c>
      <c r="AB42" s="149" t="str">
        <f>IF(OR(B42="2017 - kwh",B42="2018 - kwh"),"2016 - kwh","")</f>
        <v/>
      </c>
      <c r="AC42" s="149"/>
      <c r="AD42" s="149"/>
      <c r="AE42" s="149"/>
    </row>
    <row r="43" spans="1:31" hidden="1" x14ac:dyDescent="0.3">
      <c r="A43" s="148" t="str">
        <f>IF(AND(F44=G44,H44=I44,J44=K44,F44="A"),"2016 - kw",IF(AND(F44=G44,H44=I44,J44&lt;&gt;K44,F44="A"),"2017 - kw",IF(AND(F44=G44,H44&lt;&gt;I44,F44="A"),"2018 - kw","N/A")))</f>
        <v>N/A</v>
      </c>
      <c r="B43" s="148" t="str">
        <f>IF(AND(F44="A",G44="A"),"A","")</f>
        <v/>
      </c>
      <c r="C43" s="158"/>
      <c r="D43" s="159" t="str">
        <f>D42 &amp; "kW"</f>
        <v>kW</v>
      </c>
      <c r="E43" s="160" t="s">
        <v>167</v>
      </c>
      <c r="F43" s="157"/>
      <c r="G43" s="157"/>
      <c r="H43" s="157"/>
      <c r="I43" s="157"/>
      <c r="J43" s="157"/>
      <c r="K43" s="157"/>
      <c r="L43" s="157"/>
      <c r="M43" s="157"/>
      <c r="N43" s="157"/>
      <c r="O43" s="157"/>
      <c r="P43" s="157"/>
      <c r="Q43" s="157"/>
      <c r="R43" s="157"/>
      <c r="S43" s="157"/>
      <c r="T43" s="157"/>
      <c r="U43" s="157"/>
      <c r="V43" s="148"/>
      <c r="Z43" s="149"/>
      <c r="AA43" s="149" t="str">
        <f>IF(AND(F44=G44,H44=I44,F44="A"),"2016 - kw","")</f>
        <v/>
      </c>
      <c r="AB43" s="149" t="str">
        <f>IF(OR(B43="2017 - kw",B43="2018 - kw"),"2016 - kw","")</f>
        <v/>
      </c>
      <c r="AC43" s="149"/>
      <c r="AD43" s="149"/>
      <c r="AE43" s="149"/>
    </row>
    <row r="44" spans="1:31" hidden="1" x14ac:dyDescent="0.3">
      <c r="A44" s="148"/>
      <c r="B44" s="148"/>
      <c r="C44" s="161"/>
      <c r="D44" s="162"/>
      <c r="E44" s="163" t="s">
        <v>168</v>
      </c>
      <c r="F44" s="164"/>
      <c r="G44" s="164"/>
      <c r="H44" s="164"/>
      <c r="I44" s="164"/>
      <c r="J44" s="164"/>
      <c r="K44" s="164"/>
      <c r="L44" s="164"/>
      <c r="M44" s="164"/>
      <c r="N44" s="164"/>
      <c r="O44" s="164"/>
      <c r="P44" s="164"/>
      <c r="Q44" s="164"/>
      <c r="R44" s="164"/>
      <c r="S44" s="164"/>
      <c r="T44" s="164"/>
      <c r="U44" s="164"/>
      <c r="V44" s="148"/>
      <c r="Z44" s="149"/>
      <c r="AA44" s="149"/>
      <c r="AB44" s="149"/>
      <c r="AC44" s="149"/>
      <c r="AD44" s="149"/>
      <c r="AE44" s="149"/>
    </row>
    <row r="45" spans="1:31" hidden="1" x14ac:dyDescent="0.3">
      <c r="A45" s="148" t="str">
        <f>IF(AND(F47=G47,H47=I47,J47=K47,F47="A"),"2016 - kwh",IF(AND(F47=G47,H47=I47,J47&lt;&gt;K47,F47="A"),"2017 - kwh",IF(AND(F47=G47,H47&lt;&gt;I47,F47="A"),"2018 - kwh","N/A")))</f>
        <v>N/A</v>
      </c>
      <c r="B45" s="148" t="str">
        <f>IF(AND(F47="A",G47="A"),"A","")</f>
        <v/>
      </c>
      <c r="C45" s="154" t="s">
        <v>175</v>
      </c>
      <c r="D45" s="155"/>
      <c r="E45" s="156" t="s">
        <v>166</v>
      </c>
      <c r="F45" s="157"/>
      <c r="G45" s="157"/>
      <c r="H45" s="157"/>
      <c r="I45" s="157"/>
      <c r="J45" s="157"/>
      <c r="K45" s="157"/>
      <c r="L45" s="157"/>
      <c r="M45" s="157"/>
      <c r="N45" s="157"/>
      <c r="O45" s="157"/>
      <c r="P45" s="157"/>
      <c r="Q45" s="157"/>
      <c r="R45" s="157"/>
      <c r="S45" s="157"/>
      <c r="T45" s="157"/>
      <c r="U45" s="157"/>
      <c r="V45" s="148"/>
      <c r="Z45" s="149"/>
      <c r="AA45" s="149" t="str">
        <f>IF(AND(F47=G47,H47=I47,F47="A"),"2016 - kwh","")</f>
        <v/>
      </c>
      <c r="AB45" s="149" t="str">
        <f>IF(OR(B45="2017 - kwh",B45="2018 - kwh"),"2016 - kwh","")</f>
        <v/>
      </c>
      <c r="AC45" s="149"/>
      <c r="AD45" s="149"/>
      <c r="AE45" s="149"/>
    </row>
    <row r="46" spans="1:31" hidden="1" x14ac:dyDescent="0.3">
      <c r="A46" s="148" t="str">
        <f>IF(AND(F47=G47,H47=I47,J47=K47,F47="A"),"2016 - kw",IF(AND(F47=G47,H47=I47,J47&lt;&gt;K47,F47="A"),"2017 - kw",IF(AND(F47=G47,H47&lt;&gt;I47,F47="A"),"2018 - kw","N/A")))</f>
        <v>N/A</v>
      </c>
      <c r="B46" s="148" t="str">
        <f>IF(AND(F47="A",G47="A"),"A","")</f>
        <v/>
      </c>
      <c r="C46" s="158"/>
      <c r="D46" s="159" t="str">
        <f>D45 &amp; "kW"</f>
        <v>kW</v>
      </c>
      <c r="E46" s="160" t="s">
        <v>167</v>
      </c>
      <c r="F46" s="157"/>
      <c r="G46" s="157"/>
      <c r="H46" s="157"/>
      <c r="I46" s="157"/>
      <c r="J46" s="157"/>
      <c r="K46" s="157"/>
      <c r="L46" s="157"/>
      <c r="M46" s="157"/>
      <c r="N46" s="157"/>
      <c r="O46" s="157"/>
      <c r="P46" s="157"/>
      <c r="Q46" s="157"/>
      <c r="R46" s="157"/>
      <c r="S46" s="157"/>
      <c r="T46" s="157"/>
      <c r="U46" s="157"/>
      <c r="V46" s="148"/>
      <c r="Z46" s="149"/>
      <c r="AA46" s="149" t="str">
        <f>IF(AND(F47=G47,H47=I47,F47="A"),"2016 - kw","")</f>
        <v/>
      </c>
      <c r="AB46" s="149" t="str">
        <f>IF(OR(B46="2017 - kw",B46="2018 - kw"),"2016 - kw","")</f>
        <v/>
      </c>
      <c r="AC46" s="149"/>
      <c r="AD46" s="149"/>
      <c r="AE46" s="149"/>
    </row>
    <row r="47" spans="1:31" hidden="1" x14ac:dyDescent="0.3">
      <c r="A47" s="148"/>
      <c r="B47" s="148"/>
      <c r="C47" s="161"/>
      <c r="D47" s="162"/>
      <c r="E47" s="163" t="s">
        <v>168</v>
      </c>
      <c r="F47" s="164"/>
      <c r="G47" s="164"/>
      <c r="H47" s="164"/>
      <c r="I47" s="164"/>
      <c r="J47" s="164"/>
      <c r="K47" s="164"/>
      <c r="L47" s="164"/>
      <c r="M47" s="164"/>
      <c r="N47" s="164"/>
      <c r="O47" s="164"/>
      <c r="P47" s="164"/>
      <c r="Q47" s="164"/>
      <c r="R47" s="164"/>
      <c r="S47" s="164"/>
      <c r="T47" s="164"/>
      <c r="U47" s="164"/>
      <c r="V47" s="148"/>
      <c r="Z47" s="149"/>
      <c r="AA47" s="149"/>
      <c r="AB47" s="149"/>
      <c r="AC47" s="149"/>
      <c r="AD47" s="149"/>
      <c r="AE47" s="149"/>
    </row>
    <row r="48" spans="1:31" hidden="1" x14ac:dyDescent="0.3">
      <c r="A48" s="148" t="str">
        <f>IF(AND(F50=G50,H50=I50,J50=K50,F50="A"),"2016 - kwh",IF(AND(F50=G50,H50=I50,J50&lt;&gt;K50,F50="A"),"2017 - kwh",IF(AND(F50=G50,H50&lt;&gt;I50,F50="A"),"2018 - kwh","N/A")))</f>
        <v>N/A</v>
      </c>
      <c r="B48" s="148" t="str">
        <f>IF(AND(F50="A",G50="A"),"A","")</f>
        <v/>
      </c>
      <c r="C48" s="154" t="s">
        <v>176</v>
      </c>
      <c r="D48" s="155"/>
      <c r="E48" s="156" t="s">
        <v>166</v>
      </c>
      <c r="F48" s="157"/>
      <c r="G48" s="157"/>
      <c r="H48" s="157"/>
      <c r="I48" s="157"/>
      <c r="J48" s="157"/>
      <c r="K48" s="157"/>
      <c r="L48" s="157"/>
      <c r="M48" s="157"/>
      <c r="N48" s="157"/>
      <c r="O48" s="157"/>
      <c r="P48" s="157"/>
      <c r="Q48" s="157"/>
      <c r="R48" s="157"/>
      <c r="S48" s="157"/>
      <c r="T48" s="157"/>
      <c r="U48" s="157"/>
      <c r="V48" s="148"/>
      <c r="Z48" s="149"/>
      <c r="AA48" s="149" t="str">
        <f>IF(AND(F50=G50,H50=I50,F50="A"),"2016 - kwh","")</f>
        <v/>
      </c>
      <c r="AB48" s="149" t="str">
        <f>IF(OR(B48="2017 - kwh",B48="2018 - kwh"),"2016 - kwh","")</f>
        <v/>
      </c>
      <c r="AC48" s="149"/>
      <c r="AD48" s="149"/>
      <c r="AE48" s="149"/>
    </row>
    <row r="49" spans="1:31" hidden="1" x14ac:dyDescent="0.3">
      <c r="A49" s="148" t="str">
        <f>IF(AND(F50=G50,H50=I50,J50=K50,F50="A"),"2016 - kw",IF(AND(F50=G50,H50=I50,J50&lt;&gt;K50,F50="A"),"2017 - kw",IF(AND(F50=G50,H50&lt;&gt;I50,F50="A"),"2018 - kw","N/A")))</f>
        <v>N/A</v>
      </c>
      <c r="B49" s="148" t="str">
        <f>IF(AND(F50="A",G50="A"),"A","")</f>
        <v/>
      </c>
      <c r="C49" s="158"/>
      <c r="D49" s="159" t="str">
        <f>D48 &amp; "kW"</f>
        <v>kW</v>
      </c>
      <c r="E49" s="160" t="s">
        <v>167</v>
      </c>
      <c r="F49" s="157"/>
      <c r="G49" s="157"/>
      <c r="H49" s="157"/>
      <c r="I49" s="157"/>
      <c r="J49" s="157"/>
      <c r="K49" s="157"/>
      <c r="L49" s="157"/>
      <c r="M49" s="157"/>
      <c r="N49" s="157"/>
      <c r="O49" s="157"/>
      <c r="P49" s="157"/>
      <c r="Q49" s="157"/>
      <c r="R49" s="157"/>
      <c r="S49" s="157"/>
      <c r="T49" s="157"/>
      <c r="U49" s="157"/>
      <c r="V49" s="148"/>
      <c r="Z49" s="149"/>
      <c r="AA49" s="149" t="str">
        <f>IF(AND(F50=G50,H50=I50,F50="A"),"2016 - kw","")</f>
        <v/>
      </c>
      <c r="AB49" s="149" t="str">
        <f>IF(OR(B49="2017 - kw",B49="2018 - kw"),"2016 - kw","")</f>
        <v/>
      </c>
      <c r="AC49" s="149"/>
      <c r="AD49" s="149"/>
      <c r="AE49" s="149"/>
    </row>
    <row r="50" spans="1:31" hidden="1" x14ac:dyDescent="0.3">
      <c r="A50" s="148"/>
      <c r="B50" s="148"/>
      <c r="C50" s="161"/>
      <c r="D50" s="162"/>
      <c r="E50" s="163" t="s">
        <v>168</v>
      </c>
      <c r="F50" s="164"/>
      <c r="G50" s="164"/>
      <c r="H50" s="164"/>
      <c r="I50" s="164"/>
      <c r="J50" s="164"/>
      <c r="K50" s="164"/>
      <c r="L50" s="164"/>
      <c r="M50" s="164"/>
      <c r="N50" s="164"/>
      <c r="O50" s="164"/>
      <c r="P50" s="164"/>
      <c r="Q50" s="164"/>
      <c r="R50" s="164"/>
      <c r="S50" s="164"/>
      <c r="T50" s="164"/>
      <c r="U50" s="164"/>
      <c r="V50" s="148"/>
      <c r="Z50" s="149"/>
      <c r="AA50" s="149"/>
      <c r="AB50" s="149"/>
      <c r="AC50" s="149"/>
      <c r="AD50" s="149"/>
      <c r="AE50" s="149"/>
    </row>
    <row r="51" spans="1:31" hidden="1" x14ac:dyDescent="0.3">
      <c r="A51" s="148" t="str">
        <f>IF(AND(F53=G53,H53=I53,J53=K53,F53="A"),"2016 - kwh",IF(AND(F53=G53,H53=I53,J53&lt;&gt;K53,F53="A"),"2017 - kwh",IF(AND(F53=G53,H53&lt;&gt;I53,F53="A"),"2018 - kwh","N/A")))</f>
        <v>N/A</v>
      </c>
      <c r="B51" s="148" t="str">
        <f>IF(AND(F53="A",G53="A"),"A","")</f>
        <v/>
      </c>
      <c r="C51" s="154" t="s">
        <v>177</v>
      </c>
      <c r="D51" s="155"/>
      <c r="E51" s="156" t="s">
        <v>166</v>
      </c>
      <c r="F51" s="157"/>
      <c r="G51" s="157"/>
      <c r="H51" s="157"/>
      <c r="I51" s="157"/>
      <c r="J51" s="157"/>
      <c r="K51" s="157"/>
      <c r="L51" s="157"/>
      <c r="M51" s="157"/>
      <c r="N51" s="157"/>
      <c r="O51" s="157"/>
      <c r="P51" s="157"/>
      <c r="Q51" s="157"/>
      <c r="R51" s="157"/>
      <c r="S51" s="157"/>
      <c r="T51" s="157"/>
      <c r="U51" s="157"/>
      <c r="V51" s="148"/>
      <c r="Z51" s="149"/>
      <c r="AA51" s="149" t="str">
        <f>IF(AND(F53=G53,H53=I53,F53="A"),"2016 - kwh","")</f>
        <v/>
      </c>
      <c r="AB51" s="149" t="str">
        <f>IF(OR(B51="2017 - kwh",B51="2018 - kwh"),"2016 - kwh","")</f>
        <v/>
      </c>
      <c r="AC51" s="149"/>
      <c r="AD51" s="149"/>
      <c r="AE51" s="149"/>
    </row>
    <row r="52" spans="1:31" hidden="1" x14ac:dyDescent="0.3">
      <c r="A52" s="148" t="str">
        <f>IF(AND(F53=G53,H53=I53,J53=K53,F53="A"),"2016 - kw",IF(AND(F53=G53,H53=I53,J53&lt;&gt;K53,F53="A"),"2017 - kw",IF(AND(F53=G53,H53&lt;&gt;I53,F53="A"),"2018 - kw","N/A")))</f>
        <v>N/A</v>
      </c>
      <c r="B52" s="148" t="str">
        <f>IF(AND(F53="A",G53="A"),"A","")</f>
        <v/>
      </c>
      <c r="C52" s="158"/>
      <c r="D52" s="159" t="str">
        <f>D51 &amp; "kW"</f>
        <v>kW</v>
      </c>
      <c r="E52" s="160" t="s">
        <v>167</v>
      </c>
      <c r="F52" s="157"/>
      <c r="G52" s="157"/>
      <c r="H52" s="157"/>
      <c r="I52" s="157"/>
      <c r="J52" s="157"/>
      <c r="K52" s="157"/>
      <c r="L52" s="157"/>
      <c r="M52" s="157"/>
      <c r="N52" s="157"/>
      <c r="O52" s="157"/>
      <c r="P52" s="157"/>
      <c r="Q52" s="157"/>
      <c r="R52" s="157"/>
      <c r="S52" s="157"/>
      <c r="T52" s="157"/>
      <c r="U52" s="157"/>
      <c r="V52" s="148"/>
      <c r="Z52" s="149"/>
      <c r="AA52" s="149" t="str">
        <f>IF(AND(F53=G53,H53=I53,F53="A"),"2016 - kw","")</f>
        <v/>
      </c>
      <c r="AB52" s="149" t="str">
        <f>IF(OR(B52="2017 - kw",B52="2018 - kw"),"2016 - kw","")</f>
        <v/>
      </c>
      <c r="AC52" s="149"/>
      <c r="AD52" s="149"/>
      <c r="AE52" s="149"/>
    </row>
    <row r="53" spans="1:31" hidden="1" x14ac:dyDescent="0.3">
      <c r="A53" s="148"/>
      <c r="B53" s="148"/>
      <c r="C53" s="161"/>
      <c r="D53" s="162"/>
      <c r="E53" s="163" t="s">
        <v>168</v>
      </c>
      <c r="F53" s="164"/>
      <c r="G53" s="164"/>
      <c r="H53" s="164"/>
      <c r="I53" s="164"/>
      <c r="J53" s="164"/>
      <c r="K53" s="164"/>
      <c r="L53" s="164"/>
      <c r="M53" s="164"/>
      <c r="N53" s="164"/>
      <c r="O53" s="164"/>
      <c r="P53" s="164"/>
      <c r="Q53" s="164"/>
      <c r="R53" s="164"/>
      <c r="S53" s="164"/>
      <c r="T53" s="164"/>
      <c r="U53" s="164"/>
      <c r="V53" s="148"/>
      <c r="Z53" s="149"/>
      <c r="AA53" s="149"/>
      <c r="AB53" s="149"/>
      <c r="AC53" s="149"/>
      <c r="AD53" s="149"/>
      <c r="AE53" s="149"/>
    </row>
    <row r="54" spans="1:31" hidden="1" x14ac:dyDescent="0.3">
      <c r="A54" s="148" t="str">
        <f>IF(AND(F56=G56,H56=I56,J56=K56,F56="A"),"2016 - kwh",IF(AND(F56=G56,H56=I56,J56&lt;&gt;K56,F56="A"),"2017 - kwh",IF(AND(F56=G56,H56&lt;&gt;I56,F56="A"),"2018 - kwh","N/A")))</f>
        <v>N/A</v>
      </c>
      <c r="B54" s="148" t="str">
        <f>IF(AND(F56="A",G56="A"),"A","")</f>
        <v/>
      </c>
      <c r="C54" s="154" t="s">
        <v>178</v>
      </c>
      <c r="D54" s="155"/>
      <c r="E54" s="156" t="s">
        <v>166</v>
      </c>
      <c r="F54" s="157"/>
      <c r="G54" s="157"/>
      <c r="H54" s="157"/>
      <c r="I54" s="157"/>
      <c r="J54" s="157"/>
      <c r="K54" s="157"/>
      <c r="L54" s="157"/>
      <c r="M54" s="157"/>
      <c r="N54" s="157"/>
      <c r="O54" s="157"/>
      <c r="P54" s="157"/>
      <c r="Q54" s="157"/>
      <c r="R54" s="157"/>
      <c r="S54" s="157"/>
      <c r="T54" s="157"/>
      <c r="U54" s="157"/>
      <c r="V54" s="148"/>
      <c r="Z54" s="149"/>
      <c r="AA54" s="149" t="str">
        <f>IF(AND(F56=G56,H56=I56,F56="A"),"2016 - kwh","")</f>
        <v/>
      </c>
      <c r="AB54" s="149" t="str">
        <f>IF(OR(B54="2017 - kwh",B54="2018 - kwh"),"2016 - kwh","")</f>
        <v/>
      </c>
      <c r="AC54" s="149"/>
      <c r="AD54" s="149"/>
      <c r="AE54" s="149"/>
    </row>
    <row r="55" spans="1:31" hidden="1" x14ac:dyDescent="0.3">
      <c r="A55" s="148" t="str">
        <f>IF(AND(F56=G56,H56=I56,J56=K56,F56="A"),"2016 - kw",IF(AND(F56=G56,H56=I56,J56&lt;&gt;K56,F56="A"),"2017 - kw",IF(AND(F56=G56,H56&lt;&gt;I56,F56="A"),"2018 - kw","N/A")))</f>
        <v>N/A</v>
      </c>
      <c r="B55" s="148" t="str">
        <f>IF(AND(F56="A",G56="A"),"A","")</f>
        <v/>
      </c>
      <c r="C55" s="158"/>
      <c r="D55" s="159" t="str">
        <f>D54 &amp; "kW"</f>
        <v>kW</v>
      </c>
      <c r="E55" s="160" t="s">
        <v>167</v>
      </c>
      <c r="F55" s="157"/>
      <c r="G55" s="157"/>
      <c r="H55" s="157"/>
      <c r="I55" s="157"/>
      <c r="J55" s="157"/>
      <c r="K55" s="157"/>
      <c r="L55" s="157"/>
      <c r="M55" s="157"/>
      <c r="N55" s="157"/>
      <c r="O55" s="157"/>
      <c r="P55" s="157"/>
      <c r="Q55" s="157"/>
      <c r="R55" s="157"/>
      <c r="S55" s="157"/>
      <c r="T55" s="157"/>
      <c r="U55" s="157"/>
      <c r="V55" s="148"/>
      <c r="Z55" s="149"/>
      <c r="AA55" s="149" t="str">
        <f>IF(AND(F56=G56,H56=I56,F56="A"),"2016 - kw","")</f>
        <v/>
      </c>
      <c r="AB55" s="149" t="str">
        <f>IF(OR(B55="2017 - kw",B55="2018 - kw"),"2016 - kw","")</f>
        <v/>
      </c>
      <c r="AC55" s="149"/>
      <c r="AD55" s="149"/>
      <c r="AE55" s="149"/>
    </row>
    <row r="56" spans="1:31" hidden="1" x14ac:dyDescent="0.3">
      <c r="A56" s="148"/>
      <c r="B56" s="148"/>
      <c r="C56" s="161"/>
      <c r="D56" s="162"/>
      <c r="E56" s="163" t="s">
        <v>168</v>
      </c>
      <c r="F56" s="164"/>
      <c r="G56" s="164"/>
      <c r="H56" s="164"/>
      <c r="I56" s="164"/>
      <c r="J56" s="164"/>
      <c r="K56" s="164"/>
      <c r="L56" s="164"/>
      <c r="M56" s="164"/>
      <c r="N56" s="164"/>
      <c r="O56" s="164"/>
      <c r="P56" s="164"/>
      <c r="Q56" s="164"/>
      <c r="R56" s="164"/>
      <c r="S56" s="164"/>
      <c r="T56" s="164"/>
      <c r="U56" s="164"/>
      <c r="V56" s="148"/>
      <c r="Z56" s="149"/>
      <c r="AA56" s="149"/>
      <c r="AB56" s="149"/>
      <c r="AC56" s="149"/>
      <c r="AD56" s="149"/>
      <c r="AE56" s="149"/>
    </row>
    <row r="57" spans="1:31" hidden="1" x14ac:dyDescent="0.3">
      <c r="A57" s="148" t="str">
        <f>IF(AND(F59=G59,H59=I59,J59=K59,F59="A"),"2016 - kwh",IF(AND(F59=G59,H59=I59,J59&lt;&gt;K59,F59="A"),"2017 - kwh",IF(AND(F59=G59,H59&lt;&gt;I59,F59="A"),"2018 - kwh","N/A")))</f>
        <v>N/A</v>
      </c>
      <c r="B57" s="148" t="str">
        <f>IF(AND(F59="A",G59="A"),"A","")</f>
        <v/>
      </c>
      <c r="C57" s="154" t="s">
        <v>179</v>
      </c>
      <c r="D57" s="155"/>
      <c r="E57" s="156" t="s">
        <v>166</v>
      </c>
      <c r="F57" s="157"/>
      <c r="G57" s="157"/>
      <c r="H57" s="157"/>
      <c r="I57" s="157"/>
      <c r="J57" s="157"/>
      <c r="K57" s="157"/>
      <c r="L57" s="157"/>
      <c r="M57" s="157"/>
      <c r="N57" s="157"/>
      <c r="O57" s="157"/>
      <c r="P57" s="157"/>
      <c r="Q57" s="157"/>
      <c r="R57" s="157"/>
      <c r="S57" s="157"/>
      <c r="T57" s="157"/>
      <c r="U57" s="157"/>
      <c r="V57" s="148"/>
      <c r="Z57" s="149"/>
      <c r="AA57" s="149" t="str">
        <f>IF(AND(F59=G59,H59=I59,F59="A"),"2016 - kwh","")</f>
        <v/>
      </c>
      <c r="AB57" s="149" t="str">
        <f>IF(OR(B57="2017 - kwh",B57="2018 - kwh"),"2016 - kwh","")</f>
        <v/>
      </c>
      <c r="AC57" s="149"/>
      <c r="AD57" s="149"/>
      <c r="AE57" s="149"/>
    </row>
    <row r="58" spans="1:31" hidden="1" x14ac:dyDescent="0.3">
      <c r="A58" s="148" t="str">
        <f>IF(AND(F59=G59,H59=I59,J59=K59,F59="A"),"2016 - kw",IF(AND(F59=G59,H59=I59,J59&lt;&gt;K59,F59="A"),"2017 - kw",IF(AND(F59=G59,H59&lt;&gt;I59,F59="A"),"2018 - kw","N/A")))</f>
        <v>N/A</v>
      </c>
      <c r="B58" s="148" t="str">
        <f>IF(AND(F59="A",G59="A"),"A","")</f>
        <v/>
      </c>
      <c r="C58" s="158"/>
      <c r="D58" s="159" t="str">
        <f>D57 &amp; "kW"</f>
        <v>kW</v>
      </c>
      <c r="E58" s="160" t="s">
        <v>167</v>
      </c>
      <c r="F58" s="157"/>
      <c r="G58" s="157"/>
      <c r="H58" s="157"/>
      <c r="I58" s="157"/>
      <c r="J58" s="157"/>
      <c r="K58" s="157"/>
      <c r="L58" s="157"/>
      <c r="M58" s="157"/>
      <c r="N58" s="157"/>
      <c r="O58" s="157"/>
      <c r="P58" s="157"/>
      <c r="Q58" s="157"/>
      <c r="R58" s="157"/>
      <c r="S58" s="157"/>
      <c r="T58" s="157"/>
      <c r="U58" s="157"/>
      <c r="V58" s="148"/>
      <c r="Z58" s="149"/>
      <c r="AA58" s="149" t="str">
        <f>IF(AND(F59=G59,H59=I59,F59="A"),"2016 - kw","")</f>
        <v/>
      </c>
      <c r="AB58" s="149" t="str">
        <f>IF(OR(B58="2017 - kw",B58="2018 - kw"),"2016 - kw","")</f>
        <v/>
      </c>
      <c r="AC58" s="149"/>
      <c r="AD58" s="149"/>
      <c r="AE58" s="149"/>
    </row>
    <row r="59" spans="1:31" hidden="1" x14ac:dyDescent="0.3">
      <c r="A59" s="148"/>
      <c r="B59" s="148"/>
      <c r="C59" s="161"/>
      <c r="D59" s="162"/>
      <c r="E59" s="163" t="s">
        <v>168</v>
      </c>
      <c r="F59" s="164"/>
      <c r="G59" s="164"/>
      <c r="H59" s="164"/>
      <c r="I59" s="164"/>
      <c r="J59" s="164"/>
      <c r="K59" s="164"/>
      <c r="L59" s="164"/>
      <c r="M59" s="164"/>
      <c r="N59" s="164"/>
      <c r="O59" s="164"/>
      <c r="P59" s="164"/>
      <c r="Q59" s="164"/>
      <c r="R59" s="164"/>
      <c r="S59" s="164"/>
      <c r="T59" s="164"/>
      <c r="U59" s="164"/>
      <c r="V59" s="148"/>
      <c r="Z59" s="149"/>
      <c r="AA59" s="149"/>
      <c r="AB59" s="149"/>
      <c r="AC59" s="149"/>
      <c r="AD59" s="149"/>
      <c r="AE59" s="149"/>
    </row>
    <row r="60" spans="1:31" hidden="1" x14ac:dyDescent="0.3">
      <c r="A60" s="148" t="str">
        <f>IF(AND(F62=G62,H62=I62,J62=K62,F62="A"),"2016 - kwh",IF(AND(F62=G62,H62=I62,J62&lt;&gt;K62,F62="A"),"2017 - kwh",IF(AND(F62=G62,H62&lt;&gt;I62,F62="A"),"2018 - kwh","N/A")))</f>
        <v>N/A</v>
      </c>
      <c r="B60" s="148" t="str">
        <f>IF(AND(F62="A",G62="A"),"A","")</f>
        <v/>
      </c>
      <c r="C60" s="154" t="s">
        <v>180</v>
      </c>
      <c r="D60" s="155"/>
      <c r="E60" s="156" t="s">
        <v>166</v>
      </c>
      <c r="F60" s="157"/>
      <c r="G60" s="157"/>
      <c r="H60" s="157"/>
      <c r="I60" s="157"/>
      <c r="J60" s="157"/>
      <c r="K60" s="157"/>
      <c r="L60" s="157"/>
      <c r="M60" s="157"/>
      <c r="N60" s="157"/>
      <c r="O60" s="157"/>
      <c r="P60" s="157"/>
      <c r="Q60" s="157"/>
      <c r="R60" s="157"/>
      <c r="S60" s="157"/>
      <c r="T60" s="157"/>
      <c r="U60" s="157"/>
      <c r="V60" s="148"/>
      <c r="Z60" s="149"/>
      <c r="AA60" s="149" t="str">
        <f>IF(AND(F62=G62,H62=I62,F62="A"),"2016 - kwh","")</f>
        <v/>
      </c>
      <c r="AB60" s="149" t="str">
        <f>IF(OR(B60="2017 - kwh",B60="2018 - kwh"),"2016 - kwh","")</f>
        <v/>
      </c>
      <c r="AC60" s="149"/>
      <c r="AD60" s="149"/>
      <c r="AE60" s="149"/>
    </row>
    <row r="61" spans="1:31" hidden="1" x14ac:dyDescent="0.3">
      <c r="A61" s="148" t="str">
        <f>IF(AND(F62=G62,H62=I62,J62=K62,F62="A"),"2016 - kw",IF(AND(F62=G62,H62=I62,J62&lt;&gt;K62,F62="A"),"2017 - kw",IF(AND(F62=G62,H62&lt;&gt;I62,F62="A"),"2018 - kw","N/A")))</f>
        <v>N/A</v>
      </c>
      <c r="B61" s="148" t="str">
        <f>IF(AND(F62="A",G62="A"),"A","")</f>
        <v/>
      </c>
      <c r="C61" s="158"/>
      <c r="D61" s="159" t="str">
        <f>D60 &amp; "kW"</f>
        <v>kW</v>
      </c>
      <c r="E61" s="160" t="s">
        <v>167</v>
      </c>
      <c r="F61" s="157"/>
      <c r="G61" s="157"/>
      <c r="H61" s="157"/>
      <c r="I61" s="157"/>
      <c r="J61" s="157"/>
      <c r="K61" s="157"/>
      <c r="L61" s="157"/>
      <c r="M61" s="157"/>
      <c r="N61" s="157"/>
      <c r="O61" s="157"/>
      <c r="P61" s="157"/>
      <c r="Q61" s="157"/>
      <c r="R61" s="157"/>
      <c r="S61" s="157"/>
      <c r="T61" s="157"/>
      <c r="U61" s="157"/>
      <c r="V61" s="148"/>
      <c r="Z61" s="149"/>
      <c r="AA61" s="149" t="str">
        <f>IF(AND(F62=G62,H62=I62,F62="A"),"2016 - kw","")</f>
        <v/>
      </c>
      <c r="AB61" s="149" t="str">
        <f>IF(OR(B61="2017 - kw",B61="2018 - kw"),"2016 - kw","")</f>
        <v/>
      </c>
      <c r="AC61" s="149"/>
      <c r="AD61" s="149"/>
      <c r="AE61" s="149"/>
    </row>
    <row r="62" spans="1:31" hidden="1" x14ac:dyDescent="0.3">
      <c r="A62" s="148"/>
      <c r="B62" s="148"/>
      <c r="C62" s="161"/>
      <c r="D62" s="162"/>
      <c r="E62" s="163" t="s">
        <v>168</v>
      </c>
      <c r="F62" s="164"/>
      <c r="G62" s="164"/>
      <c r="H62" s="164"/>
      <c r="I62" s="164"/>
      <c r="J62" s="164"/>
      <c r="K62" s="164"/>
      <c r="L62" s="164"/>
      <c r="M62" s="164"/>
      <c r="N62" s="164"/>
      <c r="O62" s="164"/>
      <c r="P62" s="164"/>
      <c r="Q62" s="164"/>
      <c r="R62" s="164"/>
      <c r="S62" s="164"/>
      <c r="T62" s="164"/>
      <c r="U62" s="164"/>
      <c r="V62" s="148"/>
      <c r="Z62" s="149"/>
      <c r="AA62" s="149"/>
      <c r="AB62" s="149"/>
      <c r="AC62" s="149"/>
      <c r="AD62" s="149"/>
      <c r="AE62" s="149"/>
    </row>
    <row r="63" spans="1:31" hidden="1" x14ac:dyDescent="0.3">
      <c r="A63" s="148" t="str">
        <f>IF(AND(F65=G65,H65=I65,J65=K65,F65="A"),"2016 - kwh",IF(AND(F65=G65,H65=I65,J65&lt;&gt;K65,F65="A"),"2017 - kwh",IF(AND(F65=G65,H65&lt;&gt;I65,F65="A"),"2018 - kwh","N/A")))</f>
        <v>N/A</v>
      </c>
      <c r="B63" s="148" t="str">
        <f>IF(AND(F65="A",G65="A"),"A","")</f>
        <v/>
      </c>
      <c r="C63" s="154" t="s">
        <v>181</v>
      </c>
      <c r="D63" s="155"/>
      <c r="E63" s="156" t="s">
        <v>166</v>
      </c>
      <c r="F63" s="157"/>
      <c r="G63" s="157"/>
      <c r="H63" s="157"/>
      <c r="I63" s="157"/>
      <c r="J63" s="157"/>
      <c r="K63" s="157"/>
      <c r="L63" s="157"/>
      <c r="M63" s="157"/>
      <c r="N63" s="157"/>
      <c r="O63" s="157"/>
      <c r="P63" s="157"/>
      <c r="Q63" s="157"/>
      <c r="R63" s="157"/>
      <c r="S63" s="157"/>
      <c r="T63" s="157"/>
      <c r="U63" s="157"/>
      <c r="V63" s="148"/>
      <c r="Z63" s="149"/>
      <c r="AA63" s="149" t="str">
        <f>IF(AND(F65=G65,H65=I65,F65="A"),"2016 - kwh","")</f>
        <v/>
      </c>
      <c r="AB63" s="149" t="str">
        <f>IF(OR(B63="2017 - kwh",B63="2018 - kwh"),"2016 - kwh","")</f>
        <v/>
      </c>
      <c r="AC63" s="149"/>
      <c r="AD63" s="149"/>
      <c r="AE63" s="149"/>
    </row>
    <row r="64" spans="1:31" hidden="1" x14ac:dyDescent="0.3">
      <c r="A64" s="148" t="str">
        <f>IF(AND(F65=G65,H65=I65,J65=K65,F65="A"),"2016 - kw",IF(AND(F65=G65,H65=I65,J65&lt;&gt;K65,F65="A"),"2017 - kw",IF(AND(F65=G65,H65&lt;&gt;I65,F65="A"),"2018 - kw","N/A")))</f>
        <v>N/A</v>
      </c>
      <c r="B64" s="148" t="str">
        <f>IF(AND(F65="A",G65="A"),"A","")</f>
        <v/>
      </c>
      <c r="C64" s="158"/>
      <c r="D64" s="159" t="str">
        <f>D63 &amp; "kW"</f>
        <v>kW</v>
      </c>
      <c r="E64" s="160" t="s">
        <v>167</v>
      </c>
      <c r="F64" s="157"/>
      <c r="G64" s="157"/>
      <c r="H64" s="157"/>
      <c r="I64" s="157"/>
      <c r="J64" s="157"/>
      <c r="K64" s="157"/>
      <c r="L64" s="157"/>
      <c r="M64" s="157"/>
      <c r="N64" s="157"/>
      <c r="O64" s="157"/>
      <c r="P64" s="157"/>
      <c r="Q64" s="157"/>
      <c r="R64" s="157"/>
      <c r="S64" s="157"/>
      <c r="T64" s="157"/>
      <c r="U64" s="157"/>
      <c r="V64" s="148"/>
      <c r="Z64" s="149"/>
      <c r="AA64" s="149" t="str">
        <f>IF(AND(F65=G65,H65=I65,F65="A"),"2016 - kw","")</f>
        <v/>
      </c>
      <c r="AB64" s="149" t="str">
        <f>IF(OR(B64="2017 - kw",B64="2018 - kw"),"2016 - kw","")</f>
        <v/>
      </c>
      <c r="AC64" s="149"/>
      <c r="AD64" s="149"/>
      <c r="AE64" s="149"/>
    </row>
    <row r="65" spans="1:31" hidden="1" x14ac:dyDescent="0.3">
      <c r="A65" s="148"/>
      <c r="B65" s="148"/>
      <c r="C65" s="161"/>
      <c r="D65" s="162"/>
      <c r="E65" s="163" t="s">
        <v>168</v>
      </c>
      <c r="F65" s="164"/>
      <c r="G65" s="164"/>
      <c r="H65" s="164"/>
      <c r="I65" s="164"/>
      <c r="J65" s="164"/>
      <c r="K65" s="164"/>
      <c r="L65" s="164"/>
      <c r="M65" s="164"/>
      <c r="N65" s="164"/>
      <c r="O65" s="164"/>
      <c r="P65" s="164"/>
      <c r="Q65" s="164"/>
      <c r="R65" s="164"/>
      <c r="S65" s="164"/>
      <c r="T65" s="164"/>
      <c r="U65" s="164"/>
      <c r="V65" s="148"/>
      <c r="Z65" s="149"/>
      <c r="AA65" s="149"/>
      <c r="AB65" s="149"/>
      <c r="AC65" s="149"/>
      <c r="AD65" s="149"/>
      <c r="AE65" s="149"/>
    </row>
    <row r="66" spans="1:31" hidden="1" x14ac:dyDescent="0.3">
      <c r="A66" s="148" t="str">
        <f>IF(AND(F68=G68,H68=I68,J68=K68,F68="A"),"2016 - kwh",IF(AND(F68=G68,H68=I68,J68&lt;&gt;K68,F68="A"),"2017 - kwh",IF(AND(F68=G68,H68&lt;&gt;I68,F68="A"),"2018 - kwh","N/A")))</f>
        <v>N/A</v>
      </c>
      <c r="B66" s="148" t="str">
        <f>IF(AND(F68="A",G68="A"),"A","")</f>
        <v/>
      </c>
      <c r="C66" s="154" t="s">
        <v>182</v>
      </c>
      <c r="D66" s="155"/>
      <c r="E66" s="156" t="s">
        <v>166</v>
      </c>
      <c r="F66" s="157"/>
      <c r="G66" s="157"/>
      <c r="H66" s="157"/>
      <c r="I66" s="157"/>
      <c r="J66" s="157"/>
      <c r="K66" s="157"/>
      <c r="L66" s="157"/>
      <c r="M66" s="157"/>
      <c r="N66" s="157"/>
      <c r="O66" s="157"/>
      <c r="P66" s="157"/>
      <c r="Q66" s="157"/>
      <c r="R66" s="157"/>
      <c r="S66" s="157"/>
      <c r="T66" s="157"/>
      <c r="U66" s="157"/>
      <c r="V66" s="148"/>
      <c r="Z66" s="149"/>
      <c r="AA66" s="149" t="str">
        <f>IF(AND(F68=G68,H68=I68,F68="A"),"2016 - kwh","")</f>
        <v/>
      </c>
      <c r="AB66" s="149" t="str">
        <f>IF(OR(B66="2017 - kwh",B66="2018 - kwh"),"2016 - kwh","")</f>
        <v/>
      </c>
      <c r="AC66" s="149"/>
      <c r="AD66" s="149"/>
      <c r="AE66" s="149"/>
    </row>
    <row r="67" spans="1:31" hidden="1" x14ac:dyDescent="0.3">
      <c r="A67" s="148" t="str">
        <f>IF(AND(F68=G68,H68=I68,J68=K68,F68="A"),"2016 - kw",IF(AND(F68=G68,H68=I68,J68&lt;&gt;K68,F68="A"),"2017 - kw",IF(AND(F68=G68,H68&lt;&gt;I68,F68="A"),"2018 - kw","N/A")))</f>
        <v>N/A</v>
      </c>
      <c r="B67" s="148" t="str">
        <f>IF(AND(F68="A",G68="A"),"A","")</f>
        <v/>
      </c>
      <c r="C67" s="158"/>
      <c r="D67" s="159" t="str">
        <f>D66 &amp; "kW"</f>
        <v>kW</v>
      </c>
      <c r="E67" s="160" t="s">
        <v>167</v>
      </c>
      <c r="F67" s="157"/>
      <c r="G67" s="157"/>
      <c r="H67" s="157"/>
      <c r="I67" s="157"/>
      <c r="J67" s="157"/>
      <c r="K67" s="157"/>
      <c r="L67" s="157"/>
      <c r="M67" s="157"/>
      <c r="N67" s="157"/>
      <c r="O67" s="157"/>
      <c r="P67" s="157"/>
      <c r="Q67" s="157"/>
      <c r="R67" s="157"/>
      <c r="S67" s="157"/>
      <c r="T67" s="157"/>
      <c r="U67" s="157"/>
      <c r="V67" s="148"/>
      <c r="Z67" s="149"/>
      <c r="AA67" s="149" t="str">
        <f>IF(AND(F68=G68,H68=I68,F68="A"),"2016 - kw","")</f>
        <v/>
      </c>
      <c r="AB67" s="149" t="str">
        <f>IF(OR(B67="2017 - kw",B67="2018 - kw"),"2016 - kw","")</f>
        <v/>
      </c>
      <c r="AC67" s="149"/>
      <c r="AD67" s="149"/>
      <c r="AE67" s="149"/>
    </row>
    <row r="68" spans="1:31" hidden="1" x14ac:dyDescent="0.3">
      <c r="A68" s="148"/>
      <c r="B68" s="148"/>
      <c r="C68" s="161"/>
      <c r="D68" s="162"/>
      <c r="E68" s="163" t="s">
        <v>168</v>
      </c>
      <c r="F68" s="164"/>
      <c r="G68" s="164"/>
      <c r="H68" s="164"/>
      <c r="I68" s="164"/>
      <c r="J68" s="164"/>
      <c r="K68" s="164"/>
      <c r="L68" s="164"/>
      <c r="M68" s="164"/>
      <c r="N68" s="164"/>
      <c r="O68" s="164"/>
      <c r="P68" s="164"/>
      <c r="Q68" s="164"/>
      <c r="R68" s="164"/>
      <c r="S68" s="164"/>
      <c r="T68" s="164"/>
      <c r="U68" s="164"/>
      <c r="V68" s="148"/>
      <c r="Z68" s="149"/>
      <c r="AA68" s="149"/>
      <c r="AB68" s="149"/>
      <c r="AC68" s="149"/>
      <c r="AD68" s="149"/>
      <c r="AE68" s="149"/>
    </row>
    <row r="69" spans="1:31" hidden="1" x14ac:dyDescent="0.3">
      <c r="A69" s="148" t="str">
        <f>IF(AND(F71=G71,H71=I71,J71=K71,F71="A"),"2016 - kwh",IF(AND(F71=G71,H71=I71,J71&lt;&gt;K71,F71="A"),"2017 - kwh",IF(AND(F71=G71,H71&lt;&gt;I71,F71="A"),"2018 - kwh","N/A")))</f>
        <v>N/A</v>
      </c>
      <c r="B69" s="148" t="str">
        <f>IF(AND(F71="A",G71="A"),"A","")</f>
        <v/>
      </c>
      <c r="C69" s="154" t="s">
        <v>183</v>
      </c>
      <c r="D69" s="155"/>
      <c r="E69" s="156" t="s">
        <v>166</v>
      </c>
      <c r="F69" s="157"/>
      <c r="G69" s="157"/>
      <c r="H69" s="157"/>
      <c r="I69" s="157"/>
      <c r="J69" s="157"/>
      <c r="K69" s="157"/>
      <c r="L69" s="157"/>
      <c r="M69" s="157"/>
      <c r="N69" s="157"/>
      <c r="O69" s="157"/>
      <c r="P69" s="157"/>
      <c r="Q69" s="157"/>
      <c r="R69" s="157"/>
      <c r="S69" s="157"/>
      <c r="T69" s="157"/>
      <c r="U69" s="157"/>
      <c r="V69" s="148"/>
      <c r="Z69" s="149"/>
      <c r="AA69" s="149" t="str">
        <f>IF(AND(F71=G71,H71=I71,F71="A"),"2016 - kwh","")</f>
        <v/>
      </c>
      <c r="AB69" s="149" t="str">
        <f>IF(OR(B69="2017 - kwh",B69="2018 - kwh"),"2016 - kwh","")</f>
        <v/>
      </c>
      <c r="AC69" s="149"/>
      <c r="AD69" s="149"/>
      <c r="AE69" s="149"/>
    </row>
    <row r="70" spans="1:31" hidden="1" x14ac:dyDescent="0.3">
      <c r="A70" s="148" t="str">
        <f>IF(AND(F71=G71,H71=I71,J71=K71,F71="A"),"2016 - kw",IF(AND(F71=G71,H71=I71,J71&lt;&gt;K71,F71="A"),"2017 - kw",IF(AND(F71=G71,H71&lt;&gt;I71,F71="A"),"2018 - kw","N/A")))</f>
        <v>N/A</v>
      </c>
      <c r="B70" s="148" t="str">
        <f>IF(AND(F71="A",G71="A"),"A","")</f>
        <v/>
      </c>
      <c r="C70" s="158"/>
      <c r="D70" s="159" t="str">
        <f>D69 &amp; "kW"</f>
        <v>kW</v>
      </c>
      <c r="E70" s="160" t="s">
        <v>167</v>
      </c>
      <c r="F70" s="157"/>
      <c r="G70" s="157"/>
      <c r="H70" s="157"/>
      <c r="I70" s="157"/>
      <c r="J70" s="157"/>
      <c r="K70" s="157"/>
      <c r="L70" s="157"/>
      <c r="M70" s="157"/>
      <c r="N70" s="157"/>
      <c r="O70" s="157"/>
      <c r="P70" s="157"/>
      <c r="Q70" s="157"/>
      <c r="R70" s="157"/>
      <c r="S70" s="157"/>
      <c r="T70" s="157"/>
      <c r="U70" s="157"/>
      <c r="V70" s="148"/>
      <c r="Z70" s="149"/>
      <c r="AA70" s="149" t="str">
        <f>IF(AND(F71=G71,H71=I71,F71="A"),"2016 - kw","")</f>
        <v/>
      </c>
      <c r="AB70" s="149" t="str">
        <f>IF(OR(B70="2017 - kw",B70="2018 - kw"),"2016 - kw","")</f>
        <v/>
      </c>
      <c r="AC70" s="149"/>
      <c r="AD70" s="149"/>
      <c r="AE70" s="149"/>
    </row>
    <row r="71" spans="1:31" hidden="1" x14ac:dyDescent="0.3">
      <c r="A71" s="148"/>
      <c r="B71" s="148"/>
      <c r="C71" s="161"/>
      <c r="D71" s="162"/>
      <c r="E71" s="163" t="s">
        <v>168</v>
      </c>
      <c r="F71" s="164"/>
      <c r="G71" s="164"/>
      <c r="H71" s="164"/>
      <c r="I71" s="164"/>
      <c r="J71" s="164"/>
      <c r="K71" s="164"/>
      <c r="L71" s="164"/>
      <c r="M71" s="164"/>
      <c r="N71" s="164"/>
      <c r="O71" s="164"/>
      <c r="P71" s="164"/>
      <c r="Q71" s="164"/>
      <c r="R71" s="164"/>
      <c r="S71" s="164"/>
      <c r="T71" s="164"/>
      <c r="U71" s="164"/>
      <c r="V71" s="148"/>
      <c r="Z71" s="149"/>
      <c r="AA71" s="149"/>
      <c r="AB71" s="149"/>
      <c r="AC71" s="149"/>
      <c r="AD71" s="149"/>
      <c r="AE71" s="149"/>
    </row>
    <row r="72" spans="1:31" hidden="1" x14ac:dyDescent="0.3">
      <c r="A72" s="148" t="str">
        <f>IF(AND(F74=G74,H74=I74,J74=K74,F74="A"),"2016 - kwh",IF(AND(F74=G74,H74=I74,J74&lt;&gt;K74,F74="A"),"2017 - kwh",IF(AND(F74=G74,H74&lt;&gt;I74,F74="A"),"2018 - kwh","N/A")))</f>
        <v>N/A</v>
      </c>
      <c r="B72" s="148" t="str">
        <f>IF(AND(F74="A",G74="A"),"A","")</f>
        <v/>
      </c>
      <c r="C72" s="154" t="s">
        <v>184</v>
      </c>
      <c r="D72" s="155"/>
      <c r="E72" s="156" t="s">
        <v>166</v>
      </c>
      <c r="F72" s="157"/>
      <c r="G72" s="157"/>
      <c r="H72" s="157"/>
      <c r="I72" s="157"/>
      <c r="J72" s="157"/>
      <c r="K72" s="157"/>
      <c r="L72" s="157"/>
      <c r="M72" s="157"/>
      <c r="N72" s="157"/>
      <c r="O72" s="157"/>
      <c r="P72" s="157"/>
      <c r="Q72" s="157"/>
      <c r="R72" s="157"/>
      <c r="S72" s="157"/>
      <c r="T72" s="157"/>
      <c r="U72" s="157"/>
      <c r="V72" s="148"/>
      <c r="Z72" s="149"/>
      <c r="AA72" s="149" t="str">
        <f>IF(AND(F74=G74,H74=I74,F74="A"),"2016 - kwh","")</f>
        <v/>
      </c>
      <c r="AB72" s="149" t="str">
        <f>IF(OR(B72="2017 - kwh",B72="2018 - kwh"),"2016 - kwh","")</f>
        <v/>
      </c>
      <c r="AC72" s="149"/>
      <c r="AD72" s="149"/>
      <c r="AE72" s="149"/>
    </row>
    <row r="73" spans="1:31" hidden="1" x14ac:dyDescent="0.3">
      <c r="A73" s="148" t="str">
        <f>IF(AND(F74=G74,H74=I74,J74=K74,F74="A"),"2016 - kw",IF(AND(F74=G74,H74=I74,J74&lt;&gt;K74,F74="A"),"2017 - kw",IF(AND(F74=G74,H74&lt;&gt;I74,F74="A"),"2018 - kw","N/A")))</f>
        <v>N/A</v>
      </c>
      <c r="B73" s="148" t="str">
        <f>IF(AND(F74="A",G74="A"),"A","")</f>
        <v/>
      </c>
      <c r="C73" s="158"/>
      <c r="D73" s="159" t="str">
        <f>D72 &amp; "kW"</f>
        <v>kW</v>
      </c>
      <c r="E73" s="160" t="s">
        <v>167</v>
      </c>
      <c r="F73" s="157"/>
      <c r="G73" s="157"/>
      <c r="H73" s="157"/>
      <c r="I73" s="157"/>
      <c r="J73" s="157"/>
      <c r="K73" s="157"/>
      <c r="L73" s="157"/>
      <c r="M73" s="157"/>
      <c r="N73" s="157"/>
      <c r="O73" s="157"/>
      <c r="P73" s="157"/>
      <c r="Q73" s="157"/>
      <c r="R73" s="157"/>
      <c r="S73" s="157"/>
      <c r="T73" s="157"/>
      <c r="U73" s="157"/>
      <c r="V73" s="148"/>
      <c r="Z73" s="149"/>
      <c r="AA73" s="149" t="str">
        <f>IF(AND(F74=G74,H74=I74,F74="A"),"2016 - kw","")</f>
        <v/>
      </c>
      <c r="AB73" s="149" t="str">
        <f>IF(OR(B73="2017 - kw",B73="2018 - kw"),"2016 - kw","")</f>
        <v/>
      </c>
      <c r="AC73" s="149"/>
      <c r="AD73" s="149"/>
      <c r="AE73" s="149"/>
    </row>
    <row r="74" spans="1:31" hidden="1" x14ac:dyDescent="0.3">
      <c r="A74" s="148"/>
      <c r="B74" s="148"/>
      <c r="C74" s="161"/>
      <c r="D74" s="162"/>
      <c r="E74" s="163" t="s">
        <v>168</v>
      </c>
      <c r="F74" s="164"/>
      <c r="G74" s="164"/>
      <c r="H74" s="164"/>
      <c r="I74" s="164"/>
      <c r="J74" s="164"/>
      <c r="K74" s="164"/>
      <c r="L74" s="164"/>
      <c r="M74" s="164"/>
      <c r="N74" s="164"/>
      <c r="O74" s="164"/>
      <c r="P74" s="164"/>
      <c r="Q74" s="164"/>
      <c r="R74" s="164"/>
      <c r="S74" s="164"/>
      <c r="T74" s="164"/>
      <c r="U74" s="164"/>
      <c r="V74" s="148"/>
      <c r="Z74" s="149"/>
      <c r="AA74" s="149"/>
      <c r="AB74" s="149"/>
      <c r="AC74" s="149"/>
      <c r="AD74" s="149"/>
      <c r="AE74" s="149"/>
    </row>
    <row r="75" spans="1:31" hidden="1" x14ac:dyDescent="0.3">
      <c r="A75" s="148" t="str">
        <f>IF(AND(F77=G77,H77=I77,J77=K77,F77="A"),"2016 - kwh",IF(AND(F77=G77,H77=I77,J77&lt;&gt;K77,F77="A"),"2017 - kwh",IF(AND(F77=G77,H77&lt;&gt;I77,F77="A"),"2018 - kwh","N/A")))</f>
        <v>N/A</v>
      </c>
      <c r="B75" s="148" t="str">
        <f>IF(AND(F77="A",G77="A"),"A","")</f>
        <v/>
      </c>
      <c r="C75" s="154" t="s">
        <v>185</v>
      </c>
      <c r="D75" s="155"/>
      <c r="E75" s="156" t="s">
        <v>166</v>
      </c>
      <c r="F75" s="157"/>
      <c r="G75" s="157"/>
      <c r="H75" s="157"/>
      <c r="I75" s="157"/>
      <c r="J75" s="157"/>
      <c r="K75" s="157"/>
      <c r="L75" s="157"/>
      <c r="M75" s="157"/>
      <c r="N75" s="157"/>
      <c r="O75" s="157"/>
      <c r="P75" s="157"/>
      <c r="Q75" s="157"/>
      <c r="R75" s="157"/>
      <c r="S75" s="157"/>
      <c r="T75" s="157"/>
      <c r="U75" s="157"/>
      <c r="V75" s="148"/>
      <c r="Z75" s="149"/>
      <c r="AA75" s="149" t="str">
        <f>IF(AND(F77=G77,H77=I77,F77="A"),"2016 - kwh","")</f>
        <v/>
      </c>
      <c r="AB75" s="149" t="str">
        <f>IF(OR(B75="2017 - kwh",B75="2018 - kwh"),"2016 - kwh","")</f>
        <v/>
      </c>
      <c r="AC75" s="149"/>
      <c r="AD75" s="149"/>
      <c r="AE75" s="149"/>
    </row>
    <row r="76" spans="1:31" hidden="1" x14ac:dyDescent="0.3">
      <c r="A76" s="148" t="str">
        <f>IF(AND(F77=G77,H77=I77,J77=K77,F77="A"),"2016 - kw",IF(AND(F77=G77,H77=I77,J77&lt;&gt;K77,F77="A"),"2017 - kw",IF(AND(F77=G77,H77&lt;&gt;I77,F77="A"),"2018 - kw","N/A")))</f>
        <v>N/A</v>
      </c>
      <c r="B76" s="148" t="str">
        <f>IF(AND(F77="A",G77="A"),"A","")</f>
        <v/>
      </c>
      <c r="C76" s="158"/>
      <c r="D76" s="159" t="str">
        <f>D75 &amp; "kW"</f>
        <v>kW</v>
      </c>
      <c r="E76" s="160" t="s">
        <v>167</v>
      </c>
      <c r="F76" s="157"/>
      <c r="G76" s="157"/>
      <c r="H76" s="157"/>
      <c r="I76" s="157"/>
      <c r="J76" s="157"/>
      <c r="K76" s="157"/>
      <c r="L76" s="157"/>
      <c r="M76" s="157"/>
      <c r="N76" s="157"/>
      <c r="O76" s="157"/>
      <c r="P76" s="157"/>
      <c r="Q76" s="157"/>
      <c r="R76" s="157"/>
      <c r="S76" s="157"/>
      <c r="T76" s="157"/>
      <c r="U76" s="157"/>
      <c r="V76" s="148"/>
      <c r="Z76" s="149"/>
      <c r="AA76" s="149" t="str">
        <f>IF(AND(F77=G77,H77=I77,F77="A"),"2016 - kw","")</f>
        <v/>
      </c>
      <c r="AB76" s="149" t="str">
        <f>IF(OR(B76="2017 - kw",B76="2018 - kw"),"2016 - kw","")</f>
        <v/>
      </c>
      <c r="AC76" s="149"/>
      <c r="AD76" s="149"/>
      <c r="AE76" s="149"/>
    </row>
    <row r="77" spans="1:31" hidden="1" x14ac:dyDescent="0.3">
      <c r="A77" s="148"/>
      <c r="B77" s="148"/>
      <c r="C77" s="161"/>
      <c r="D77" s="162"/>
      <c r="E77" s="163" t="s">
        <v>168</v>
      </c>
      <c r="F77" s="164"/>
      <c r="G77" s="164"/>
      <c r="H77" s="164"/>
      <c r="I77" s="164"/>
      <c r="J77" s="164"/>
      <c r="K77" s="164"/>
      <c r="L77" s="164"/>
      <c r="M77" s="164"/>
      <c r="N77" s="164"/>
      <c r="O77" s="164"/>
      <c r="P77" s="164"/>
      <c r="Q77" s="164"/>
      <c r="R77" s="164"/>
      <c r="S77" s="164"/>
      <c r="T77" s="164"/>
      <c r="U77" s="164"/>
      <c r="V77" s="148"/>
      <c r="Z77" s="149"/>
      <c r="AA77" s="149"/>
      <c r="AB77" s="149"/>
      <c r="AC77" s="149"/>
      <c r="AD77" s="149"/>
      <c r="AE77" s="149"/>
    </row>
    <row r="78" spans="1:31" hidden="1" x14ac:dyDescent="0.3">
      <c r="A78" s="148" t="str">
        <f>IF(AND(F80=G80,H80=I80,J80=K80,F80="A"),"2016 - kwh",IF(AND(F80=G80,H80=I80,J80&lt;&gt;K80,F80="A"),"2017 - kwh",IF(AND(F80=G80,H80&lt;&gt;I80,F80="A"),"2018 - kwh","N/A")))</f>
        <v>N/A</v>
      </c>
      <c r="B78" s="148" t="str">
        <f>IF(AND(F80="A",G80="A"),"A","")</f>
        <v/>
      </c>
      <c r="C78" s="154" t="s">
        <v>186</v>
      </c>
      <c r="D78" s="155"/>
      <c r="E78" s="156" t="s">
        <v>166</v>
      </c>
      <c r="F78" s="157"/>
      <c r="G78" s="157"/>
      <c r="H78" s="157"/>
      <c r="I78" s="157"/>
      <c r="J78" s="157"/>
      <c r="K78" s="157"/>
      <c r="L78" s="157"/>
      <c r="M78" s="157"/>
      <c r="N78" s="157"/>
      <c r="O78" s="157"/>
      <c r="P78" s="157"/>
      <c r="Q78" s="157"/>
      <c r="R78" s="157"/>
      <c r="S78" s="157"/>
      <c r="T78" s="157"/>
      <c r="U78" s="157"/>
      <c r="V78" s="148"/>
      <c r="Z78" s="149"/>
      <c r="AA78" s="149" t="str">
        <f>IF(AND(F80=G80,H80=I80,F80="A"),"2016 - kwh","")</f>
        <v/>
      </c>
      <c r="AB78" s="149" t="str">
        <f>IF(OR(B78="2017 - kwh",B78="2018 - kwh"),"2016 - kwh","")</f>
        <v/>
      </c>
      <c r="AC78" s="149"/>
      <c r="AD78" s="149"/>
      <c r="AE78" s="149"/>
    </row>
    <row r="79" spans="1:31" hidden="1" x14ac:dyDescent="0.3">
      <c r="A79" s="148" t="str">
        <f>IF(AND(F80=G80,H80=I80,J80=K80,F80="A"),"2016 - kw",IF(AND(F80=G80,H80=I80,J80&lt;&gt;K80,F80="A"),"2017 - kw",IF(AND(F80=G80,H80&lt;&gt;I80,F80="A"),"2018 - kw","N/A")))</f>
        <v>N/A</v>
      </c>
      <c r="B79" s="148" t="str">
        <f>IF(AND(F80="A",G80="A"),"A","")</f>
        <v/>
      </c>
      <c r="C79" s="158"/>
      <c r="D79" s="159" t="str">
        <f>D78 &amp; "kW"</f>
        <v>kW</v>
      </c>
      <c r="E79" s="160" t="s">
        <v>167</v>
      </c>
      <c r="F79" s="157"/>
      <c r="G79" s="157"/>
      <c r="H79" s="157"/>
      <c r="I79" s="157"/>
      <c r="J79" s="157"/>
      <c r="K79" s="157"/>
      <c r="L79" s="157"/>
      <c r="M79" s="157"/>
      <c r="N79" s="157"/>
      <c r="O79" s="157"/>
      <c r="P79" s="157"/>
      <c r="Q79" s="157"/>
      <c r="R79" s="157"/>
      <c r="S79" s="157"/>
      <c r="T79" s="157"/>
      <c r="U79" s="157"/>
      <c r="V79" s="148"/>
      <c r="Z79" s="149"/>
      <c r="AA79" s="149" t="str">
        <f>IF(AND(F80=G80,H80=I80,F80="A"),"2016 - kw","")</f>
        <v/>
      </c>
      <c r="AB79" s="149" t="str">
        <f>IF(OR(B79="2017 - kw",B79="2018 - kw"),"2016 - kw","")</f>
        <v/>
      </c>
      <c r="AC79" s="149"/>
      <c r="AD79" s="149"/>
      <c r="AE79" s="149"/>
    </row>
    <row r="80" spans="1:31" hidden="1" x14ac:dyDescent="0.3">
      <c r="A80" s="148"/>
      <c r="B80" s="148"/>
      <c r="C80" s="161"/>
      <c r="D80" s="162"/>
      <c r="E80" s="163" t="s">
        <v>168</v>
      </c>
      <c r="F80" s="164"/>
      <c r="G80" s="164"/>
      <c r="H80" s="164"/>
      <c r="I80" s="164"/>
      <c r="J80" s="164"/>
      <c r="K80" s="164"/>
      <c r="L80" s="164"/>
      <c r="M80" s="164"/>
      <c r="N80" s="164"/>
      <c r="O80" s="164"/>
      <c r="P80" s="164"/>
      <c r="Q80" s="164"/>
      <c r="R80" s="164"/>
      <c r="S80" s="164"/>
      <c r="T80" s="164"/>
      <c r="U80" s="164"/>
      <c r="V80" s="148"/>
      <c r="Z80" s="149"/>
      <c r="AA80" s="149"/>
      <c r="AB80" s="149"/>
      <c r="AC80" s="149"/>
      <c r="AD80" s="149"/>
      <c r="AE80" s="149"/>
    </row>
    <row r="81" spans="1:31" hidden="1" x14ac:dyDescent="0.3">
      <c r="A81" s="148" t="str">
        <f>IF(AND(F83=G83,H83=I83,J83=K83,F83="A"),"2016 - kwh",IF(AND(F83=G83,H83=I83,J83&lt;&gt;K83,F83="A"),"2017 - kwh",IF(AND(F83=G83,H83&lt;&gt;I83,F83="A"),"2018 - kwh","N/A")))</f>
        <v>N/A</v>
      </c>
      <c r="B81" s="148" t="str">
        <f>IF(AND(F83="A",G83="A"),"A","")</f>
        <v/>
      </c>
      <c r="C81" s="154" t="s">
        <v>187</v>
      </c>
      <c r="D81" s="155"/>
      <c r="E81" s="156" t="s">
        <v>166</v>
      </c>
      <c r="F81" s="157"/>
      <c r="G81" s="157"/>
      <c r="H81" s="157"/>
      <c r="I81" s="157"/>
      <c r="J81" s="157"/>
      <c r="K81" s="157"/>
      <c r="L81" s="157"/>
      <c r="M81" s="157"/>
      <c r="N81" s="157"/>
      <c r="O81" s="157"/>
      <c r="P81" s="157"/>
      <c r="Q81" s="157"/>
      <c r="R81" s="157"/>
      <c r="S81" s="157"/>
      <c r="T81" s="157"/>
      <c r="U81" s="157"/>
      <c r="V81" s="148"/>
      <c r="Z81" s="149"/>
      <c r="AA81" s="149" t="str">
        <f>IF(AND(F83=G83,H83=I83,F83="A"),"2016 - kwh","")</f>
        <v/>
      </c>
      <c r="AB81" s="149" t="str">
        <f>IF(OR(B81="2017 - kwh",B81="2018 - kwh"),"2016 - kwh","")</f>
        <v/>
      </c>
      <c r="AC81" s="149"/>
      <c r="AD81" s="149"/>
      <c r="AE81" s="149"/>
    </row>
    <row r="82" spans="1:31" hidden="1" x14ac:dyDescent="0.3">
      <c r="A82" s="148" t="str">
        <f>IF(AND(F83=G83,H83=I83,J83=K83,F83="A"),"2016 - kw",IF(AND(F83=G83,H83=I83,J83&lt;&gt;K83,F83="A"),"2017 - kw",IF(AND(F83=G83,H83&lt;&gt;I83,F83="A"),"2018 - kw","N/A")))</f>
        <v>N/A</v>
      </c>
      <c r="B82" s="148" t="str">
        <f>IF(AND(F83="A",G83="A"),"A","")</f>
        <v/>
      </c>
      <c r="C82" s="158"/>
      <c r="D82" s="159" t="str">
        <f>D81 &amp; "kW"</f>
        <v>kW</v>
      </c>
      <c r="E82" s="160" t="s">
        <v>167</v>
      </c>
      <c r="F82" s="157"/>
      <c r="G82" s="157"/>
      <c r="H82" s="157"/>
      <c r="I82" s="157"/>
      <c r="J82" s="157"/>
      <c r="K82" s="157"/>
      <c r="L82" s="157"/>
      <c r="M82" s="157"/>
      <c r="N82" s="157"/>
      <c r="O82" s="157"/>
      <c r="P82" s="157"/>
      <c r="Q82" s="157"/>
      <c r="R82" s="157"/>
      <c r="S82" s="157"/>
      <c r="T82" s="157"/>
      <c r="U82" s="157"/>
      <c r="V82" s="148"/>
      <c r="Z82" s="149"/>
      <c r="AA82" s="149" t="str">
        <f>IF(AND(F83=G83,H83=I83,F83="A"),"2016 - kw","")</f>
        <v/>
      </c>
      <c r="AB82" s="149" t="str">
        <f>IF(OR(B82="2017 - kw",B82="2018 - kw"),"2016 - kw","")</f>
        <v/>
      </c>
      <c r="AC82" s="149"/>
      <c r="AD82" s="149"/>
      <c r="AE82" s="149"/>
    </row>
    <row r="83" spans="1:31" hidden="1" x14ac:dyDescent="0.3">
      <c r="A83" s="148"/>
      <c r="B83" s="148"/>
      <c r="C83" s="161"/>
      <c r="D83" s="162"/>
      <c r="E83" s="163" t="s">
        <v>168</v>
      </c>
      <c r="F83" s="164"/>
      <c r="G83" s="164"/>
      <c r="H83" s="164"/>
      <c r="I83" s="164"/>
      <c r="J83" s="164"/>
      <c r="K83" s="164"/>
      <c r="L83" s="164"/>
      <c r="M83" s="164"/>
      <c r="N83" s="164"/>
      <c r="O83" s="164"/>
      <c r="P83" s="164"/>
      <c r="Q83" s="164"/>
      <c r="R83" s="164"/>
      <c r="S83" s="164"/>
      <c r="T83" s="164"/>
      <c r="U83" s="164"/>
      <c r="V83" s="148"/>
      <c r="Z83" s="149"/>
      <c r="AA83" s="149"/>
      <c r="AB83" s="149"/>
      <c r="AC83" s="149"/>
      <c r="AD83" s="149"/>
      <c r="AE83" s="149"/>
    </row>
    <row r="84" spans="1:31" hidden="1" x14ac:dyDescent="0.3">
      <c r="A84" s="148" t="str">
        <f>IF(AND(F86=G86,H86=I86,J86=K86,F86="A"),"2016 - kwh",IF(AND(F86=G86,H86=I86,J86&lt;&gt;K86,F86="A"),"2017 - kwh",IF(AND(F86=G86,H86&lt;&gt;I86,F86="A"),"2018 - kwh","N/A")))</f>
        <v>N/A</v>
      </c>
      <c r="B84" s="148" t="str">
        <f>IF(AND(F86="A",G86="A"),"A","")</f>
        <v/>
      </c>
      <c r="C84" s="154" t="s">
        <v>188</v>
      </c>
      <c r="D84" s="155"/>
      <c r="E84" s="156" t="s">
        <v>166</v>
      </c>
      <c r="F84" s="157"/>
      <c r="G84" s="157"/>
      <c r="H84" s="157"/>
      <c r="I84" s="157"/>
      <c r="J84" s="157"/>
      <c r="K84" s="157"/>
      <c r="L84" s="157"/>
      <c r="M84" s="157"/>
      <c r="N84" s="157"/>
      <c r="O84" s="157"/>
      <c r="P84" s="157"/>
      <c r="Q84" s="157"/>
      <c r="R84" s="157"/>
      <c r="S84" s="157"/>
      <c r="T84" s="157"/>
      <c r="U84" s="157"/>
      <c r="V84" s="148"/>
      <c r="Z84" s="149"/>
      <c r="AA84" s="149" t="str">
        <f>IF(AND(F86=G86,H86=I86,F86="A"),"2016 - kwh","")</f>
        <v/>
      </c>
      <c r="AB84" s="149" t="str">
        <f>IF(OR(B84="2017 - kwh",B84="2018 - kwh"),"2016 - kwh","")</f>
        <v/>
      </c>
      <c r="AC84" s="149"/>
      <c r="AD84" s="149"/>
      <c r="AE84" s="149"/>
    </row>
    <row r="85" spans="1:31" hidden="1" x14ac:dyDescent="0.3">
      <c r="A85" s="148" t="str">
        <f>IF(AND(F86=G86,H86=I86,J86=K86,F86="A"),"2016 - kw",IF(AND(F86=G86,H86=I86,J86&lt;&gt;K86,F86="A"),"2017 - kw",IF(AND(F86=G86,H86&lt;&gt;I86,F86="A"),"2018 - kw","N/A")))</f>
        <v>N/A</v>
      </c>
      <c r="B85" s="148" t="str">
        <f>IF(AND(F86="A",G86="A"),"A","")</f>
        <v/>
      </c>
      <c r="C85" s="158"/>
      <c r="D85" s="159" t="str">
        <f>D84 &amp; "kW"</f>
        <v>kW</v>
      </c>
      <c r="E85" s="160" t="s">
        <v>167</v>
      </c>
      <c r="F85" s="157"/>
      <c r="G85" s="157"/>
      <c r="H85" s="157"/>
      <c r="I85" s="157"/>
      <c r="J85" s="157"/>
      <c r="K85" s="157"/>
      <c r="L85" s="157"/>
      <c r="M85" s="157"/>
      <c r="N85" s="157"/>
      <c r="O85" s="157"/>
      <c r="P85" s="157"/>
      <c r="Q85" s="157"/>
      <c r="R85" s="157"/>
      <c r="S85" s="157"/>
      <c r="T85" s="157"/>
      <c r="U85" s="157"/>
      <c r="V85" s="148"/>
      <c r="Z85" s="149"/>
      <c r="AA85" s="149" t="str">
        <f>IF(AND(F86=G86,H86=I86,F86="A"),"2016 - kw","")</f>
        <v/>
      </c>
      <c r="AB85" s="149" t="str">
        <f>IF(OR(B85="2017 - kw",B85="2018 - kw"),"2016 - kw","")</f>
        <v/>
      </c>
      <c r="AC85" s="149"/>
      <c r="AD85" s="149"/>
      <c r="AE85" s="149"/>
    </row>
    <row r="86" spans="1:31" hidden="1" x14ac:dyDescent="0.3">
      <c r="A86" s="148"/>
      <c r="B86" s="148"/>
      <c r="C86" s="161"/>
      <c r="D86" s="162"/>
      <c r="E86" s="163" t="s">
        <v>168</v>
      </c>
      <c r="F86" s="164"/>
      <c r="G86" s="164"/>
      <c r="H86" s="164"/>
      <c r="I86" s="164"/>
      <c r="J86" s="164"/>
      <c r="K86" s="164"/>
      <c r="L86" s="164"/>
      <c r="M86" s="164"/>
      <c r="N86" s="164"/>
      <c r="O86" s="164"/>
      <c r="P86" s="164"/>
      <c r="Q86" s="164"/>
      <c r="R86" s="164"/>
      <c r="S86" s="164"/>
      <c r="T86" s="164"/>
      <c r="U86" s="164"/>
      <c r="V86" s="148"/>
      <c r="Z86" s="149"/>
      <c r="AA86" s="149"/>
      <c r="AB86" s="149"/>
      <c r="AC86" s="149"/>
      <c r="AD86" s="149"/>
      <c r="AE86" s="149"/>
    </row>
    <row r="87" spans="1:31" hidden="1" x14ac:dyDescent="0.3">
      <c r="A87" s="148" t="str">
        <f>IF(AND(F89=G89,H89=I89,J89=K89,F89="A"),"2016 - kwh",IF(AND(F89=G89,H89=I89,J89&lt;&gt;K89,F89="A"),"2017 - kwh",IF(AND(F89=G89,H89&lt;&gt;I89,F89="A"),"2018 - kwh","N/A")))</f>
        <v>N/A</v>
      </c>
      <c r="B87" s="148" t="str">
        <f>IF(AND(F89="A",G89="A"),"A","")</f>
        <v/>
      </c>
      <c r="C87" s="154" t="s">
        <v>189</v>
      </c>
      <c r="D87" s="155"/>
      <c r="E87" s="156" t="s">
        <v>166</v>
      </c>
      <c r="F87" s="157"/>
      <c r="G87" s="157"/>
      <c r="H87" s="157"/>
      <c r="I87" s="157"/>
      <c r="J87" s="157"/>
      <c r="K87" s="157"/>
      <c r="L87" s="157"/>
      <c r="M87" s="157"/>
      <c r="N87" s="157"/>
      <c r="O87" s="157"/>
      <c r="P87" s="157"/>
      <c r="Q87" s="157"/>
      <c r="R87" s="157"/>
      <c r="S87" s="157"/>
      <c r="T87" s="157"/>
      <c r="U87" s="157"/>
      <c r="V87" s="148"/>
      <c r="Z87" s="149"/>
      <c r="AA87" s="149" t="str">
        <f>IF(AND(F89=G89,H89=I89,F89="A"),"2016 - kwh","")</f>
        <v/>
      </c>
      <c r="AB87" s="149" t="str">
        <f>IF(OR(B87="2017 - kwh",B87="2018 - kwh"),"2016 - kwh","")</f>
        <v/>
      </c>
      <c r="AC87" s="149"/>
      <c r="AD87" s="149"/>
      <c r="AE87" s="149"/>
    </row>
    <row r="88" spans="1:31" hidden="1" x14ac:dyDescent="0.3">
      <c r="A88" s="148" t="str">
        <f>IF(AND(F89=G89,H89=I89,J89=K89,F89="A"),"2016 - kw",IF(AND(F89=G89,H89=I89,J89&lt;&gt;K89,F89="A"),"2017 - kw",IF(AND(F89=G89,H89&lt;&gt;I89,F89="A"),"2018 - kw","N/A")))</f>
        <v>N/A</v>
      </c>
      <c r="B88" s="148" t="str">
        <f>IF(AND(F89="A",G89="A"),"A","")</f>
        <v/>
      </c>
      <c r="C88" s="158"/>
      <c r="D88" s="159" t="str">
        <f>D87 &amp; "kW"</f>
        <v>kW</v>
      </c>
      <c r="E88" s="160" t="s">
        <v>167</v>
      </c>
      <c r="F88" s="157"/>
      <c r="G88" s="157"/>
      <c r="H88" s="157"/>
      <c r="I88" s="157"/>
      <c r="J88" s="157"/>
      <c r="K88" s="157"/>
      <c r="L88" s="157"/>
      <c r="M88" s="157"/>
      <c r="N88" s="157"/>
      <c r="O88" s="157"/>
      <c r="P88" s="157"/>
      <c r="Q88" s="157"/>
      <c r="R88" s="157"/>
      <c r="S88" s="157"/>
      <c r="T88" s="157"/>
      <c r="U88" s="157"/>
      <c r="V88" s="148"/>
      <c r="Z88" s="149"/>
      <c r="AA88" s="149" t="str">
        <f>IF(AND(F89=G89,H89=I89,F89="A"),"2016 - kw","")</f>
        <v/>
      </c>
      <c r="AB88" s="149" t="str">
        <f>IF(OR(B88="2017 - kw",B88="2018 - kw"),"2016 - kw","")</f>
        <v/>
      </c>
      <c r="AC88" s="149"/>
      <c r="AD88" s="149"/>
      <c r="AE88" s="149"/>
    </row>
    <row r="89" spans="1:31" hidden="1" x14ac:dyDescent="0.3">
      <c r="A89" s="148"/>
      <c r="B89" s="148"/>
      <c r="C89" s="161"/>
      <c r="D89" s="162"/>
      <c r="E89" s="163" t="s">
        <v>168</v>
      </c>
      <c r="F89" s="164"/>
      <c r="G89" s="164"/>
      <c r="H89" s="164"/>
      <c r="I89" s="164"/>
      <c r="J89" s="164"/>
      <c r="K89" s="164"/>
      <c r="L89" s="164"/>
      <c r="M89" s="164"/>
      <c r="N89" s="164"/>
      <c r="O89" s="164"/>
      <c r="P89" s="164"/>
      <c r="Q89" s="164"/>
      <c r="R89" s="164"/>
      <c r="S89" s="164"/>
      <c r="T89" s="164"/>
      <c r="U89" s="164"/>
      <c r="V89" s="148"/>
      <c r="Z89" s="149"/>
      <c r="AA89" s="149"/>
      <c r="AB89" s="149"/>
      <c r="AC89" s="149"/>
      <c r="AD89" s="149"/>
      <c r="AE89" s="149"/>
    </row>
    <row r="90" spans="1:31" hidden="1" x14ac:dyDescent="0.3">
      <c r="A90" s="148" t="str">
        <f>IF(AND(F92=G92,H92=I92,J92=K92,F92="A"),"2016 - kwh",IF(AND(F92=G92,H92=I92,J92&lt;&gt;K92,F92="A"),"2017 - kwh",IF(AND(F92=G92,H92&lt;&gt;I92,F92="A"),"2018 - kwh","N/A")))</f>
        <v>N/A</v>
      </c>
      <c r="B90" s="148" t="str">
        <f>IF(AND(F92="A",G92="A"),"A","")</f>
        <v/>
      </c>
      <c r="C90" s="154" t="s">
        <v>190</v>
      </c>
      <c r="D90" s="155"/>
      <c r="E90" s="156" t="s">
        <v>166</v>
      </c>
      <c r="F90" s="157"/>
      <c r="G90" s="157"/>
      <c r="H90" s="157"/>
      <c r="I90" s="157"/>
      <c r="J90" s="157"/>
      <c r="K90" s="157"/>
      <c r="L90" s="157"/>
      <c r="M90" s="157"/>
      <c r="N90" s="157"/>
      <c r="O90" s="157"/>
      <c r="P90" s="157"/>
      <c r="Q90" s="157"/>
      <c r="R90" s="157"/>
      <c r="S90" s="157"/>
      <c r="T90" s="157"/>
      <c r="U90" s="157"/>
      <c r="V90" s="148"/>
      <c r="Z90" s="149"/>
      <c r="AA90" s="149" t="str">
        <f>IF(AND(F92=G92,H92=I92,F92="A"),"2016 - kwh","")</f>
        <v/>
      </c>
      <c r="AB90" s="149" t="str">
        <f>IF(OR(B90="2017 - kwh",B90="2018 - kwh"),"2016 - kwh","")</f>
        <v/>
      </c>
      <c r="AC90" s="149"/>
      <c r="AD90" s="149"/>
      <c r="AE90" s="149"/>
    </row>
    <row r="91" spans="1:31" hidden="1" x14ac:dyDescent="0.3">
      <c r="A91" s="148" t="str">
        <f>IF(AND(F92=G92,H92=I92,J92=K92,F92="A"),"2016 - kw",IF(AND(F92=G92,H92=I92,J92&lt;&gt;K92,F92="A"),"2017 - kw",IF(AND(F92=G92,H92&lt;&gt;I92,F92="A"),"2018 - kw","N/A")))</f>
        <v>N/A</v>
      </c>
      <c r="B91" s="148" t="str">
        <f>IF(AND(F92="A",G92="A"),"A","")</f>
        <v/>
      </c>
      <c r="C91" s="158"/>
      <c r="D91" s="159" t="str">
        <f>D90 &amp; "kW"</f>
        <v>kW</v>
      </c>
      <c r="E91" s="160" t="s">
        <v>167</v>
      </c>
      <c r="F91" s="157"/>
      <c r="G91" s="157"/>
      <c r="H91" s="157"/>
      <c r="I91" s="157"/>
      <c r="J91" s="157"/>
      <c r="K91" s="157"/>
      <c r="L91" s="157"/>
      <c r="M91" s="157"/>
      <c r="N91" s="157"/>
      <c r="O91" s="157"/>
      <c r="P91" s="157"/>
      <c r="Q91" s="157"/>
      <c r="R91" s="157"/>
      <c r="S91" s="157"/>
      <c r="T91" s="157"/>
      <c r="U91" s="157"/>
      <c r="V91" s="148"/>
      <c r="Z91" s="149"/>
      <c r="AA91" s="149" t="str">
        <f>IF(AND(F92=G92,H92=I92,F92="A"),"2016 - kw","")</f>
        <v/>
      </c>
      <c r="AB91" s="149" t="str">
        <f>IF(OR(B91="2017 - kw",B91="2018 - kw"),"2016 - kw","")</f>
        <v/>
      </c>
      <c r="AC91" s="149"/>
      <c r="AD91" s="149"/>
      <c r="AE91" s="149"/>
    </row>
    <row r="92" spans="1:31" hidden="1" x14ac:dyDescent="0.3">
      <c r="A92" s="148"/>
      <c r="B92" s="148"/>
      <c r="C92" s="161"/>
      <c r="D92" s="162"/>
      <c r="E92" s="163" t="s">
        <v>168</v>
      </c>
      <c r="F92" s="164"/>
      <c r="G92" s="164"/>
      <c r="H92" s="164"/>
      <c r="I92" s="164"/>
      <c r="J92" s="164"/>
      <c r="K92" s="164"/>
      <c r="L92" s="164"/>
      <c r="M92" s="164"/>
      <c r="N92" s="164"/>
      <c r="O92" s="164"/>
      <c r="P92" s="164"/>
      <c r="Q92" s="164"/>
      <c r="R92" s="164"/>
      <c r="S92" s="164"/>
      <c r="T92" s="164"/>
      <c r="U92" s="164"/>
      <c r="V92" s="148"/>
      <c r="Z92" s="149"/>
      <c r="AA92" s="149"/>
      <c r="AB92" s="149"/>
      <c r="AC92" s="149"/>
      <c r="AD92" s="149"/>
      <c r="AE92" s="149"/>
    </row>
    <row r="93" spans="1:31" hidden="1" x14ac:dyDescent="0.3">
      <c r="A93" s="148" t="str">
        <f>IF(AND(F95=G95,H95=I95,J95=K95,F95="A"),"2016 - kwh",IF(AND(F95=G95,H95=I95,J95&lt;&gt;K95,F95="A"),"2017 - kwh",IF(AND(F95=G95,H95&lt;&gt;I95,F95="A"),"2018 - kwh","N/A")))</f>
        <v>N/A</v>
      </c>
      <c r="B93" s="148" t="str">
        <f>IF(AND(F95="A",G95="A"),"A","")</f>
        <v/>
      </c>
      <c r="C93" s="154" t="s">
        <v>191</v>
      </c>
      <c r="D93" s="155"/>
      <c r="E93" s="156" t="s">
        <v>166</v>
      </c>
      <c r="F93" s="157"/>
      <c r="G93" s="157"/>
      <c r="H93" s="157"/>
      <c r="I93" s="157"/>
      <c r="J93" s="157"/>
      <c r="K93" s="157"/>
      <c r="L93" s="157"/>
      <c r="M93" s="157"/>
      <c r="N93" s="157"/>
      <c r="O93" s="157"/>
      <c r="P93" s="157"/>
      <c r="Q93" s="157"/>
      <c r="R93" s="157"/>
      <c r="S93" s="157"/>
      <c r="T93" s="157"/>
      <c r="U93" s="157"/>
      <c r="V93" s="148"/>
      <c r="Z93" s="149"/>
      <c r="AA93" s="149" t="str">
        <f>IF(AND(F95=G95,H95=I95,F95="A"),"2016 - kwh","")</f>
        <v/>
      </c>
      <c r="AB93" s="149" t="str">
        <f>IF(OR(B93="2017 - kwh",B93="2018 - kwh"),"2016 - kwh","")</f>
        <v/>
      </c>
      <c r="AC93" s="149"/>
      <c r="AD93" s="149"/>
      <c r="AE93" s="149"/>
    </row>
    <row r="94" spans="1:31" hidden="1" x14ac:dyDescent="0.3">
      <c r="A94" s="148" t="str">
        <f>IF(AND(F95=G95,H95=I95,J95=K95,F95="A"),"2016 - kw",IF(AND(F95=G95,H95=I95,J95&lt;&gt;K95,F95="A"),"2017 - kw",IF(AND(F95=G95,H95&lt;&gt;I95,F95="A"),"2018 - kw","N/A")))</f>
        <v>N/A</v>
      </c>
      <c r="B94" s="148" t="str">
        <f>IF(AND(F95="A",G95="A"),"A","")</f>
        <v/>
      </c>
      <c r="C94" s="158"/>
      <c r="D94" s="159" t="str">
        <f>D93 &amp; "kW"</f>
        <v>kW</v>
      </c>
      <c r="E94" s="160" t="s">
        <v>167</v>
      </c>
      <c r="F94" s="157"/>
      <c r="G94" s="157"/>
      <c r="H94" s="157"/>
      <c r="I94" s="157"/>
      <c r="J94" s="157"/>
      <c r="K94" s="157"/>
      <c r="L94" s="157"/>
      <c r="M94" s="157"/>
      <c r="N94" s="157"/>
      <c r="O94" s="157"/>
      <c r="P94" s="157"/>
      <c r="Q94" s="157"/>
      <c r="R94" s="157"/>
      <c r="S94" s="157"/>
      <c r="T94" s="157"/>
      <c r="U94" s="157"/>
      <c r="V94" s="148"/>
      <c r="Z94" s="149"/>
      <c r="AA94" s="149" t="str">
        <f>IF(AND(F95=G95,H95=I95,F95="A"),"2016 - kw","")</f>
        <v/>
      </c>
      <c r="AB94" s="149" t="str">
        <f>IF(OR(B94="2017 - kw",B94="2018 - kw"),"2016 - kw","")</f>
        <v/>
      </c>
      <c r="AC94" s="149"/>
      <c r="AD94" s="149"/>
      <c r="AE94" s="149"/>
    </row>
    <row r="95" spans="1:31" hidden="1" x14ac:dyDescent="0.3">
      <c r="A95" s="148"/>
      <c r="B95" s="148"/>
      <c r="C95" s="161"/>
      <c r="D95" s="162"/>
      <c r="E95" s="163" t="s">
        <v>168</v>
      </c>
      <c r="F95" s="164"/>
      <c r="G95" s="164"/>
      <c r="H95" s="164"/>
      <c r="I95" s="164"/>
      <c r="J95" s="164"/>
      <c r="K95" s="164"/>
      <c r="L95" s="164"/>
      <c r="M95" s="164"/>
      <c r="N95" s="164"/>
      <c r="O95" s="164"/>
      <c r="P95" s="164"/>
      <c r="Q95" s="164"/>
      <c r="R95" s="164"/>
      <c r="S95" s="164"/>
      <c r="T95" s="164"/>
      <c r="U95" s="164"/>
      <c r="V95" s="148"/>
      <c r="Z95" s="149"/>
      <c r="AA95" s="149"/>
      <c r="AB95" s="149"/>
      <c r="AC95" s="149"/>
      <c r="AD95" s="149"/>
      <c r="AE95" s="149"/>
    </row>
    <row r="96" spans="1:31" hidden="1" x14ac:dyDescent="0.3">
      <c r="A96" s="148" t="str">
        <f>IF(AND(F98=G98,H98=I98,J98=K98,F98="A"),"2016 - kwh",IF(AND(F98=G98,H98=I98,J98&lt;&gt;K98,F98="A"),"2017 - kwh",IF(AND(F98=G98,H98&lt;&gt;I98,F98="A"),"2018 - kwh","N/A")))</f>
        <v>N/A</v>
      </c>
      <c r="B96" s="148" t="str">
        <f>IF(AND(F98="A",G98="A"),"A","")</f>
        <v/>
      </c>
      <c r="C96" s="154" t="s">
        <v>192</v>
      </c>
      <c r="D96" s="155"/>
      <c r="E96" s="156" t="s">
        <v>166</v>
      </c>
      <c r="F96" s="157"/>
      <c r="G96" s="157"/>
      <c r="H96" s="157"/>
      <c r="I96" s="157"/>
      <c r="J96" s="157"/>
      <c r="K96" s="157"/>
      <c r="L96" s="157"/>
      <c r="M96" s="157"/>
      <c r="N96" s="157"/>
      <c r="O96" s="157"/>
      <c r="P96" s="157"/>
      <c r="Q96" s="157"/>
      <c r="R96" s="157"/>
      <c r="S96" s="157"/>
      <c r="T96" s="157"/>
      <c r="U96" s="157"/>
      <c r="V96" s="148"/>
      <c r="Z96" s="149"/>
      <c r="AA96" s="149" t="str">
        <f>IF(AND(F98=G98,H98=I98,F98="A"),"2016 - kwh","")</f>
        <v/>
      </c>
      <c r="AB96" s="149" t="str">
        <f>IF(OR(B96="2017 - kwh",B96="2018 - kwh"),"2016 - kwh","")</f>
        <v/>
      </c>
      <c r="AC96" s="149"/>
      <c r="AD96" s="149"/>
      <c r="AE96" s="149"/>
    </row>
    <row r="97" spans="1:31" hidden="1" x14ac:dyDescent="0.3">
      <c r="A97" s="148" t="str">
        <f>IF(AND(F98=G98,H98=I98,J98=K98,F98="A"),"2016 - kw",IF(AND(F98=G98,H98=I98,J98&lt;&gt;K98,F98="A"),"2017 - kw",IF(AND(F98=G98,H98&lt;&gt;I98,F98="A"),"2018 - kw","N/A")))</f>
        <v>N/A</v>
      </c>
      <c r="B97" s="148" t="str">
        <f>IF(AND(F98="A",G98="A"),"A","")</f>
        <v/>
      </c>
      <c r="C97" s="158"/>
      <c r="D97" s="159" t="str">
        <f>D96 &amp; "kW"</f>
        <v>kW</v>
      </c>
      <c r="E97" s="160" t="s">
        <v>167</v>
      </c>
      <c r="F97" s="157"/>
      <c r="G97" s="157"/>
      <c r="H97" s="157"/>
      <c r="I97" s="157"/>
      <c r="J97" s="157"/>
      <c r="K97" s="157"/>
      <c r="L97" s="157"/>
      <c r="M97" s="157"/>
      <c r="N97" s="157"/>
      <c r="O97" s="157"/>
      <c r="P97" s="157"/>
      <c r="Q97" s="157"/>
      <c r="R97" s="157"/>
      <c r="S97" s="157"/>
      <c r="T97" s="157"/>
      <c r="U97" s="157"/>
      <c r="V97" s="148"/>
      <c r="Z97" s="149"/>
      <c r="AA97" s="149" t="str">
        <f>IF(AND(F98=G98,H98=I98,F98="A"),"2016 - kw","")</f>
        <v/>
      </c>
      <c r="AB97" s="149" t="str">
        <f>IF(OR(B97="2017 - kw",B97="2018 - kw"),"2016 - kw","")</f>
        <v/>
      </c>
      <c r="AC97" s="149"/>
      <c r="AD97" s="149"/>
      <c r="AE97" s="149"/>
    </row>
    <row r="98" spans="1:31" hidden="1" x14ac:dyDescent="0.3">
      <c r="A98" s="148"/>
      <c r="B98" s="148"/>
      <c r="C98" s="161"/>
      <c r="D98" s="162"/>
      <c r="E98" s="163" t="s">
        <v>168</v>
      </c>
      <c r="F98" s="164"/>
      <c r="G98" s="164"/>
      <c r="H98" s="164"/>
      <c r="I98" s="164"/>
      <c r="J98" s="164"/>
      <c r="K98" s="164"/>
      <c r="L98" s="164"/>
      <c r="M98" s="164"/>
      <c r="N98" s="164"/>
      <c r="O98" s="164"/>
      <c r="P98" s="164"/>
      <c r="Q98" s="164"/>
      <c r="R98" s="164"/>
      <c r="S98" s="164"/>
      <c r="T98" s="164"/>
      <c r="U98" s="164"/>
      <c r="V98" s="148"/>
      <c r="Z98" s="149"/>
      <c r="AA98" s="149"/>
      <c r="AB98" s="149"/>
      <c r="AC98" s="149"/>
      <c r="AD98" s="149"/>
      <c r="AE98" s="149"/>
    </row>
    <row r="99" spans="1:31" hidden="1" x14ac:dyDescent="0.3">
      <c r="A99" s="148" t="str">
        <f>IF(AND(F101=G101,H101=I101,J101=K101,F101="A"),"2016 - kwh",IF(AND(F101=G101,H101=I101,J101&lt;&gt;K101,F101="A"),"2017 - kwh",IF(AND(F101=G101,H101&lt;&gt;I101,F101="A"),"2018 - kwh","N/A")))</f>
        <v>N/A</v>
      </c>
      <c r="B99" s="148" t="str">
        <f>IF(AND(F101="A",G101="A"),"A","")</f>
        <v/>
      </c>
      <c r="C99" s="154" t="s">
        <v>193</v>
      </c>
      <c r="D99" s="155"/>
      <c r="E99" s="156" t="s">
        <v>166</v>
      </c>
      <c r="F99" s="157"/>
      <c r="G99" s="157"/>
      <c r="H99" s="157"/>
      <c r="I99" s="157"/>
      <c r="J99" s="157"/>
      <c r="K99" s="157"/>
      <c r="L99" s="157"/>
      <c r="M99" s="157"/>
      <c r="N99" s="157"/>
      <c r="O99" s="157"/>
      <c r="P99" s="157"/>
      <c r="Q99" s="157"/>
      <c r="R99" s="157"/>
      <c r="S99" s="157"/>
      <c r="T99" s="157"/>
      <c r="U99" s="157"/>
      <c r="V99" s="148"/>
      <c r="Z99" s="149"/>
      <c r="AA99" s="149" t="str">
        <f>IF(AND(F101=G101,H101=I101,F101="A"),"2016 - kwh","")</f>
        <v/>
      </c>
      <c r="AB99" s="149" t="str">
        <f>IF(OR(B99="2017 - kwh",B99="2018 - kwh"),"2016 - kwh","")</f>
        <v/>
      </c>
      <c r="AC99" s="149"/>
      <c r="AD99" s="149"/>
      <c r="AE99" s="149"/>
    </row>
    <row r="100" spans="1:31" hidden="1" x14ac:dyDescent="0.3">
      <c r="A100" s="148" t="str">
        <f>IF(AND(F101=G101,H101=I101,J101=K101,F101="A"),"2016 - kw",IF(AND(F101=G101,H101=I101,J101&lt;&gt;K101,F101="A"),"2017 - kw",IF(AND(F101=G101,H101&lt;&gt;I101,F101="A"),"2018 - kw","N/A")))</f>
        <v>N/A</v>
      </c>
      <c r="B100" s="148" t="str">
        <f>IF(AND(F101="A",G101="A"),"A","")</f>
        <v/>
      </c>
      <c r="C100" s="158"/>
      <c r="D100" s="159" t="str">
        <f>D99 &amp; "kW"</f>
        <v>kW</v>
      </c>
      <c r="E100" s="160" t="s">
        <v>167</v>
      </c>
      <c r="F100" s="157"/>
      <c r="G100" s="157"/>
      <c r="H100" s="157"/>
      <c r="I100" s="157"/>
      <c r="J100" s="157"/>
      <c r="K100" s="157"/>
      <c r="L100" s="157"/>
      <c r="M100" s="157"/>
      <c r="N100" s="157"/>
      <c r="O100" s="157"/>
      <c r="P100" s="157"/>
      <c r="Q100" s="157"/>
      <c r="R100" s="157"/>
      <c r="S100" s="157"/>
      <c r="T100" s="157"/>
      <c r="U100" s="157"/>
      <c r="V100" s="148"/>
      <c r="Z100" s="149"/>
      <c r="AA100" s="149" t="str">
        <f>IF(AND(F101=G101,H101=I101,F101="A"),"2016 - kw","")</f>
        <v/>
      </c>
      <c r="AB100" s="149" t="str">
        <f>IF(OR(B100="2017 - kw",B100="2018 - kw"),"2016 - kw","")</f>
        <v/>
      </c>
      <c r="AC100" s="149"/>
      <c r="AD100" s="149"/>
      <c r="AE100" s="149"/>
    </row>
    <row r="101" spans="1:31" hidden="1" x14ac:dyDescent="0.3">
      <c r="A101" s="148"/>
      <c r="B101" s="148"/>
      <c r="C101" s="161"/>
      <c r="D101" s="162"/>
      <c r="E101" s="163" t="s">
        <v>168</v>
      </c>
      <c r="F101" s="164"/>
      <c r="G101" s="164"/>
      <c r="H101" s="164"/>
      <c r="I101" s="164"/>
      <c r="J101" s="164"/>
      <c r="K101" s="164"/>
      <c r="L101" s="164"/>
      <c r="M101" s="164"/>
      <c r="N101" s="164"/>
      <c r="O101" s="164"/>
      <c r="P101" s="164"/>
      <c r="Q101" s="164"/>
      <c r="R101" s="164"/>
      <c r="S101" s="164"/>
      <c r="T101" s="164"/>
      <c r="U101" s="164"/>
      <c r="V101" s="148"/>
      <c r="Z101" s="149"/>
      <c r="AA101" s="149"/>
      <c r="AB101" s="149"/>
      <c r="AC101" s="149"/>
      <c r="AD101" s="149"/>
      <c r="AE101" s="149"/>
    </row>
    <row r="102" spans="1:31" hidden="1" x14ac:dyDescent="0.3">
      <c r="A102" s="148" t="str">
        <f>IF(AND(F104=G104,H104=I104,J104=K104,F104="A"),"2016 - kwh",IF(AND(F104=G104,H104=I104,J104&lt;&gt;K104,F104="A"),"2017 - kwh",IF(AND(F104=G104,H104&lt;&gt;I104,F104="A"),"2018 - kwh","N/A")))</f>
        <v>N/A</v>
      </c>
      <c r="B102" s="148" t="str">
        <f>IF(AND(F104="A",G104="A"),"A","")</f>
        <v/>
      </c>
      <c r="C102" s="154" t="s">
        <v>194</v>
      </c>
      <c r="D102" s="155"/>
      <c r="E102" s="156" t="s">
        <v>166</v>
      </c>
      <c r="F102" s="157"/>
      <c r="G102" s="157"/>
      <c r="H102" s="157"/>
      <c r="I102" s="157"/>
      <c r="J102" s="157"/>
      <c r="K102" s="157"/>
      <c r="L102" s="157"/>
      <c r="M102" s="157"/>
      <c r="N102" s="157"/>
      <c r="O102" s="157"/>
      <c r="P102" s="157"/>
      <c r="Q102" s="157"/>
      <c r="R102" s="157"/>
      <c r="S102" s="157"/>
      <c r="T102" s="157"/>
      <c r="U102" s="157"/>
      <c r="V102" s="148"/>
      <c r="Z102" s="149"/>
      <c r="AA102" s="149" t="str">
        <f>IF(AND(F104=G104,H104=I104,F104="A"),"2016 - kwh","")</f>
        <v/>
      </c>
      <c r="AB102" s="149" t="str">
        <f>IF(OR(B102="2017 - kwh",B102="2018 - kwh"),"2016 - kwh","")</f>
        <v/>
      </c>
      <c r="AC102" s="149"/>
      <c r="AD102" s="149"/>
      <c r="AE102" s="149"/>
    </row>
    <row r="103" spans="1:31" hidden="1" x14ac:dyDescent="0.3">
      <c r="A103" s="148" t="str">
        <f>IF(AND(F104=G104,H104=I104,J104=K104,F104="A"),"2016 - kw",IF(AND(F104=G104,H104=I104,J104&lt;&gt;K104,F104="A"),"2017 - kw",IF(AND(F104=G104,H104&lt;&gt;I104,F104="A"),"2018 - kw","N/A")))</f>
        <v>N/A</v>
      </c>
      <c r="B103" s="148" t="str">
        <f>IF(AND(F104="A",G104="A"),"A","")</f>
        <v/>
      </c>
      <c r="C103" s="158"/>
      <c r="D103" s="159" t="str">
        <f>D102 &amp; "kW"</f>
        <v>kW</v>
      </c>
      <c r="E103" s="160" t="s">
        <v>167</v>
      </c>
      <c r="F103" s="157"/>
      <c r="G103" s="157"/>
      <c r="H103" s="157"/>
      <c r="I103" s="157"/>
      <c r="J103" s="157"/>
      <c r="K103" s="157"/>
      <c r="L103" s="157"/>
      <c r="M103" s="157"/>
      <c r="N103" s="157"/>
      <c r="O103" s="157"/>
      <c r="P103" s="157"/>
      <c r="Q103" s="157"/>
      <c r="R103" s="157"/>
      <c r="S103" s="157"/>
      <c r="T103" s="157"/>
      <c r="U103" s="157"/>
      <c r="V103" s="148"/>
      <c r="Z103" s="149"/>
      <c r="AA103" s="149" t="str">
        <f>IF(AND(F104=G104,H104=I104,F104="A"),"2016 - kw","")</f>
        <v/>
      </c>
      <c r="AB103" s="149" t="str">
        <f>IF(OR(B103="2017 - kw",B103="2018 - kw"),"2016 - kw","")</f>
        <v/>
      </c>
      <c r="AC103" s="149"/>
      <c r="AD103" s="149"/>
      <c r="AE103" s="149"/>
    </row>
    <row r="104" spans="1:31" hidden="1" x14ac:dyDescent="0.3">
      <c r="A104" s="148"/>
      <c r="B104" s="148"/>
      <c r="C104" s="161"/>
      <c r="D104" s="162"/>
      <c r="E104" s="163" t="s">
        <v>168</v>
      </c>
      <c r="F104" s="164"/>
      <c r="G104" s="164"/>
      <c r="H104" s="164"/>
      <c r="I104" s="164"/>
      <c r="J104" s="164"/>
      <c r="K104" s="164"/>
      <c r="L104" s="164"/>
      <c r="M104" s="164"/>
      <c r="N104" s="164"/>
      <c r="O104" s="164"/>
      <c r="P104" s="164"/>
      <c r="Q104" s="164"/>
      <c r="R104" s="164"/>
      <c r="S104" s="164"/>
      <c r="T104" s="164"/>
      <c r="U104" s="164"/>
      <c r="V104" s="148"/>
      <c r="Z104" s="149"/>
      <c r="AA104" s="149"/>
      <c r="AB104" s="149"/>
      <c r="AC104" s="149"/>
      <c r="AD104" s="149"/>
      <c r="AE104" s="149"/>
    </row>
    <row r="105" spans="1:31" hidden="1" x14ac:dyDescent="0.3">
      <c r="A105" s="148" t="str">
        <f>IF(AND(F107=G107,H107=I107,J107=K107,F107="A"),"2016 - kwh",IF(AND(F107=G107,H107=I107,J107&lt;&gt;K107,F107="A"),"2017 - kwh",IF(AND(F107=G107,H107&lt;&gt;I107,F107="A"),"2018 - kwh","N/A")))</f>
        <v>N/A</v>
      </c>
      <c r="B105" s="148" t="str">
        <f>IF(AND(F107="A",G107="A"),"A","")</f>
        <v/>
      </c>
      <c r="C105" s="154" t="s">
        <v>195</v>
      </c>
      <c r="D105" s="155"/>
      <c r="E105" s="156" t="s">
        <v>166</v>
      </c>
      <c r="F105" s="157"/>
      <c r="G105" s="157"/>
      <c r="H105" s="157"/>
      <c r="I105" s="157"/>
      <c r="J105" s="157"/>
      <c r="K105" s="157"/>
      <c r="L105" s="157"/>
      <c r="M105" s="157"/>
      <c r="N105" s="157"/>
      <c r="O105" s="157"/>
      <c r="P105" s="157"/>
      <c r="Q105" s="157"/>
      <c r="R105" s="157"/>
      <c r="S105" s="157"/>
      <c r="T105" s="157"/>
      <c r="U105" s="157"/>
      <c r="V105" s="148"/>
      <c r="Z105" s="149"/>
      <c r="AA105" s="149" t="str">
        <f>IF(AND(F107=G107,H107=I107,F107="A"),"2016 - kwh","")</f>
        <v/>
      </c>
      <c r="AB105" s="149" t="str">
        <f>IF(OR(B105="2017 - kwh",B105="2018 - kwh"),"2016 - kwh","")</f>
        <v/>
      </c>
      <c r="AC105" s="149"/>
      <c r="AD105" s="149"/>
      <c r="AE105" s="149"/>
    </row>
    <row r="106" spans="1:31" hidden="1" x14ac:dyDescent="0.3">
      <c r="A106" s="148" t="str">
        <f>IF(AND(F107=G107,H107=I107,J107=K107,F107="A"),"2016 - kw",IF(AND(F107=G107,H107=I107,J107&lt;&gt;K107,F107="A"),"2017 - kw",IF(AND(F107=G107,H107&lt;&gt;I107,F107="A"),"2018 - kw","N/A")))</f>
        <v>N/A</v>
      </c>
      <c r="B106" s="148" t="str">
        <f>IF(AND(F107="A",G107="A"),"A","")</f>
        <v/>
      </c>
      <c r="C106" s="158"/>
      <c r="D106" s="159" t="str">
        <f>D105 &amp; "kW"</f>
        <v>kW</v>
      </c>
      <c r="E106" s="160" t="s">
        <v>167</v>
      </c>
      <c r="F106" s="157"/>
      <c r="G106" s="157"/>
      <c r="H106" s="157"/>
      <c r="I106" s="157"/>
      <c r="J106" s="157"/>
      <c r="K106" s="157"/>
      <c r="L106" s="157"/>
      <c r="M106" s="157"/>
      <c r="N106" s="157"/>
      <c r="O106" s="157"/>
      <c r="P106" s="157"/>
      <c r="Q106" s="157"/>
      <c r="R106" s="157"/>
      <c r="S106" s="157"/>
      <c r="T106" s="157"/>
      <c r="U106" s="157"/>
      <c r="V106" s="148"/>
      <c r="Z106" s="149"/>
      <c r="AA106" s="149" t="str">
        <f>IF(AND(F107=G107,H107=I107,F107="A"),"2016 - kw","")</f>
        <v/>
      </c>
      <c r="AB106" s="149" t="str">
        <f>IF(OR(B106="2017 - kw",B106="2018 - kw"),"2016 - kw","")</f>
        <v/>
      </c>
      <c r="AC106" s="149"/>
      <c r="AD106" s="149"/>
      <c r="AE106" s="149"/>
    </row>
    <row r="107" spans="1:31" hidden="1" x14ac:dyDescent="0.3">
      <c r="A107" s="148"/>
      <c r="B107" s="148"/>
      <c r="C107" s="161"/>
      <c r="D107" s="162"/>
      <c r="E107" s="163" t="s">
        <v>168</v>
      </c>
      <c r="F107" s="164"/>
      <c r="G107" s="164"/>
      <c r="H107" s="164"/>
      <c r="I107" s="164"/>
      <c r="J107" s="164"/>
      <c r="K107" s="164"/>
      <c r="L107" s="164"/>
      <c r="M107" s="164"/>
      <c r="N107" s="164"/>
      <c r="O107" s="164"/>
      <c r="P107" s="164"/>
      <c r="Q107" s="164"/>
      <c r="R107" s="164"/>
      <c r="S107" s="164"/>
      <c r="T107" s="164"/>
      <c r="U107" s="164"/>
      <c r="V107" s="148"/>
      <c r="Z107" s="149"/>
      <c r="AA107" s="149"/>
      <c r="AB107" s="149"/>
      <c r="AC107" s="149"/>
      <c r="AD107" s="149"/>
      <c r="AE107" s="149"/>
    </row>
    <row r="108" spans="1:31" hidden="1" x14ac:dyDescent="0.3">
      <c r="A108" s="148" t="str">
        <f>IF(AND(F110=G110,H110=I110,J110=K110,F110="A"),"2016 - kwh",IF(AND(F110=G110,H110=I110,J110&lt;&gt;K110,F110="A"),"2017 - kwh",IF(AND(F110=G110,H110&lt;&gt;I110,F110="A"),"2018 - kwh","N/A")))</f>
        <v>N/A</v>
      </c>
      <c r="B108" s="148" t="str">
        <f>IF(AND(F110="A",G110="A"),"A","")</f>
        <v/>
      </c>
      <c r="C108" s="154" t="s">
        <v>196</v>
      </c>
      <c r="D108" s="155"/>
      <c r="E108" s="156" t="s">
        <v>166</v>
      </c>
      <c r="F108" s="157"/>
      <c r="G108" s="157"/>
      <c r="H108" s="157"/>
      <c r="I108" s="157"/>
      <c r="J108" s="157"/>
      <c r="K108" s="157"/>
      <c r="L108" s="157"/>
      <c r="M108" s="157"/>
      <c r="N108" s="157"/>
      <c r="O108" s="157"/>
      <c r="P108" s="157"/>
      <c r="Q108" s="157"/>
      <c r="R108" s="157"/>
      <c r="S108" s="157"/>
      <c r="T108" s="157"/>
      <c r="U108" s="157"/>
      <c r="V108" s="148"/>
      <c r="Z108" s="149"/>
      <c r="AA108" s="149" t="str">
        <f>IF(AND(F110=G110,H110=I110,F110="A"),"2016 - kwh","")</f>
        <v/>
      </c>
      <c r="AB108" s="149" t="str">
        <f>IF(OR(B108="2017 - kwh",B108="2018 - kwh"),"2016 - kwh","")</f>
        <v/>
      </c>
      <c r="AC108" s="149"/>
      <c r="AD108" s="149"/>
      <c r="AE108" s="149"/>
    </row>
    <row r="109" spans="1:31" hidden="1" x14ac:dyDescent="0.3">
      <c r="A109" s="148" t="str">
        <f>IF(AND(F110=G110,H110=I110,J110=K110,F110="A"),"2016 - kw",IF(AND(F110=G110,H110=I110,J110&lt;&gt;K110,F110="A"),"2017 - kw",IF(AND(F110=G110,H110&lt;&gt;I110,F110="A"),"2018 - kw","N/A")))</f>
        <v>N/A</v>
      </c>
      <c r="B109" s="148" t="str">
        <f>IF(AND(F110="A",G110="A"),"A","")</f>
        <v/>
      </c>
      <c r="C109" s="158"/>
      <c r="D109" s="159" t="str">
        <f>D108 &amp; "kW"</f>
        <v>kW</v>
      </c>
      <c r="E109" s="160" t="s">
        <v>167</v>
      </c>
      <c r="F109" s="157"/>
      <c r="G109" s="157"/>
      <c r="H109" s="157"/>
      <c r="I109" s="157"/>
      <c r="J109" s="157"/>
      <c r="K109" s="157"/>
      <c r="L109" s="157"/>
      <c r="M109" s="157"/>
      <c r="N109" s="157"/>
      <c r="O109" s="157"/>
      <c r="P109" s="157"/>
      <c r="Q109" s="157"/>
      <c r="R109" s="157"/>
      <c r="S109" s="157"/>
      <c r="T109" s="157"/>
      <c r="U109" s="157"/>
      <c r="V109" s="148"/>
      <c r="Z109" s="149"/>
      <c r="AA109" s="149" t="str">
        <f>IF(AND(F110=G110,H110=I110,F110="A"),"2016 - kw","")</f>
        <v/>
      </c>
      <c r="AB109" s="149" t="str">
        <f>IF(OR(B109="2017 - kw",B109="2018 - kw"),"2016 - kw","")</f>
        <v/>
      </c>
      <c r="AC109" s="149"/>
      <c r="AD109" s="149"/>
      <c r="AE109" s="149"/>
    </row>
    <row r="110" spans="1:31" hidden="1" x14ac:dyDescent="0.3">
      <c r="A110" s="148"/>
      <c r="B110" s="148"/>
      <c r="C110" s="161"/>
      <c r="D110" s="162"/>
      <c r="E110" s="163" t="s">
        <v>168</v>
      </c>
      <c r="F110" s="164"/>
      <c r="G110" s="164"/>
      <c r="H110" s="164"/>
      <c r="I110" s="164"/>
      <c r="J110" s="164"/>
      <c r="K110" s="164"/>
      <c r="L110" s="164"/>
      <c r="M110" s="164"/>
      <c r="N110" s="164"/>
      <c r="O110" s="164"/>
      <c r="P110" s="164"/>
      <c r="Q110" s="164"/>
      <c r="R110" s="164"/>
      <c r="S110" s="164"/>
      <c r="T110" s="164"/>
      <c r="U110" s="164"/>
      <c r="V110" s="148"/>
      <c r="Z110" s="149"/>
      <c r="AA110" s="149"/>
      <c r="AB110" s="149"/>
      <c r="AC110" s="149"/>
      <c r="AD110" s="149"/>
      <c r="AE110" s="149"/>
    </row>
    <row r="111" spans="1:31" hidden="1" x14ac:dyDescent="0.3">
      <c r="A111" s="148" t="str">
        <f>IF(AND(F113=G113,H113=I113,J113=K113,F113="A"),"2016 - kwh",IF(AND(F113=G113,H113=I113,J113&lt;&gt;K113,F113="A"),"2017 - kwh",IF(AND(F113=G113,H113&lt;&gt;I113,F113="A"),"2018 - kwh","N/A")))</f>
        <v>N/A</v>
      </c>
      <c r="B111" s="148" t="str">
        <f>IF(AND(F113="A",G113="A"),"A","")</f>
        <v/>
      </c>
      <c r="C111" s="154" t="s">
        <v>197</v>
      </c>
      <c r="D111" s="155"/>
      <c r="E111" s="156" t="s">
        <v>166</v>
      </c>
      <c r="F111" s="157"/>
      <c r="G111" s="157"/>
      <c r="H111" s="157"/>
      <c r="I111" s="157"/>
      <c r="J111" s="157"/>
      <c r="K111" s="157"/>
      <c r="L111" s="157"/>
      <c r="M111" s="157"/>
      <c r="N111" s="157"/>
      <c r="O111" s="157"/>
      <c r="P111" s="157"/>
      <c r="Q111" s="157"/>
      <c r="R111" s="157"/>
      <c r="S111" s="157"/>
      <c r="T111" s="157"/>
      <c r="U111" s="157"/>
      <c r="V111" s="148"/>
      <c r="Z111" s="149"/>
      <c r="AA111" s="149" t="str">
        <f>IF(AND(F113=G113,H113=I113,F113="A"),"2016 - kwh","")</f>
        <v/>
      </c>
      <c r="AB111" s="149" t="str">
        <f>IF(OR(B111="2017 - kwh",B111="2018 - kwh"),"2016 - kwh","")</f>
        <v/>
      </c>
      <c r="AC111" s="149"/>
      <c r="AD111" s="149"/>
      <c r="AE111" s="149"/>
    </row>
    <row r="112" spans="1:31" hidden="1" x14ac:dyDescent="0.3">
      <c r="A112" s="148" t="str">
        <f>IF(AND(F113=G113,H113=I113,J113=K113,F113="A"),"2016 - kw",IF(AND(F113=G113,H113=I113,J113&lt;&gt;K113,F113="A"),"2017 - kw",IF(AND(F113=G113,H113&lt;&gt;I113,F113="A"),"2018 - kw","N/A")))</f>
        <v>N/A</v>
      </c>
      <c r="B112" s="148" t="str">
        <f>IF(AND(F113="A",G113="A"),"A","")</f>
        <v/>
      </c>
      <c r="C112" s="158"/>
      <c r="D112" s="159" t="str">
        <f>D111 &amp; "kW"</f>
        <v>kW</v>
      </c>
      <c r="E112" s="160" t="s">
        <v>167</v>
      </c>
      <c r="F112" s="157"/>
      <c r="G112" s="157"/>
      <c r="H112" s="157"/>
      <c r="I112" s="157"/>
      <c r="J112" s="157"/>
      <c r="K112" s="157"/>
      <c r="L112" s="157"/>
      <c r="M112" s="157"/>
      <c r="N112" s="157"/>
      <c r="O112" s="157"/>
      <c r="P112" s="157"/>
      <c r="Q112" s="157"/>
      <c r="R112" s="157"/>
      <c r="S112" s="157"/>
      <c r="T112" s="157"/>
      <c r="U112" s="157"/>
      <c r="V112" s="148"/>
      <c r="Z112" s="149"/>
      <c r="AA112" s="149" t="str">
        <f>IF(AND(F113=G113,H113=I113,F113="A"),"2016 - kw","")</f>
        <v/>
      </c>
      <c r="AB112" s="149" t="str">
        <f>IF(OR(B112="2017 - kw",B112="2018 - kw"),"2016 - kw","")</f>
        <v/>
      </c>
      <c r="AC112" s="149"/>
      <c r="AD112" s="149"/>
      <c r="AE112" s="149"/>
    </row>
    <row r="113" spans="1:31" hidden="1" x14ac:dyDescent="0.3">
      <c r="A113" s="148"/>
      <c r="B113" s="148"/>
      <c r="C113" s="161"/>
      <c r="D113" s="162"/>
      <c r="E113" s="163" t="s">
        <v>168</v>
      </c>
      <c r="F113" s="164"/>
      <c r="G113" s="164"/>
      <c r="H113" s="164"/>
      <c r="I113" s="164"/>
      <c r="J113" s="164"/>
      <c r="K113" s="164"/>
      <c r="L113" s="164"/>
      <c r="M113" s="164"/>
      <c r="N113" s="164"/>
      <c r="O113" s="164"/>
      <c r="P113" s="164"/>
      <c r="Q113" s="164"/>
      <c r="R113" s="164"/>
      <c r="S113" s="164"/>
      <c r="T113" s="164"/>
      <c r="U113" s="164"/>
      <c r="V113" s="148"/>
      <c r="Z113" s="149"/>
      <c r="AA113" s="149"/>
      <c r="AB113" s="149"/>
      <c r="AC113" s="149"/>
      <c r="AD113" s="149"/>
      <c r="AE113" s="149"/>
    </row>
    <row r="114" spans="1:31" hidden="1" x14ac:dyDescent="0.3">
      <c r="A114" s="148" t="str">
        <f>IF(AND(F116=G116,H116=I116,J116=K116,F116="A"),"2016 - kwh",IF(AND(F116=G116,H116=I116,J116&lt;&gt;K116,F116="A"),"2017 - kwh",IF(AND(F116=G116,H116&lt;&gt;I116,F116="A"),"2018 - kwh","N/A")))</f>
        <v>N/A</v>
      </c>
      <c r="B114" s="148" t="str">
        <f>IF(AND(F116="A",G116="A"),"A","")</f>
        <v/>
      </c>
      <c r="C114" s="154" t="s">
        <v>198</v>
      </c>
      <c r="D114" s="155"/>
      <c r="E114" s="156" t="s">
        <v>166</v>
      </c>
      <c r="F114" s="157"/>
      <c r="G114" s="157"/>
      <c r="H114" s="157"/>
      <c r="I114" s="157"/>
      <c r="J114" s="157"/>
      <c r="K114" s="157"/>
      <c r="L114" s="157"/>
      <c r="M114" s="157"/>
      <c r="N114" s="157"/>
      <c r="O114" s="157"/>
      <c r="P114" s="157"/>
      <c r="Q114" s="157"/>
      <c r="R114" s="157"/>
      <c r="S114" s="157"/>
      <c r="T114" s="157"/>
      <c r="U114" s="157"/>
      <c r="V114" s="148"/>
      <c r="Z114" s="149"/>
      <c r="AA114" s="149" t="str">
        <f>IF(AND(F116=G116,H116=I116,F116="A"),"2016 - kwh","")</f>
        <v/>
      </c>
      <c r="AB114" s="149" t="str">
        <f>IF(OR(B114="2017 - kwh",B114="2018 - kwh"),"2016 - kwh","")</f>
        <v/>
      </c>
      <c r="AC114" s="149"/>
      <c r="AD114" s="149"/>
      <c r="AE114" s="149"/>
    </row>
    <row r="115" spans="1:31" hidden="1" x14ac:dyDescent="0.3">
      <c r="A115" s="148" t="str">
        <f>IF(AND(F116=G116,H116=I116,J116=K116,F116="A"),"2016 - kw",IF(AND(F116=G116,H116=I116,J116&lt;&gt;K116,F116="A"),"2017 - kw",IF(AND(F116=G116,H116&lt;&gt;I116,F116="A"),"2018 - kw","N/A")))</f>
        <v>N/A</v>
      </c>
      <c r="B115" s="148" t="str">
        <f>IF(AND(F116="A",G116="A"),"A","")</f>
        <v/>
      </c>
      <c r="C115" s="158"/>
      <c r="D115" s="159" t="str">
        <f>D114 &amp; "kW"</f>
        <v>kW</v>
      </c>
      <c r="E115" s="160" t="s">
        <v>167</v>
      </c>
      <c r="F115" s="157"/>
      <c r="G115" s="157"/>
      <c r="H115" s="157"/>
      <c r="I115" s="157"/>
      <c r="J115" s="157"/>
      <c r="K115" s="157"/>
      <c r="L115" s="157"/>
      <c r="M115" s="157"/>
      <c r="N115" s="157"/>
      <c r="O115" s="157"/>
      <c r="P115" s="157"/>
      <c r="Q115" s="157"/>
      <c r="R115" s="157"/>
      <c r="S115" s="157"/>
      <c r="T115" s="157"/>
      <c r="U115" s="157"/>
      <c r="V115" s="148"/>
      <c r="Z115" s="149"/>
      <c r="AA115" s="149" t="str">
        <f>IF(AND(F116=G116,H116=I116,F116="A"),"2016 - kw","")</f>
        <v/>
      </c>
      <c r="AB115" s="149" t="str">
        <f>IF(OR(B115="2017 - kw",B115="2018 - kw"),"2016 - kw","")</f>
        <v/>
      </c>
      <c r="AC115" s="149"/>
      <c r="AD115" s="149"/>
      <c r="AE115" s="149"/>
    </row>
    <row r="116" spans="1:31" hidden="1" x14ac:dyDescent="0.3">
      <c r="A116" s="148"/>
      <c r="B116" s="148"/>
      <c r="C116" s="161"/>
      <c r="D116" s="162"/>
      <c r="E116" s="163" t="s">
        <v>168</v>
      </c>
      <c r="F116" s="164"/>
      <c r="G116" s="164"/>
      <c r="H116" s="164"/>
      <c r="I116" s="164"/>
      <c r="J116" s="164"/>
      <c r="K116" s="164"/>
      <c r="L116" s="164"/>
      <c r="M116" s="164"/>
      <c r="N116" s="164"/>
      <c r="O116" s="164"/>
      <c r="P116" s="164"/>
      <c r="Q116" s="164"/>
      <c r="R116" s="164"/>
      <c r="S116" s="164"/>
      <c r="T116" s="164"/>
      <c r="U116" s="164"/>
      <c r="V116" s="148"/>
      <c r="Z116" s="149"/>
      <c r="AA116" s="149"/>
      <c r="AB116" s="149"/>
      <c r="AC116" s="149"/>
      <c r="AD116" s="149"/>
      <c r="AE116" s="149"/>
    </row>
    <row r="117" spans="1:31" hidden="1" x14ac:dyDescent="0.3">
      <c r="A117" s="148" t="str">
        <f>IF(AND(F119=G119,H119=I119,J119=K119,F119="A"),"2016 - kwh",IF(AND(F119=G119,H119=I119,J119&lt;&gt;K119,F119="A"),"2017 - kwh",IF(AND(F119=G119,H119&lt;&gt;I119,F119="A"),"2018 - kwh","N/A")))</f>
        <v>N/A</v>
      </c>
      <c r="B117" s="148" t="str">
        <f>IF(AND(F119="A",G119="A"),"A","")</f>
        <v/>
      </c>
      <c r="C117" s="154" t="s">
        <v>199</v>
      </c>
      <c r="D117" s="155"/>
      <c r="E117" s="156" t="s">
        <v>166</v>
      </c>
      <c r="F117" s="157"/>
      <c r="G117" s="157"/>
      <c r="H117" s="157"/>
      <c r="I117" s="157"/>
      <c r="J117" s="157"/>
      <c r="K117" s="157"/>
      <c r="L117" s="157"/>
      <c r="M117" s="157"/>
      <c r="N117" s="157"/>
      <c r="O117" s="157"/>
      <c r="P117" s="157"/>
      <c r="Q117" s="157"/>
      <c r="R117" s="157"/>
      <c r="S117" s="157"/>
      <c r="T117" s="157"/>
      <c r="U117" s="157"/>
      <c r="V117" s="148"/>
      <c r="Z117" s="149"/>
      <c r="AA117" s="149" t="str">
        <f>IF(AND(F119=G119,H119=I119,F119="A"),"2016 - kwh","")</f>
        <v/>
      </c>
      <c r="AB117" s="149" t="str">
        <f>IF(OR(B117="2017 - kwh",B117="2018 - kwh"),"2016 - kwh","")</f>
        <v/>
      </c>
      <c r="AC117" s="149"/>
      <c r="AD117" s="149"/>
      <c r="AE117" s="149"/>
    </row>
    <row r="118" spans="1:31" hidden="1" x14ac:dyDescent="0.3">
      <c r="A118" s="148" t="str">
        <f>IF(AND(F119=G119,H119=I119,J119=K119,F119="A"),"2016 - kw",IF(AND(F119=G119,H119=I119,J119&lt;&gt;K119,F119="A"),"2017 - kw",IF(AND(F119=G119,H119&lt;&gt;I119,F119="A"),"2018 - kw","N/A")))</f>
        <v>N/A</v>
      </c>
      <c r="B118" s="148" t="str">
        <f>IF(AND(F119="A",G119="A"),"A","")</f>
        <v/>
      </c>
      <c r="C118" s="158"/>
      <c r="D118" s="159" t="str">
        <f>D117 &amp; "kW"</f>
        <v>kW</v>
      </c>
      <c r="E118" s="160" t="s">
        <v>167</v>
      </c>
      <c r="F118" s="157"/>
      <c r="G118" s="157"/>
      <c r="H118" s="157"/>
      <c r="I118" s="157"/>
      <c r="J118" s="157"/>
      <c r="K118" s="157"/>
      <c r="L118" s="157"/>
      <c r="M118" s="157"/>
      <c r="N118" s="157"/>
      <c r="O118" s="157"/>
      <c r="P118" s="157"/>
      <c r="Q118" s="157"/>
      <c r="R118" s="157"/>
      <c r="S118" s="157"/>
      <c r="T118" s="157"/>
      <c r="U118" s="157"/>
      <c r="V118" s="148"/>
      <c r="Z118" s="149"/>
      <c r="AA118" s="149" t="str">
        <f>IF(AND(F119=G119,H119=I119,F119="A"),"2016 - kw","")</f>
        <v/>
      </c>
      <c r="AB118" s="149" t="str">
        <f>IF(OR(B118="2017 - kw",B118="2018 - kw"),"2016 - kw","")</f>
        <v/>
      </c>
      <c r="AC118" s="149"/>
      <c r="AD118" s="149"/>
      <c r="AE118" s="149"/>
    </row>
    <row r="119" spans="1:31" hidden="1" x14ac:dyDescent="0.3">
      <c r="A119" s="148"/>
      <c r="B119" s="148"/>
      <c r="C119" s="161"/>
      <c r="D119" s="162"/>
      <c r="E119" s="163" t="s">
        <v>168</v>
      </c>
      <c r="F119" s="164"/>
      <c r="G119" s="164"/>
      <c r="H119" s="164"/>
      <c r="I119" s="164"/>
      <c r="J119" s="164"/>
      <c r="K119" s="164"/>
      <c r="L119" s="164"/>
      <c r="M119" s="164"/>
      <c r="N119" s="164"/>
      <c r="O119" s="164"/>
      <c r="P119" s="164"/>
      <c r="Q119" s="164"/>
      <c r="R119" s="164"/>
      <c r="S119" s="164"/>
      <c r="T119" s="164"/>
      <c r="U119" s="164"/>
      <c r="V119" s="148"/>
      <c r="Z119" s="149"/>
      <c r="AA119" s="149"/>
      <c r="AB119" s="149"/>
      <c r="AC119" s="149"/>
      <c r="AD119" s="149"/>
      <c r="AE119" s="149"/>
    </row>
    <row r="120" spans="1:31" hidden="1" x14ac:dyDescent="0.3">
      <c r="A120" s="148" t="str">
        <f>IF(AND(F122=G122,H122=I122,J122=K122,F122="A"),"2016 - kwh",IF(AND(F122=G122,H122=I122,J122&lt;&gt;K122,F122="A"),"2017 - kwh",IF(AND(F122=G122,H122&lt;&gt;I122,F122="A"),"2018 - kwh","N/A")))</f>
        <v>N/A</v>
      </c>
      <c r="B120" s="148" t="str">
        <f>IF(AND(F122="A",G122="A"),"A","")</f>
        <v/>
      </c>
      <c r="C120" s="154" t="s">
        <v>200</v>
      </c>
      <c r="D120" s="155"/>
      <c r="E120" s="156" t="s">
        <v>166</v>
      </c>
      <c r="F120" s="157"/>
      <c r="G120" s="157"/>
      <c r="H120" s="157"/>
      <c r="I120" s="157"/>
      <c r="J120" s="157"/>
      <c r="K120" s="157"/>
      <c r="L120" s="157"/>
      <c r="M120" s="157"/>
      <c r="N120" s="157"/>
      <c r="O120" s="157"/>
      <c r="P120" s="157"/>
      <c r="Q120" s="157"/>
      <c r="R120" s="157"/>
      <c r="S120" s="157"/>
      <c r="T120" s="157"/>
      <c r="U120" s="157"/>
      <c r="V120" s="148"/>
      <c r="Z120" s="149"/>
      <c r="AA120" s="149" t="str">
        <f>IF(AND(F122=G122,H122=I122,F122="A"),"2016 - kwh","")</f>
        <v/>
      </c>
      <c r="AB120" s="149" t="str">
        <f>IF(OR(B120="2017 - kwh",B120="2018 - kwh"),"2016 - kwh","")</f>
        <v/>
      </c>
      <c r="AC120" s="149"/>
      <c r="AD120" s="149"/>
      <c r="AE120" s="149"/>
    </row>
    <row r="121" spans="1:31" hidden="1" x14ac:dyDescent="0.3">
      <c r="A121" s="148" t="str">
        <f>IF(AND(F122=G122,H122=I122,J122=K122,F122="A"),"2016 - kw",IF(AND(F122=G122,H122=I122,J122&lt;&gt;K122,F122="A"),"2017 - kw",IF(AND(F122=G122,H122&lt;&gt;I122,F122="A"),"2018 - kw","N/A")))</f>
        <v>N/A</v>
      </c>
      <c r="B121" s="148" t="str">
        <f>IF(AND(F122="A",G122="A"),"A","")</f>
        <v/>
      </c>
      <c r="C121" s="158"/>
      <c r="D121" s="159" t="str">
        <f>D120 &amp; "kW"</f>
        <v>kW</v>
      </c>
      <c r="E121" s="160" t="s">
        <v>167</v>
      </c>
      <c r="F121" s="157"/>
      <c r="G121" s="157"/>
      <c r="H121" s="157"/>
      <c r="I121" s="157"/>
      <c r="J121" s="157"/>
      <c r="K121" s="157"/>
      <c r="L121" s="157"/>
      <c r="M121" s="157"/>
      <c r="N121" s="157"/>
      <c r="O121" s="157"/>
      <c r="P121" s="157"/>
      <c r="Q121" s="157"/>
      <c r="R121" s="157"/>
      <c r="S121" s="157"/>
      <c r="T121" s="157"/>
      <c r="U121" s="157"/>
      <c r="V121" s="148"/>
      <c r="Z121" s="149"/>
      <c r="AA121" s="149" t="str">
        <f>IF(AND(F122=G122,H122=I122,F122="A"),"2016 - kw","")</f>
        <v/>
      </c>
      <c r="AB121" s="149" t="str">
        <f>IF(OR(B121="2017 - kw",B121="2018 - kw"),"2016 - kw","")</f>
        <v/>
      </c>
      <c r="AC121" s="149"/>
      <c r="AD121" s="149"/>
      <c r="AE121" s="149"/>
    </row>
    <row r="122" spans="1:31" hidden="1" x14ac:dyDescent="0.3">
      <c r="A122" s="148"/>
      <c r="B122" s="148"/>
      <c r="C122" s="161"/>
      <c r="D122" s="162"/>
      <c r="E122" s="163" t="s">
        <v>168</v>
      </c>
      <c r="F122" s="164"/>
      <c r="G122" s="164"/>
      <c r="H122" s="164"/>
      <c r="I122" s="164"/>
      <c r="J122" s="164"/>
      <c r="K122" s="164"/>
      <c r="L122" s="164"/>
      <c r="M122" s="164"/>
      <c r="N122" s="164"/>
      <c r="O122" s="164"/>
      <c r="P122" s="164"/>
      <c r="Q122" s="164"/>
      <c r="R122" s="164"/>
      <c r="S122" s="164"/>
      <c r="T122" s="164"/>
      <c r="U122" s="164"/>
      <c r="V122" s="148"/>
      <c r="Z122" s="149"/>
      <c r="AA122" s="149"/>
      <c r="AB122" s="149"/>
      <c r="AC122" s="149"/>
      <c r="AD122" s="149"/>
      <c r="AE122" s="149"/>
    </row>
    <row r="123" spans="1:31" hidden="1" x14ac:dyDescent="0.3">
      <c r="A123" s="148" t="str">
        <f>IF(AND(F125=G125,H125=I125,J125=K125,F125="A"),"2016 - kwh",IF(AND(F125=G125,H125=I125,J125&lt;&gt;K125,F125="A"),"2017 - kwh",IF(AND(F125=G125,H125&lt;&gt;I125,F125="A"),"2018 - kwh","N/A")))</f>
        <v>N/A</v>
      </c>
      <c r="B123" s="148" t="str">
        <f>IF(AND(F125="A",G125="A"),"A","")</f>
        <v/>
      </c>
      <c r="C123" s="154" t="s">
        <v>201</v>
      </c>
      <c r="D123" s="155"/>
      <c r="E123" s="156" t="s">
        <v>166</v>
      </c>
      <c r="F123" s="157"/>
      <c r="G123" s="157"/>
      <c r="H123" s="157"/>
      <c r="I123" s="157"/>
      <c r="J123" s="157"/>
      <c r="K123" s="157"/>
      <c r="L123" s="157"/>
      <c r="M123" s="157"/>
      <c r="N123" s="157"/>
      <c r="O123" s="157"/>
      <c r="P123" s="157"/>
      <c r="Q123" s="157"/>
      <c r="R123" s="157"/>
      <c r="S123" s="157"/>
      <c r="T123" s="157"/>
      <c r="U123" s="157"/>
      <c r="V123" s="148"/>
      <c r="Z123" s="149"/>
      <c r="AA123" s="149" t="str">
        <f>IF(AND(F125=G125,H125=I125,F125="A"),"2016 - kwh","")</f>
        <v/>
      </c>
      <c r="AB123" s="149" t="str">
        <f>IF(OR(B123="2017 - kwh",B123="2018 - kwh"),"2016 - kwh","")</f>
        <v/>
      </c>
      <c r="AC123" s="149"/>
      <c r="AD123" s="149"/>
      <c r="AE123" s="149"/>
    </row>
    <row r="124" spans="1:31" hidden="1" x14ac:dyDescent="0.3">
      <c r="A124" s="148" t="str">
        <f>IF(AND(F125=G125,H125=I125,J125=K125,F125="A"),"2016 - kw",IF(AND(F125=G125,H125=I125,J125&lt;&gt;K125,F125="A"),"2017 - kw",IF(AND(F125=G125,H125&lt;&gt;I125,F125="A"),"2018 - kw","N/A")))</f>
        <v>N/A</v>
      </c>
      <c r="B124" s="148" t="str">
        <f>IF(AND(F125="A",G125="A"),"A","")</f>
        <v/>
      </c>
      <c r="C124" s="158"/>
      <c r="D124" s="159" t="str">
        <f>D123 &amp; "kW"</f>
        <v>kW</v>
      </c>
      <c r="E124" s="160" t="s">
        <v>167</v>
      </c>
      <c r="F124" s="157"/>
      <c r="G124" s="157"/>
      <c r="H124" s="157"/>
      <c r="I124" s="157"/>
      <c r="J124" s="157"/>
      <c r="K124" s="157"/>
      <c r="L124" s="157"/>
      <c r="M124" s="157"/>
      <c r="N124" s="157"/>
      <c r="O124" s="157"/>
      <c r="P124" s="157"/>
      <c r="Q124" s="157"/>
      <c r="R124" s="157"/>
      <c r="S124" s="157"/>
      <c r="T124" s="157"/>
      <c r="U124" s="157"/>
      <c r="V124" s="148"/>
      <c r="Z124" s="149"/>
      <c r="AA124" s="149" t="str">
        <f>IF(AND(F125=G125,H125=I125,F125="A"),"2016 - kw","")</f>
        <v/>
      </c>
      <c r="AB124" s="149" t="str">
        <f>IF(OR(B124="2017 - kw",B124="2018 - kw"),"2016 - kw","")</f>
        <v/>
      </c>
      <c r="AC124" s="149"/>
      <c r="AD124" s="149"/>
      <c r="AE124" s="149"/>
    </row>
    <row r="125" spans="1:31" hidden="1" x14ac:dyDescent="0.3">
      <c r="A125" s="148"/>
      <c r="B125" s="148"/>
      <c r="C125" s="161"/>
      <c r="D125" s="162"/>
      <c r="E125" s="163" t="s">
        <v>168</v>
      </c>
      <c r="F125" s="164"/>
      <c r="G125" s="164"/>
      <c r="H125" s="164"/>
      <c r="I125" s="164"/>
      <c r="J125" s="164"/>
      <c r="K125" s="164"/>
      <c r="L125" s="164"/>
      <c r="M125" s="164"/>
      <c r="N125" s="164"/>
      <c r="O125" s="164"/>
      <c r="P125" s="164"/>
      <c r="Q125" s="164"/>
      <c r="R125" s="164"/>
      <c r="S125" s="164"/>
      <c r="T125" s="164"/>
      <c r="U125" s="164"/>
      <c r="V125" s="148"/>
      <c r="Z125" s="149"/>
      <c r="AA125" s="149"/>
      <c r="AB125" s="149"/>
      <c r="AC125" s="149"/>
      <c r="AD125" s="149"/>
      <c r="AE125" s="149"/>
    </row>
    <row r="126" spans="1:31" hidden="1" x14ac:dyDescent="0.3">
      <c r="A126" s="148" t="str">
        <f>IF(AND(F128=G128,H128=I128,J128=K128,F128="A"),"2016 - kwh",IF(AND(F128=G128,H128=I128,J128&lt;&gt;K128,F128="A"),"2017 - kwh",IF(AND(F128=G128,H128&lt;&gt;I128,F128="A"),"2018 - kwh","N/A")))</f>
        <v>N/A</v>
      </c>
      <c r="B126" s="148" t="str">
        <f>IF(AND(F128="A",G128="A"),"A","")</f>
        <v/>
      </c>
      <c r="C126" s="154" t="s">
        <v>202</v>
      </c>
      <c r="D126" s="155"/>
      <c r="E126" s="156" t="s">
        <v>166</v>
      </c>
      <c r="F126" s="157"/>
      <c r="G126" s="157"/>
      <c r="H126" s="157"/>
      <c r="I126" s="157"/>
      <c r="J126" s="157"/>
      <c r="K126" s="157"/>
      <c r="L126" s="157"/>
      <c r="M126" s="157"/>
      <c r="N126" s="157"/>
      <c r="O126" s="157"/>
      <c r="P126" s="157"/>
      <c r="Q126" s="157"/>
      <c r="R126" s="157"/>
      <c r="S126" s="157"/>
      <c r="T126" s="157"/>
      <c r="U126" s="157"/>
      <c r="V126" s="148"/>
      <c r="Z126" s="149"/>
      <c r="AA126" s="149" t="str">
        <f>IF(AND(F128=G128,H128=I128,F128="A"),"2016 - kwh","")</f>
        <v/>
      </c>
      <c r="AB126" s="149" t="str">
        <f>IF(OR(B126="2017 - kwh",B126="2018 - kwh"),"2016 - kwh","")</f>
        <v/>
      </c>
      <c r="AC126" s="149"/>
      <c r="AD126" s="149"/>
      <c r="AE126" s="149"/>
    </row>
    <row r="127" spans="1:31" hidden="1" x14ac:dyDescent="0.3">
      <c r="A127" s="148" t="str">
        <f>IF(AND(F128=G128,H128=I128,J128=K128,F128="A"),"2016 - kw",IF(AND(F128=G128,H128=I128,J128&lt;&gt;K128,F128="A"),"2017 - kw",IF(AND(F128=G128,H128&lt;&gt;I128,F128="A"),"2018 - kw","N/A")))</f>
        <v>N/A</v>
      </c>
      <c r="B127" s="148" t="str">
        <f>IF(AND(F128="A",G128="A"),"A","")</f>
        <v/>
      </c>
      <c r="C127" s="158"/>
      <c r="D127" s="159" t="str">
        <f>D126 &amp; "kW"</f>
        <v>kW</v>
      </c>
      <c r="E127" s="160" t="s">
        <v>167</v>
      </c>
      <c r="F127" s="157"/>
      <c r="G127" s="157"/>
      <c r="H127" s="157"/>
      <c r="I127" s="157"/>
      <c r="J127" s="157"/>
      <c r="K127" s="157"/>
      <c r="L127" s="157"/>
      <c r="M127" s="157"/>
      <c r="N127" s="157"/>
      <c r="O127" s="157"/>
      <c r="P127" s="157"/>
      <c r="Q127" s="157"/>
      <c r="R127" s="157"/>
      <c r="S127" s="157"/>
      <c r="T127" s="157"/>
      <c r="U127" s="157"/>
      <c r="V127" s="148"/>
      <c r="Z127" s="149"/>
      <c r="AA127" s="149" t="str">
        <f>IF(AND(F128=G128,H128=I128,F128="A"),"2016 - kw","")</f>
        <v/>
      </c>
      <c r="AB127" s="149" t="str">
        <f>IF(OR(B127="2017 - kw",B127="2018 - kw"),"2016 - kw","")</f>
        <v/>
      </c>
      <c r="AC127" s="149"/>
      <c r="AD127" s="149"/>
      <c r="AE127" s="149"/>
    </row>
    <row r="128" spans="1:31" hidden="1" x14ac:dyDescent="0.3">
      <c r="A128" s="148"/>
      <c r="B128" s="148"/>
      <c r="C128" s="161"/>
      <c r="D128" s="162"/>
      <c r="E128" s="163" t="s">
        <v>168</v>
      </c>
      <c r="F128" s="164"/>
      <c r="G128" s="164"/>
      <c r="H128" s="164"/>
      <c r="I128" s="164"/>
      <c r="J128" s="164"/>
      <c r="K128" s="164"/>
      <c r="L128" s="164"/>
      <c r="M128" s="164"/>
      <c r="N128" s="164"/>
      <c r="O128" s="164"/>
      <c r="P128" s="164"/>
      <c r="Q128" s="164"/>
      <c r="R128" s="164"/>
      <c r="S128" s="164"/>
      <c r="T128" s="164"/>
      <c r="U128" s="164"/>
      <c r="V128" s="148"/>
      <c r="Z128" s="149"/>
      <c r="AA128" s="149"/>
      <c r="AB128" s="149"/>
      <c r="AC128" s="149"/>
      <c r="AD128" s="149"/>
      <c r="AE128" s="149"/>
    </row>
    <row r="129" spans="1:31" hidden="1" x14ac:dyDescent="0.3">
      <c r="A129" s="148" t="str">
        <f>IF(AND(F131=G131,H131=I131,J131=K131,F131="A"),"2016 - kwh",IF(AND(F131=G131,H131=I131,J131&lt;&gt;K131,F131="A"),"2017 - kwh",IF(AND(F131=G131,H131&lt;&gt;I131,F131="A"),"2018 - kwh","N/A")))</f>
        <v>N/A</v>
      </c>
      <c r="B129" s="148" t="str">
        <f>IF(AND(F131="A",G131="A"),"A","")</f>
        <v/>
      </c>
      <c r="C129" s="154" t="s">
        <v>203</v>
      </c>
      <c r="D129" s="155"/>
      <c r="E129" s="156" t="s">
        <v>166</v>
      </c>
      <c r="F129" s="157"/>
      <c r="G129" s="157"/>
      <c r="H129" s="157"/>
      <c r="I129" s="157"/>
      <c r="J129" s="157"/>
      <c r="K129" s="157"/>
      <c r="L129" s="157"/>
      <c r="M129" s="157"/>
      <c r="N129" s="157"/>
      <c r="O129" s="157"/>
      <c r="P129" s="157"/>
      <c r="Q129" s="157"/>
      <c r="R129" s="157"/>
      <c r="S129" s="157"/>
      <c r="T129" s="157"/>
      <c r="U129" s="157"/>
      <c r="V129" s="148"/>
      <c r="Z129" s="149"/>
      <c r="AA129" s="149" t="str">
        <f>IF(AND(F131=G131,H131=I131,F131="A"),"2016 - kwh","")</f>
        <v/>
      </c>
      <c r="AB129" s="149" t="str">
        <f>IF(OR(B129="2017 - kwh",B129="2018 - kwh"),"2016 - kwh","")</f>
        <v/>
      </c>
      <c r="AC129" s="149"/>
      <c r="AD129" s="149"/>
      <c r="AE129" s="149"/>
    </row>
    <row r="130" spans="1:31" hidden="1" x14ac:dyDescent="0.3">
      <c r="A130" s="148" t="str">
        <f>IF(AND(F131=G131,H131=I131,J131=K131,F131="A"),"2016 - kw",IF(AND(F131=G131,H131=I131,J131&lt;&gt;K131,F131="A"),"2017 - kw",IF(AND(F131=G131,H131&lt;&gt;I131,F131="A"),"2018 - kw","N/A")))</f>
        <v>N/A</v>
      </c>
      <c r="B130" s="148" t="str">
        <f>IF(AND(F131="A",G131="A"),"A","")</f>
        <v/>
      </c>
      <c r="C130" s="158"/>
      <c r="D130" s="159" t="str">
        <f>D129 &amp; "kW"</f>
        <v>kW</v>
      </c>
      <c r="E130" s="160" t="s">
        <v>167</v>
      </c>
      <c r="F130" s="157"/>
      <c r="G130" s="157"/>
      <c r="H130" s="157"/>
      <c r="I130" s="157"/>
      <c r="J130" s="157"/>
      <c r="K130" s="157"/>
      <c r="L130" s="157"/>
      <c r="M130" s="157"/>
      <c r="N130" s="157"/>
      <c r="O130" s="157"/>
      <c r="P130" s="157"/>
      <c r="Q130" s="157"/>
      <c r="R130" s="157"/>
      <c r="S130" s="157"/>
      <c r="T130" s="157"/>
      <c r="U130" s="157"/>
      <c r="V130" s="148"/>
      <c r="Z130" s="149"/>
      <c r="AA130" s="149" t="str">
        <f>IF(AND(F131=G131,H131=I131,F131="A"),"2016 - kw","")</f>
        <v/>
      </c>
      <c r="AB130" s="149" t="str">
        <f>IF(OR(B130="2017 - kw",B130="2018 - kw"),"2016 - kw","")</f>
        <v/>
      </c>
      <c r="AC130" s="149"/>
      <c r="AD130" s="149"/>
      <c r="AE130" s="149"/>
    </row>
    <row r="131" spans="1:31" hidden="1" x14ac:dyDescent="0.3">
      <c r="A131" s="148"/>
      <c r="B131" s="148"/>
      <c r="C131" s="161"/>
      <c r="D131" s="162"/>
      <c r="E131" s="163" t="s">
        <v>168</v>
      </c>
      <c r="F131" s="164"/>
      <c r="G131" s="164"/>
      <c r="H131" s="164"/>
      <c r="I131" s="164"/>
      <c r="J131" s="164"/>
      <c r="K131" s="164"/>
      <c r="L131" s="164"/>
      <c r="M131" s="164"/>
      <c r="N131" s="164"/>
      <c r="O131" s="164"/>
      <c r="P131" s="164"/>
      <c r="Q131" s="164"/>
      <c r="R131" s="164"/>
      <c r="S131" s="164"/>
      <c r="T131" s="164"/>
      <c r="U131" s="164"/>
      <c r="V131" s="148"/>
      <c r="Z131" s="149"/>
      <c r="AA131" s="149"/>
      <c r="AB131" s="149"/>
      <c r="AC131" s="149"/>
      <c r="AD131" s="149"/>
      <c r="AE131" s="149"/>
    </row>
    <row r="132" spans="1:31" hidden="1" x14ac:dyDescent="0.3">
      <c r="A132" s="148" t="str">
        <f>IF(AND(F134=G134,H134=I134,J134=K134,F134="A"),"2016 - kwh",IF(AND(F134=G134,H134=I134,J134&lt;&gt;K134,F134="A"),"2017 - kwh",IF(AND(F134=G134,H134&lt;&gt;I134,F134="A"),"2018 - kwh","N/A")))</f>
        <v>N/A</v>
      </c>
      <c r="B132" s="148" t="str">
        <f>IF(AND(F134="A",G134="A"),"A","")</f>
        <v/>
      </c>
      <c r="C132" s="154" t="s">
        <v>204</v>
      </c>
      <c r="D132" s="155"/>
      <c r="E132" s="156" t="s">
        <v>166</v>
      </c>
      <c r="F132" s="157"/>
      <c r="G132" s="157"/>
      <c r="H132" s="157"/>
      <c r="I132" s="157"/>
      <c r="J132" s="157"/>
      <c r="K132" s="157"/>
      <c r="L132" s="157"/>
      <c r="M132" s="157"/>
      <c r="N132" s="157"/>
      <c r="O132" s="157"/>
      <c r="P132" s="157"/>
      <c r="Q132" s="157"/>
      <c r="R132" s="157"/>
      <c r="S132" s="157"/>
      <c r="T132" s="157"/>
      <c r="U132" s="157"/>
      <c r="V132" s="148"/>
      <c r="Z132" s="149"/>
      <c r="AA132" s="149" t="str">
        <f>IF(AND(F134=G134,H134=I134,F134="A"),"2016 - kwh","")</f>
        <v/>
      </c>
      <c r="AB132" s="149" t="str">
        <f>IF(OR(B132="2017 - kwh",B132="2018 - kwh"),"2016 - kwh","")</f>
        <v/>
      </c>
      <c r="AC132" s="149"/>
      <c r="AD132" s="149"/>
      <c r="AE132" s="149"/>
    </row>
    <row r="133" spans="1:31" hidden="1" x14ac:dyDescent="0.3">
      <c r="A133" s="148" t="str">
        <f>IF(AND(F134=G134,H134=I134,J134=K134,F134="A"),"2016 - kw",IF(AND(F134=G134,H134=I134,J134&lt;&gt;K134,F134="A"),"2017 - kw",IF(AND(F134=G134,H134&lt;&gt;I134,F134="A"),"2018 - kw","N/A")))</f>
        <v>N/A</v>
      </c>
      <c r="B133" s="148" t="str">
        <f>IF(AND(F134="A",G134="A"),"A","")</f>
        <v/>
      </c>
      <c r="C133" s="158"/>
      <c r="D133" s="159" t="str">
        <f>D132 &amp; "kW"</f>
        <v>kW</v>
      </c>
      <c r="E133" s="160" t="s">
        <v>167</v>
      </c>
      <c r="F133" s="157"/>
      <c r="G133" s="157"/>
      <c r="H133" s="157"/>
      <c r="I133" s="157"/>
      <c r="J133" s="157"/>
      <c r="K133" s="157"/>
      <c r="L133" s="157"/>
      <c r="M133" s="157"/>
      <c r="N133" s="157"/>
      <c r="O133" s="157"/>
      <c r="P133" s="157"/>
      <c r="Q133" s="157"/>
      <c r="R133" s="157"/>
      <c r="S133" s="157"/>
      <c r="T133" s="157"/>
      <c r="U133" s="157"/>
      <c r="V133" s="148"/>
      <c r="Z133" s="149"/>
      <c r="AA133" s="149" t="str">
        <f>IF(AND(F134=G134,H134=I134,F134="A"),"2016 - kw","")</f>
        <v/>
      </c>
      <c r="AB133" s="149" t="str">
        <f>IF(OR(B133="2017 - kw",B133="2018 - kw"),"2016 - kw","")</f>
        <v/>
      </c>
      <c r="AC133" s="149"/>
      <c r="AD133" s="149"/>
      <c r="AE133" s="149"/>
    </row>
    <row r="134" spans="1:31" hidden="1" x14ac:dyDescent="0.3">
      <c r="A134" s="148"/>
      <c r="B134" s="148"/>
      <c r="C134" s="161"/>
      <c r="D134" s="162"/>
      <c r="E134" s="163" t="s">
        <v>168</v>
      </c>
      <c r="F134" s="164"/>
      <c r="G134" s="164"/>
      <c r="H134" s="164"/>
      <c r="I134" s="164"/>
      <c r="J134" s="164"/>
      <c r="K134" s="164"/>
      <c r="L134" s="164"/>
      <c r="M134" s="164"/>
      <c r="N134" s="164"/>
      <c r="O134" s="164"/>
      <c r="P134" s="164"/>
      <c r="Q134" s="164"/>
      <c r="R134" s="164"/>
      <c r="S134" s="164"/>
      <c r="T134" s="164"/>
      <c r="U134" s="164"/>
      <c r="V134" s="148"/>
      <c r="Z134" s="149"/>
      <c r="AA134" s="149"/>
      <c r="AB134" s="149"/>
      <c r="AC134" s="149"/>
      <c r="AD134" s="149"/>
      <c r="AE134" s="149"/>
    </row>
    <row r="135" spans="1:31" hidden="1" x14ac:dyDescent="0.3">
      <c r="A135" s="148" t="str">
        <f>IF(AND(F137=G137,H137=I137,J137=K137,F137="A"),"2016 - kwh",IF(AND(F137=G137,H137=I137,J137&lt;&gt;K137,F137="A"),"2017 - kwh",IF(AND(F137=G137,H137&lt;&gt;I137,F137="A"),"2018 - kwh","N/A")))</f>
        <v>N/A</v>
      </c>
      <c r="B135" s="148" t="str">
        <f>IF(AND(F137="A",G137="A"),"A","")</f>
        <v/>
      </c>
      <c r="C135" s="154" t="s">
        <v>205</v>
      </c>
      <c r="D135" s="155"/>
      <c r="E135" s="156" t="s">
        <v>166</v>
      </c>
      <c r="F135" s="157"/>
      <c r="G135" s="157"/>
      <c r="H135" s="157"/>
      <c r="I135" s="157"/>
      <c r="J135" s="157"/>
      <c r="K135" s="157"/>
      <c r="L135" s="157"/>
      <c r="M135" s="157"/>
      <c r="N135" s="157"/>
      <c r="O135" s="157"/>
      <c r="P135" s="157"/>
      <c r="Q135" s="157"/>
      <c r="R135" s="157"/>
      <c r="S135" s="157"/>
      <c r="T135" s="157"/>
      <c r="U135" s="157"/>
      <c r="V135" s="148"/>
      <c r="Z135" s="149"/>
      <c r="AA135" s="149" t="str">
        <f>IF(AND(F137=G137,H137=I137,F137="A"),"2016 - kwh","")</f>
        <v/>
      </c>
      <c r="AB135" s="149" t="str">
        <f>IF(OR(B135="2017 - kwh",B135="2018 - kwh"),"2016 - kwh","")</f>
        <v/>
      </c>
      <c r="AC135" s="149"/>
      <c r="AD135" s="149"/>
      <c r="AE135" s="149"/>
    </row>
    <row r="136" spans="1:31" hidden="1" x14ac:dyDescent="0.3">
      <c r="A136" s="148" t="str">
        <f>IF(AND(F137=G137,H137=I137,J137=K137,F137="A"),"2016 - kw",IF(AND(F137=G137,H137=I137,J137&lt;&gt;K137,F137="A"),"2017 - kw",IF(AND(F137=G137,H137&lt;&gt;I137,F137="A"),"2018 - kw","N/A")))</f>
        <v>N/A</v>
      </c>
      <c r="B136" s="148" t="str">
        <f>IF(AND(F137="A",G137="A"),"A","")</f>
        <v/>
      </c>
      <c r="C136" s="158"/>
      <c r="D136" s="159" t="str">
        <f>D135 &amp; "kW"</f>
        <v>kW</v>
      </c>
      <c r="E136" s="160" t="s">
        <v>167</v>
      </c>
      <c r="F136" s="157"/>
      <c r="G136" s="157"/>
      <c r="H136" s="157"/>
      <c r="I136" s="157"/>
      <c r="J136" s="157"/>
      <c r="K136" s="157"/>
      <c r="L136" s="157"/>
      <c r="M136" s="157"/>
      <c r="N136" s="157"/>
      <c r="O136" s="157"/>
      <c r="P136" s="157"/>
      <c r="Q136" s="157"/>
      <c r="R136" s="157"/>
      <c r="S136" s="157"/>
      <c r="T136" s="157"/>
      <c r="U136" s="157"/>
      <c r="V136" s="148"/>
      <c r="Z136" s="149"/>
      <c r="AA136" s="149" t="str">
        <f>IF(AND(F137=G137,H137=I137,F137="A"),"2016 - kw","")</f>
        <v/>
      </c>
      <c r="AB136" s="149" t="str">
        <f>IF(OR(B136="2017 - kw",B136="2018 - kw"),"2016 - kw","")</f>
        <v/>
      </c>
      <c r="AC136" s="149"/>
      <c r="AD136" s="149"/>
      <c r="AE136" s="149"/>
    </row>
    <row r="137" spans="1:31" hidden="1" x14ac:dyDescent="0.3">
      <c r="A137" s="148"/>
      <c r="B137" s="148"/>
      <c r="C137" s="161"/>
      <c r="D137" s="162"/>
      <c r="E137" s="163" t="s">
        <v>168</v>
      </c>
      <c r="F137" s="164"/>
      <c r="G137" s="164"/>
      <c r="H137" s="164"/>
      <c r="I137" s="164"/>
      <c r="J137" s="164"/>
      <c r="K137" s="164"/>
      <c r="L137" s="164"/>
      <c r="M137" s="164"/>
      <c r="N137" s="164"/>
      <c r="O137" s="164"/>
      <c r="P137" s="164"/>
      <c r="Q137" s="164"/>
      <c r="R137" s="164"/>
      <c r="S137" s="164"/>
      <c r="T137" s="164"/>
      <c r="U137" s="164"/>
      <c r="V137" s="148"/>
      <c r="Z137" s="149"/>
      <c r="AA137" s="149"/>
      <c r="AB137" s="149"/>
      <c r="AC137" s="149"/>
      <c r="AD137" s="149"/>
      <c r="AE137" s="149"/>
    </row>
    <row r="138" spans="1:31" hidden="1" x14ac:dyDescent="0.3">
      <c r="A138" s="148" t="str">
        <f>IF(AND(F140=G140,H140=I140,J140=K140,F140="A"),"2016 - kwh",IF(AND(F140=G140,H140=I140,J140&lt;&gt;K140,F140="A"),"2017 - kwh",IF(AND(F140=G140,H140&lt;&gt;I140,F140="A"),"2018 - kwh","N/A")))</f>
        <v>N/A</v>
      </c>
      <c r="B138" s="148" t="str">
        <f>IF(AND(F140="A",G140="A"),"A","")</f>
        <v/>
      </c>
      <c r="C138" s="154" t="s">
        <v>206</v>
      </c>
      <c r="D138" s="155"/>
      <c r="E138" s="156" t="s">
        <v>166</v>
      </c>
      <c r="F138" s="157"/>
      <c r="G138" s="157"/>
      <c r="H138" s="157"/>
      <c r="I138" s="157"/>
      <c r="J138" s="157"/>
      <c r="K138" s="157"/>
      <c r="L138" s="157"/>
      <c r="M138" s="157"/>
      <c r="N138" s="157"/>
      <c r="O138" s="157"/>
      <c r="P138" s="157"/>
      <c r="Q138" s="157"/>
      <c r="R138" s="157"/>
      <c r="S138" s="157"/>
      <c r="T138" s="157"/>
      <c r="U138" s="157"/>
      <c r="V138" s="148"/>
      <c r="Z138" s="149"/>
      <c r="AA138" s="149" t="str">
        <f>IF(AND(F140=G140,H140=I140,F140="A"),"2016 - kwh","")</f>
        <v/>
      </c>
      <c r="AB138" s="149" t="str">
        <f>IF(OR(B138="2017 - kwh",B138="2018 - kwh"),"2016 - kwh","")</f>
        <v/>
      </c>
      <c r="AC138" s="149"/>
      <c r="AD138" s="149"/>
      <c r="AE138" s="149"/>
    </row>
    <row r="139" spans="1:31" hidden="1" x14ac:dyDescent="0.3">
      <c r="A139" s="148" t="str">
        <f>IF(AND(F140=G140,H140=I140,J140=K140,F140="A"),"2016 - kw",IF(AND(F140=G140,H140=I140,J140&lt;&gt;K140,F140="A"),"2017 - kw",IF(AND(F140=G140,H140&lt;&gt;I140,F140="A"),"2018 - kw","N/A")))</f>
        <v>N/A</v>
      </c>
      <c r="B139" s="148" t="str">
        <f>IF(AND(F140="A",G140="A"),"A","")</f>
        <v/>
      </c>
      <c r="C139" s="158"/>
      <c r="D139" s="159" t="str">
        <f>D138 &amp; "kW"</f>
        <v>kW</v>
      </c>
      <c r="E139" s="160" t="s">
        <v>167</v>
      </c>
      <c r="F139" s="157"/>
      <c r="G139" s="157"/>
      <c r="H139" s="157"/>
      <c r="I139" s="157"/>
      <c r="J139" s="157"/>
      <c r="K139" s="157"/>
      <c r="L139" s="157"/>
      <c r="M139" s="157"/>
      <c r="N139" s="157"/>
      <c r="O139" s="157"/>
      <c r="P139" s="157"/>
      <c r="Q139" s="157"/>
      <c r="R139" s="157"/>
      <c r="S139" s="157"/>
      <c r="T139" s="157"/>
      <c r="U139" s="157"/>
      <c r="V139" s="148"/>
      <c r="Z139" s="149"/>
      <c r="AA139" s="149" t="str">
        <f>IF(AND(F140=G140,H140=I140,F140="A"),"2016 - kw","")</f>
        <v/>
      </c>
      <c r="AB139" s="149" t="str">
        <f>IF(OR(B139="2017 - kw",B139="2018 - kw"),"2016 - kw","")</f>
        <v/>
      </c>
      <c r="AC139" s="149"/>
      <c r="AD139" s="149"/>
      <c r="AE139" s="149"/>
    </row>
    <row r="140" spans="1:31" hidden="1" x14ac:dyDescent="0.3">
      <c r="A140" s="148"/>
      <c r="B140" s="148"/>
      <c r="C140" s="161"/>
      <c r="D140" s="162"/>
      <c r="E140" s="163" t="s">
        <v>168</v>
      </c>
      <c r="F140" s="164"/>
      <c r="G140" s="164"/>
      <c r="H140" s="164"/>
      <c r="I140" s="164"/>
      <c r="J140" s="164"/>
      <c r="K140" s="164"/>
      <c r="L140" s="164"/>
      <c r="M140" s="164"/>
      <c r="N140" s="164"/>
      <c r="O140" s="164"/>
      <c r="P140" s="164"/>
      <c r="Q140" s="164"/>
      <c r="R140" s="164"/>
      <c r="S140" s="164"/>
      <c r="T140" s="164"/>
      <c r="U140" s="164"/>
      <c r="V140" s="148"/>
      <c r="Z140" s="149"/>
      <c r="AA140" s="149"/>
      <c r="AB140" s="149"/>
      <c r="AC140" s="149"/>
      <c r="AD140" s="149"/>
      <c r="AE140" s="149"/>
    </row>
    <row r="141" spans="1:31" hidden="1" x14ac:dyDescent="0.3">
      <c r="A141" s="148" t="str">
        <f>IF(AND(F143=G143,H143=I143,J143=K143,F143="A"),"2016 - kwh",IF(AND(F143=G143,H143=I143,J143&lt;&gt;K143,F143="A"),"2017 - kwh",IF(AND(F143=G143,H143&lt;&gt;I143,F143="A"),"2018 - kwh","N/A")))</f>
        <v>N/A</v>
      </c>
      <c r="B141" s="148" t="str">
        <f>IF(AND(F143="A",G143="A"),"A","")</f>
        <v/>
      </c>
      <c r="C141" s="154" t="s">
        <v>207</v>
      </c>
      <c r="D141" s="155"/>
      <c r="E141" s="156" t="s">
        <v>166</v>
      </c>
      <c r="F141" s="157"/>
      <c r="G141" s="157"/>
      <c r="H141" s="157"/>
      <c r="I141" s="157"/>
      <c r="J141" s="157"/>
      <c r="K141" s="157"/>
      <c r="L141" s="157"/>
      <c r="M141" s="157"/>
      <c r="N141" s="157"/>
      <c r="O141" s="157"/>
      <c r="P141" s="157"/>
      <c r="Q141" s="157"/>
      <c r="R141" s="157"/>
      <c r="S141" s="157"/>
      <c r="T141" s="157"/>
      <c r="U141" s="157"/>
      <c r="V141" s="148"/>
      <c r="Z141" s="149"/>
      <c r="AA141" s="149" t="str">
        <f>IF(AND(F143=G143,H143=I143,F143="A"),"2016 - kwh","")</f>
        <v/>
      </c>
      <c r="AB141" s="149" t="str">
        <f>IF(OR(B141="2017 - kwh",B141="2018 - kwh"),"2016 - kwh","")</f>
        <v/>
      </c>
      <c r="AC141" s="149"/>
      <c r="AD141" s="149"/>
      <c r="AE141" s="149"/>
    </row>
    <row r="142" spans="1:31" hidden="1" x14ac:dyDescent="0.3">
      <c r="A142" s="148" t="str">
        <f>IF(AND(F143=G143,H143=I143,J143=K143,F143="A"),"2016 - kw",IF(AND(F143=G143,H143=I143,J143&lt;&gt;K143,F143="A"),"2017 - kw",IF(AND(F143=G143,H143&lt;&gt;I143,F143="A"),"2018 - kw","N/A")))</f>
        <v>N/A</v>
      </c>
      <c r="B142" s="148" t="str">
        <f>IF(AND(F143="A",G143="A"),"A","")</f>
        <v/>
      </c>
      <c r="C142" s="158"/>
      <c r="D142" s="159" t="str">
        <f>D141 &amp; "kW"</f>
        <v>kW</v>
      </c>
      <c r="E142" s="160" t="s">
        <v>167</v>
      </c>
      <c r="F142" s="157"/>
      <c r="G142" s="157"/>
      <c r="H142" s="157"/>
      <c r="I142" s="157"/>
      <c r="J142" s="157"/>
      <c r="K142" s="157"/>
      <c r="L142" s="157"/>
      <c r="M142" s="157"/>
      <c r="N142" s="157"/>
      <c r="O142" s="157"/>
      <c r="P142" s="157"/>
      <c r="Q142" s="157"/>
      <c r="R142" s="157"/>
      <c r="S142" s="157"/>
      <c r="T142" s="157"/>
      <c r="U142" s="157"/>
      <c r="V142" s="148"/>
      <c r="Z142" s="149"/>
      <c r="AA142" s="149" t="str">
        <f>IF(AND(F143=G143,H143=I143,F143="A"),"2016 - kw","")</f>
        <v/>
      </c>
      <c r="AB142" s="149" t="str">
        <f>IF(OR(B142="2017 - kw",B142="2018 - kw"),"2016 - kw","")</f>
        <v/>
      </c>
      <c r="AC142" s="149"/>
      <c r="AD142" s="149"/>
      <c r="AE142" s="149"/>
    </row>
    <row r="143" spans="1:31" hidden="1" x14ac:dyDescent="0.3">
      <c r="A143" s="148"/>
      <c r="B143" s="148"/>
      <c r="C143" s="161"/>
      <c r="D143" s="162"/>
      <c r="E143" s="163" t="s">
        <v>168</v>
      </c>
      <c r="F143" s="164"/>
      <c r="G143" s="164"/>
      <c r="H143" s="164"/>
      <c r="I143" s="164"/>
      <c r="J143" s="164"/>
      <c r="K143" s="164"/>
      <c r="L143" s="164"/>
      <c r="M143" s="164"/>
      <c r="N143" s="164"/>
      <c r="O143" s="164"/>
      <c r="P143" s="164"/>
      <c r="Q143" s="164"/>
      <c r="R143" s="164"/>
      <c r="S143" s="164"/>
      <c r="T143" s="164"/>
      <c r="U143" s="164"/>
      <c r="V143" s="148"/>
      <c r="Z143" s="149"/>
      <c r="AA143" s="149"/>
      <c r="AB143" s="149"/>
      <c r="AC143" s="149"/>
      <c r="AD143" s="149"/>
      <c r="AE143" s="149"/>
    </row>
    <row r="144" spans="1:31" hidden="1" x14ac:dyDescent="0.3">
      <c r="A144" s="148" t="str">
        <f>IF(AND(F146=G146,H146=I146,J146=K146,F146="A"),"2016 - kwh",IF(AND(F146=G146,H146=I146,J146&lt;&gt;K146,F146="A"),"2017 - kwh",IF(AND(F146=G146,H146&lt;&gt;I146,F146="A"),"2018 - kwh","N/A")))</f>
        <v>N/A</v>
      </c>
      <c r="B144" s="148" t="str">
        <f>IF(AND(F146="A",G146="A"),"A","")</f>
        <v/>
      </c>
      <c r="C144" s="154" t="s">
        <v>208</v>
      </c>
      <c r="D144" s="155"/>
      <c r="E144" s="156" t="s">
        <v>166</v>
      </c>
      <c r="F144" s="157"/>
      <c r="G144" s="157"/>
      <c r="H144" s="157"/>
      <c r="I144" s="157"/>
      <c r="J144" s="157"/>
      <c r="K144" s="157"/>
      <c r="L144" s="157"/>
      <c r="M144" s="157"/>
      <c r="N144" s="157"/>
      <c r="O144" s="157"/>
      <c r="P144" s="157"/>
      <c r="Q144" s="157"/>
      <c r="R144" s="157"/>
      <c r="S144" s="157"/>
      <c r="T144" s="157"/>
      <c r="U144" s="157"/>
      <c r="V144" s="148"/>
      <c r="Z144" s="149"/>
      <c r="AA144" s="149" t="str">
        <f>IF(AND(F146=G146,H146=I146,F146="A"),"2016 - kwh","")</f>
        <v/>
      </c>
      <c r="AB144" s="149" t="str">
        <f>IF(OR(B144="2017 - kwh",B144="2018 - kwh"),"2016 - kwh","")</f>
        <v/>
      </c>
      <c r="AC144" s="149"/>
      <c r="AD144" s="149"/>
      <c r="AE144" s="149"/>
    </row>
    <row r="145" spans="1:31" hidden="1" x14ac:dyDescent="0.3">
      <c r="A145" s="148" t="str">
        <f>IF(AND(F146=G146,H146=I146,J146=K146,F146="A"),"2016 - kw",IF(AND(F146=G146,H146=I146,J146&lt;&gt;K146,F146="A"),"2017 - kw",IF(AND(F146=G146,H146&lt;&gt;I146,F146="A"),"2018 - kw","N/A")))</f>
        <v>N/A</v>
      </c>
      <c r="B145" s="148" t="str">
        <f>IF(AND(F146="A",G146="A"),"A","")</f>
        <v/>
      </c>
      <c r="C145" s="158"/>
      <c r="D145" s="159" t="str">
        <f>D144 &amp; "kW"</f>
        <v>kW</v>
      </c>
      <c r="E145" s="160" t="s">
        <v>167</v>
      </c>
      <c r="F145" s="157"/>
      <c r="G145" s="157"/>
      <c r="H145" s="157"/>
      <c r="I145" s="157"/>
      <c r="J145" s="157"/>
      <c r="K145" s="157"/>
      <c r="L145" s="157"/>
      <c r="M145" s="157"/>
      <c r="N145" s="157"/>
      <c r="O145" s="157"/>
      <c r="P145" s="157"/>
      <c r="Q145" s="157"/>
      <c r="R145" s="157"/>
      <c r="S145" s="157"/>
      <c r="T145" s="157"/>
      <c r="U145" s="157"/>
      <c r="V145" s="148"/>
      <c r="Z145" s="149"/>
      <c r="AA145" s="149" t="str">
        <f>IF(AND(F146=G146,H146=I146,F146="A"),"2016 - kw","")</f>
        <v/>
      </c>
      <c r="AB145" s="149" t="str">
        <f>IF(OR(B145="2017 - kw",B145="2018 - kw"),"2016 - kw","")</f>
        <v/>
      </c>
      <c r="AC145" s="149"/>
      <c r="AD145" s="149"/>
      <c r="AE145" s="149"/>
    </row>
    <row r="146" spans="1:31" hidden="1" x14ac:dyDescent="0.3">
      <c r="A146" s="148"/>
      <c r="B146" s="148"/>
      <c r="C146" s="161"/>
      <c r="D146" s="162"/>
      <c r="E146" s="163" t="s">
        <v>168</v>
      </c>
      <c r="F146" s="164"/>
      <c r="G146" s="164"/>
      <c r="H146" s="164"/>
      <c r="I146" s="164"/>
      <c r="J146" s="164"/>
      <c r="K146" s="164"/>
      <c r="L146" s="164"/>
      <c r="M146" s="164"/>
      <c r="N146" s="164"/>
      <c r="O146" s="164"/>
      <c r="P146" s="164"/>
      <c r="Q146" s="164"/>
      <c r="R146" s="164"/>
      <c r="S146" s="164"/>
      <c r="T146" s="164"/>
      <c r="U146" s="164"/>
      <c r="V146" s="148"/>
      <c r="Z146" s="149"/>
      <c r="AA146" s="149"/>
      <c r="AB146" s="149"/>
      <c r="AC146" s="149"/>
      <c r="AD146" s="149"/>
      <c r="AE146" s="149"/>
    </row>
    <row r="147" spans="1:31" hidden="1" x14ac:dyDescent="0.3">
      <c r="A147" s="148" t="str">
        <f>IF(AND(F149=G149,H149=I149,J149=K149,F149="A"),"2016 - kwh",IF(AND(F149=G149,H149=I149,J149&lt;&gt;K149,F149="A"),"2017 - kwh",IF(AND(F149=G149,H149&lt;&gt;I149,F149="A"),"2018 - kwh","N/A")))</f>
        <v>N/A</v>
      </c>
      <c r="B147" s="148" t="str">
        <f>IF(AND(F149="A",G149="A"),"A","")</f>
        <v/>
      </c>
      <c r="C147" s="154" t="s">
        <v>209</v>
      </c>
      <c r="D147" s="155"/>
      <c r="E147" s="156" t="s">
        <v>166</v>
      </c>
      <c r="F147" s="157"/>
      <c r="G147" s="157"/>
      <c r="H147" s="157"/>
      <c r="I147" s="157"/>
      <c r="J147" s="157"/>
      <c r="K147" s="157"/>
      <c r="L147" s="157"/>
      <c r="M147" s="157"/>
      <c r="N147" s="157"/>
      <c r="O147" s="157"/>
      <c r="P147" s="157"/>
      <c r="Q147" s="157"/>
      <c r="R147" s="157"/>
      <c r="S147" s="157"/>
      <c r="T147" s="157"/>
      <c r="U147" s="157"/>
      <c r="V147" s="148"/>
      <c r="Z147" s="149"/>
      <c r="AA147" s="149" t="str">
        <f>IF(AND(F149=G149,H149=I149,F149="A"),"2016 - kwh","")</f>
        <v/>
      </c>
      <c r="AB147" s="149" t="str">
        <f>IF(OR(B147="2017 - kwh",B147="2018 - kwh"),"2016 - kwh","")</f>
        <v/>
      </c>
      <c r="AC147" s="149"/>
      <c r="AD147" s="149"/>
      <c r="AE147" s="149"/>
    </row>
    <row r="148" spans="1:31" hidden="1" x14ac:dyDescent="0.3">
      <c r="A148" s="148" t="str">
        <f>IF(AND(F149=G149,H149=I149,J149=K149,F149="A"),"2016 - kw",IF(AND(F149=G149,H149=I149,J149&lt;&gt;K149,F149="A"),"2017 - kw",IF(AND(F149=G149,H149&lt;&gt;I149,F149="A"),"2018 - kw","N/A")))</f>
        <v>N/A</v>
      </c>
      <c r="B148" s="148" t="str">
        <f>IF(AND(F149="A",G149="A"),"A","")</f>
        <v/>
      </c>
      <c r="C148" s="158"/>
      <c r="D148" s="159" t="str">
        <f>D147 &amp; "kW"</f>
        <v>kW</v>
      </c>
      <c r="E148" s="160" t="s">
        <v>167</v>
      </c>
      <c r="F148" s="157"/>
      <c r="G148" s="157"/>
      <c r="H148" s="157"/>
      <c r="I148" s="157"/>
      <c r="J148" s="157"/>
      <c r="K148" s="157"/>
      <c r="L148" s="157"/>
      <c r="M148" s="157"/>
      <c r="N148" s="157"/>
      <c r="O148" s="157"/>
      <c r="P148" s="157"/>
      <c r="Q148" s="157"/>
      <c r="R148" s="157"/>
      <c r="S148" s="157"/>
      <c r="T148" s="157"/>
      <c r="U148" s="157"/>
      <c r="V148" s="148"/>
      <c r="Z148" s="149"/>
      <c r="AA148" s="149" t="str">
        <f>IF(AND(F149=G149,H149=I149,F149="A"),"2016 - kw","")</f>
        <v/>
      </c>
      <c r="AB148" s="149" t="str">
        <f>IF(OR(B148="2017 - kw",B148="2018 - kw"),"2016 - kw","")</f>
        <v/>
      </c>
      <c r="AC148" s="149"/>
      <c r="AD148" s="149"/>
      <c r="AE148" s="149"/>
    </row>
    <row r="149" spans="1:31" hidden="1" x14ac:dyDescent="0.3">
      <c r="A149" s="148"/>
      <c r="B149" s="148"/>
      <c r="C149" s="161"/>
      <c r="D149" s="162"/>
      <c r="E149" s="163" t="s">
        <v>168</v>
      </c>
      <c r="F149" s="164"/>
      <c r="G149" s="164"/>
      <c r="H149" s="164"/>
      <c r="I149" s="164"/>
      <c r="J149" s="164"/>
      <c r="K149" s="164"/>
      <c r="L149" s="164"/>
      <c r="M149" s="164"/>
      <c r="N149" s="164"/>
      <c r="O149" s="164"/>
      <c r="P149" s="164"/>
      <c r="Q149" s="164"/>
      <c r="R149" s="164"/>
      <c r="S149" s="164"/>
      <c r="T149" s="164"/>
      <c r="U149" s="164"/>
      <c r="V149" s="148"/>
      <c r="Z149" s="149"/>
      <c r="AA149" s="149"/>
      <c r="AB149" s="149"/>
      <c r="AC149" s="149"/>
      <c r="AD149" s="149"/>
      <c r="AE149" s="149"/>
    </row>
    <row r="150" spans="1:31" hidden="1" x14ac:dyDescent="0.3">
      <c r="A150" s="148" t="str">
        <f>IF(AND(F152=G152,H152=I152,J152=K152,F152="A"),"2016 - kwh",IF(AND(F152=G152,H152=I152,J152&lt;&gt;K152,F152="A"),"2017 - kwh",IF(AND(F152=G152,H152&lt;&gt;I152,F152="A"),"2018 - kwh","N/A")))</f>
        <v>N/A</v>
      </c>
      <c r="B150" s="148" t="str">
        <f>IF(AND(F152="A",G152="A"),"A","")</f>
        <v/>
      </c>
      <c r="C150" s="154" t="s">
        <v>210</v>
      </c>
      <c r="D150" s="155"/>
      <c r="E150" s="156" t="s">
        <v>166</v>
      </c>
      <c r="F150" s="157"/>
      <c r="G150" s="157"/>
      <c r="H150" s="157"/>
      <c r="I150" s="157"/>
      <c r="J150" s="157"/>
      <c r="K150" s="157"/>
      <c r="L150" s="157"/>
      <c r="M150" s="157"/>
      <c r="N150" s="157"/>
      <c r="O150" s="157"/>
      <c r="P150" s="157"/>
      <c r="Q150" s="157"/>
      <c r="R150" s="157"/>
      <c r="S150" s="157"/>
      <c r="T150" s="157"/>
      <c r="U150" s="157"/>
      <c r="V150" s="148"/>
      <c r="Z150" s="149"/>
      <c r="AA150" s="149" t="str">
        <f>IF(AND(F152=G152,H152=I152,F152="A"),"2016 - kwh","")</f>
        <v/>
      </c>
      <c r="AB150" s="149" t="str">
        <f>IF(OR(B150="2017 - kwh",B150="2018 - kwh"),"2016 - kwh","")</f>
        <v/>
      </c>
      <c r="AC150" s="149"/>
      <c r="AD150" s="149"/>
      <c r="AE150" s="149"/>
    </row>
    <row r="151" spans="1:31" hidden="1" x14ac:dyDescent="0.3">
      <c r="A151" s="148" t="str">
        <f>IF(AND(F152=G152,H152=I152,J152=K152,F152="A"),"2016 - kw",IF(AND(F152=G152,H152=I152,J152&lt;&gt;K152,F152="A"),"2017 - kw",IF(AND(F152=G152,H152&lt;&gt;I152,F152="A"),"2018 - kw","N/A")))</f>
        <v>N/A</v>
      </c>
      <c r="B151" s="148" t="str">
        <f>IF(AND(F152="A",G152="A"),"A","")</f>
        <v/>
      </c>
      <c r="C151" s="158"/>
      <c r="D151" s="159" t="str">
        <f>D150 &amp; "kW"</f>
        <v>kW</v>
      </c>
      <c r="E151" s="160" t="s">
        <v>167</v>
      </c>
      <c r="F151" s="157"/>
      <c r="G151" s="157"/>
      <c r="H151" s="157"/>
      <c r="I151" s="157"/>
      <c r="J151" s="157"/>
      <c r="K151" s="157"/>
      <c r="L151" s="157"/>
      <c r="M151" s="157"/>
      <c r="N151" s="157"/>
      <c r="O151" s="157"/>
      <c r="P151" s="157"/>
      <c r="Q151" s="157"/>
      <c r="R151" s="157"/>
      <c r="S151" s="157"/>
      <c r="T151" s="157"/>
      <c r="U151" s="157"/>
      <c r="V151" s="148"/>
      <c r="Z151" s="149"/>
      <c r="AA151" s="149" t="str">
        <f>IF(AND(F152=G152,H152=I152,F152="A"),"2016 - kw","")</f>
        <v/>
      </c>
      <c r="AB151" s="149" t="str">
        <f>IF(OR(B151="2017 - kw",B151="2018 - kw"),"2016 - kw","")</f>
        <v/>
      </c>
      <c r="AC151" s="149"/>
      <c r="AD151" s="149"/>
      <c r="AE151" s="149"/>
    </row>
    <row r="152" spans="1:31" hidden="1" x14ac:dyDescent="0.3">
      <c r="A152" s="148"/>
      <c r="B152" s="148"/>
      <c r="C152" s="161"/>
      <c r="D152" s="162"/>
      <c r="E152" s="163" t="s">
        <v>168</v>
      </c>
      <c r="F152" s="164"/>
      <c r="G152" s="164"/>
      <c r="H152" s="164"/>
      <c r="I152" s="164"/>
      <c r="J152" s="164"/>
      <c r="K152" s="164"/>
      <c r="L152" s="164"/>
      <c r="M152" s="164"/>
      <c r="N152" s="164"/>
      <c r="O152" s="164"/>
      <c r="P152" s="164"/>
      <c r="Q152" s="164"/>
      <c r="R152" s="164"/>
      <c r="S152" s="164"/>
      <c r="T152" s="164"/>
      <c r="U152" s="164"/>
      <c r="V152" s="148"/>
      <c r="Z152" s="149"/>
      <c r="AA152" s="149"/>
      <c r="AB152" s="149"/>
      <c r="AC152" s="149"/>
      <c r="AD152" s="149"/>
      <c r="AE152" s="149"/>
    </row>
    <row r="153" spans="1:31" hidden="1" x14ac:dyDescent="0.3">
      <c r="A153" s="148" t="str">
        <f>IF(AND(F155=G155,H155=I155,J155=K155,F155="A"),"2016 - kwh",IF(AND(F155=G155,H155=I155,J155&lt;&gt;K155,F155="A"),"2017 - kwh",IF(AND(F155=G155,H155&lt;&gt;I155,F155="A"),"2018 - kwh","N/A")))</f>
        <v>N/A</v>
      </c>
      <c r="B153" s="148" t="str">
        <f>IF(AND(F155="A",G155="A"),"A","")</f>
        <v/>
      </c>
      <c r="C153" s="154" t="s">
        <v>211</v>
      </c>
      <c r="D153" s="155"/>
      <c r="E153" s="156" t="s">
        <v>166</v>
      </c>
      <c r="F153" s="157"/>
      <c r="G153" s="157"/>
      <c r="H153" s="157"/>
      <c r="I153" s="157"/>
      <c r="J153" s="157"/>
      <c r="K153" s="157"/>
      <c r="L153" s="157"/>
      <c r="M153" s="157"/>
      <c r="N153" s="157"/>
      <c r="O153" s="157"/>
      <c r="P153" s="157"/>
      <c r="Q153" s="157"/>
      <c r="R153" s="157"/>
      <c r="S153" s="157"/>
      <c r="T153" s="157"/>
      <c r="U153" s="157"/>
      <c r="V153" s="148"/>
      <c r="Z153" s="149"/>
      <c r="AA153" s="149" t="str">
        <f>IF(AND(F155=G155,H155=I155,F155="A"),"2016 - kwh","")</f>
        <v/>
      </c>
      <c r="AB153" s="149" t="str">
        <f>IF(OR(B153="2017 - kwh",B153="2018 - kwh"),"2016 - kwh","")</f>
        <v/>
      </c>
      <c r="AC153" s="149"/>
      <c r="AD153" s="149"/>
      <c r="AE153" s="149"/>
    </row>
    <row r="154" spans="1:31" hidden="1" x14ac:dyDescent="0.3">
      <c r="A154" s="148" t="str">
        <f>IF(AND(F155=G155,H155=I155,J155=K155,F155="A"),"2016 - kw",IF(AND(F155=G155,H155=I155,J155&lt;&gt;K155,F155="A"),"2017 - kw",IF(AND(F155=G155,H155&lt;&gt;I155,F155="A"),"2018 - kw","N/A")))</f>
        <v>N/A</v>
      </c>
      <c r="B154" s="148" t="str">
        <f>IF(AND(F155="A",G155="A"),"A","")</f>
        <v/>
      </c>
      <c r="C154" s="158"/>
      <c r="D154" s="159" t="str">
        <f>D153 &amp; "kW"</f>
        <v>kW</v>
      </c>
      <c r="E154" s="160" t="s">
        <v>167</v>
      </c>
      <c r="F154" s="157"/>
      <c r="G154" s="157"/>
      <c r="H154" s="157"/>
      <c r="I154" s="157"/>
      <c r="J154" s="157"/>
      <c r="K154" s="157"/>
      <c r="L154" s="157"/>
      <c r="M154" s="157"/>
      <c r="N154" s="157"/>
      <c r="O154" s="157"/>
      <c r="P154" s="157"/>
      <c r="Q154" s="157"/>
      <c r="R154" s="157"/>
      <c r="S154" s="157"/>
      <c r="T154" s="157"/>
      <c r="U154" s="157"/>
      <c r="V154" s="148"/>
      <c r="Z154" s="149"/>
      <c r="AA154" s="149" t="str">
        <f>IF(AND(F155=G155,H155=I155,F155="A"),"2016 - kw","")</f>
        <v/>
      </c>
      <c r="AB154" s="149" t="str">
        <f>IF(OR(B154="2017 - kw",B154="2018 - kw"),"2016 - kw","")</f>
        <v/>
      </c>
      <c r="AC154" s="149"/>
      <c r="AD154" s="149"/>
      <c r="AE154" s="149"/>
    </row>
    <row r="155" spans="1:31" hidden="1" x14ac:dyDescent="0.3">
      <c r="A155" s="148"/>
      <c r="B155" s="148"/>
      <c r="C155" s="161"/>
      <c r="D155" s="162"/>
      <c r="E155" s="163" t="s">
        <v>168</v>
      </c>
      <c r="F155" s="164"/>
      <c r="G155" s="164"/>
      <c r="H155" s="164"/>
      <c r="I155" s="164"/>
      <c r="J155" s="164"/>
      <c r="K155" s="164"/>
      <c r="L155" s="164"/>
      <c r="M155" s="164"/>
      <c r="N155" s="164"/>
      <c r="O155" s="164"/>
      <c r="P155" s="164"/>
      <c r="Q155" s="164"/>
      <c r="R155" s="164"/>
      <c r="S155" s="164"/>
      <c r="T155" s="164"/>
      <c r="U155" s="164"/>
      <c r="V155" s="148"/>
      <c r="Z155" s="149"/>
      <c r="AA155" s="149"/>
      <c r="AB155" s="149"/>
      <c r="AC155" s="149"/>
      <c r="AD155" s="149"/>
      <c r="AE155" s="149"/>
    </row>
    <row r="156" spans="1:31" hidden="1" x14ac:dyDescent="0.3">
      <c r="A156" s="148" t="str">
        <f>IF(AND(F158=G158,H158=I158,J158=K158,F158="A"),"2016 - kwh",IF(AND(F158=G158,H158=I158,J158&lt;&gt;K158,F158="A"),"2017 - kwh",IF(AND(F158=G158,H158&lt;&gt;I158,F158="A"),"2018 - kwh","N/A")))</f>
        <v>N/A</v>
      </c>
      <c r="B156" s="148" t="str">
        <f>IF(AND(F158="A",G158="A"),"A","")</f>
        <v/>
      </c>
      <c r="C156" s="154" t="s">
        <v>212</v>
      </c>
      <c r="D156" s="155"/>
      <c r="E156" s="156" t="s">
        <v>166</v>
      </c>
      <c r="F156" s="157"/>
      <c r="G156" s="157"/>
      <c r="H156" s="157"/>
      <c r="I156" s="157"/>
      <c r="J156" s="157"/>
      <c r="K156" s="157"/>
      <c r="L156" s="157"/>
      <c r="M156" s="157"/>
      <c r="N156" s="157"/>
      <c r="O156" s="157"/>
      <c r="P156" s="157"/>
      <c r="Q156" s="157"/>
      <c r="R156" s="157"/>
      <c r="S156" s="157"/>
      <c r="T156" s="157"/>
      <c r="U156" s="157"/>
      <c r="V156" s="148"/>
      <c r="Z156" s="149"/>
      <c r="AA156" s="149" t="str">
        <f>IF(AND(F158=G158,H158=I158,F158="A"),"2016 - kwh","")</f>
        <v/>
      </c>
      <c r="AB156" s="149" t="str">
        <f>IF(OR(B156="2017 - kwh",B156="2018 - kwh"),"2016 - kwh","")</f>
        <v/>
      </c>
      <c r="AC156" s="149"/>
      <c r="AD156" s="149"/>
      <c r="AE156" s="149"/>
    </row>
    <row r="157" spans="1:31" hidden="1" x14ac:dyDescent="0.3">
      <c r="A157" s="148" t="str">
        <f>IF(AND(F158=G158,H158=I158,J158=K158,F158="A"),"2016 - kw",IF(AND(F158=G158,H158=I158,J158&lt;&gt;K158,F158="A"),"2017 - kw",IF(AND(F158=G158,H158&lt;&gt;I158,F158="A"),"2018 - kw","N/A")))</f>
        <v>N/A</v>
      </c>
      <c r="B157" s="148" t="str">
        <f>IF(AND(F158="A",G158="A"),"A","")</f>
        <v/>
      </c>
      <c r="C157" s="158"/>
      <c r="D157" s="159" t="str">
        <f>D156 &amp; "kW"</f>
        <v>kW</v>
      </c>
      <c r="E157" s="160" t="s">
        <v>167</v>
      </c>
      <c r="F157" s="157"/>
      <c r="G157" s="157"/>
      <c r="H157" s="157"/>
      <c r="I157" s="157"/>
      <c r="J157" s="157"/>
      <c r="K157" s="157"/>
      <c r="L157" s="157"/>
      <c r="M157" s="157"/>
      <c r="N157" s="157"/>
      <c r="O157" s="157"/>
      <c r="P157" s="157"/>
      <c r="Q157" s="157"/>
      <c r="R157" s="157"/>
      <c r="S157" s="157"/>
      <c r="T157" s="157"/>
      <c r="U157" s="157"/>
      <c r="V157" s="148"/>
      <c r="Z157" s="149"/>
      <c r="AA157" s="149" t="str">
        <f>IF(AND(F158=G158,H158=I158,F158="A"),"2016 - kw","")</f>
        <v/>
      </c>
      <c r="AB157" s="149" t="str">
        <f>IF(OR(B157="2017 - kw",B157="2018 - kw"),"2016 - kw","")</f>
        <v/>
      </c>
      <c r="AC157" s="149"/>
      <c r="AD157" s="149"/>
      <c r="AE157" s="149"/>
    </row>
    <row r="158" spans="1:31" hidden="1" x14ac:dyDescent="0.3">
      <c r="A158" s="148"/>
      <c r="B158" s="148"/>
      <c r="C158" s="161"/>
      <c r="D158" s="162"/>
      <c r="E158" s="163" t="s">
        <v>168</v>
      </c>
      <c r="F158" s="164"/>
      <c r="G158" s="164"/>
      <c r="H158" s="164"/>
      <c r="I158" s="164"/>
      <c r="J158" s="164"/>
      <c r="K158" s="164"/>
      <c r="L158" s="164"/>
      <c r="M158" s="164"/>
      <c r="N158" s="164"/>
      <c r="O158" s="164"/>
      <c r="P158" s="164"/>
      <c r="Q158" s="164"/>
      <c r="R158" s="164"/>
      <c r="S158" s="164"/>
      <c r="T158" s="164"/>
      <c r="U158" s="164"/>
      <c r="V158" s="148"/>
      <c r="Z158" s="149"/>
      <c r="AA158" s="149"/>
      <c r="AB158" s="149"/>
      <c r="AC158" s="149"/>
      <c r="AD158" s="149"/>
      <c r="AE158" s="149"/>
    </row>
    <row r="159" spans="1:31" hidden="1" x14ac:dyDescent="0.3">
      <c r="A159" s="148" t="str">
        <f>IF(AND(F161=G161,H161=I161,J161=K161,F161="A"),"2016 - kwh",IF(AND(F161=G161,H161=I161,J161&lt;&gt;K161,F161="A"),"2017 - kwh",IF(AND(F161=G161,H161&lt;&gt;I161,F161="A"),"2018 - kwh","N/A")))</f>
        <v>N/A</v>
      </c>
      <c r="B159" s="148" t="str">
        <f>IF(AND(F161="A",G161="A"),"A","")</f>
        <v/>
      </c>
      <c r="C159" s="154" t="s">
        <v>213</v>
      </c>
      <c r="D159" s="155"/>
      <c r="E159" s="156" t="s">
        <v>166</v>
      </c>
      <c r="F159" s="157"/>
      <c r="G159" s="157"/>
      <c r="H159" s="157"/>
      <c r="I159" s="157"/>
      <c r="J159" s="157"/>
      <c r="K159" s="157"/>
      <c r="L159" s="157"/>
      <c r="M159" s="157"/>
      <c r="N159" s="157"/>
      <c r="O159" s="157"/>
      <c r="P159" s="157"/>
      <c r="Q159" s="157"/>
      <c r="R159" s="157"/>
      <c r="S159" s="157"/>
      <c r="T159" s="157"/>
      <c r="U159" s="157"/>
      <c r="V159" s="148"/>
      <c r="Z159" s="149"/>
      <c r="AA159" s="149" t="str">
        <f>IF(AND(F161=G161,H161=I161,F161="A"),"2016 - kwh","")</f>
        <v/>
      </c>
      <c r="AB159" s="149" t="str">
        <f>IF(OR(B159="2017 - kwh",B159="2018 - kwh"),"2016 - kwh","")</f>
        <v/>
      </c>
      <c r="AC159" s="149"/>
      <c r="AD159" s="149"/>
      <c r="AE159" s="149"/>
    </row>
    <row r="160" spans="1:31" hidden="1" x14ac:dyDescent="0.3">
      <c r="A160" s="148" t="str">
        <f>IF(AND(F161=G161,H161=I161,J161=K161,F161="A"),"2016 - kw",IF(AND(F161=G161,H161=I161,J161&lt;&gt;K161,F161="A"),"2017 - kw",IF(AND(F161=G161,H161&lt;&gt;I161,F161="A"),"2018 - kw","N/A")))</f>
        <v>N/A</v>
      </c>
      <c r="B160" s="148" t="str">
        <f>IF(AND(F161="A",G161="A"),"A","")</f>
        <v/>
      </c>
      <c r="C160" s="158"/>
      <c r="D160" s="159" t="str">
        <f>D159 &amp; "kW"</f>
        <v>kW</v>
      </c>
      <c r="E160" s="160" t="s">
        <v>167</v>
      </c>
      <c r="F160" s="157"/>
      <c r="G160" s="157"/>
      <c r="H160" s="157"/>
      <c r="I160" s="157"/>
      <c r="J160" s="157"/>
      <c r="K160" s="157"/>
      <c r="L160" s="157"/>
      <c r="M160" s="157"/>
      <c r="N160" s="157"/>
      <c r="O160" s="157"/>
      <c r="P160" s="157"/>
      <c r="Q160" s="157"/>
      <c r="R160" s="157"/>
      <c r="S160" s="157"/>
      <c r="T160" s="157"/>
      <c r="U160" s="157"/>
      <c r="V160" s="148"/>
      <c r="Z160" s="149"/>
      <c r="AA160" s="149" t="str">
        <f>IF(AND(F161=G161,H161=I161,F161="A"),"2016 - kw","")</f>
        <v/>
      </c>
      <c r="AB160" s="149" t="str">
        <f>IF(OR(B160="2017 - kw",B160="2018 - kw"),"2016 - kw","")</f>
        <v/>
      </c>
      <c r="AC160" s="149"/>
      <c r="AD160" s="149"/>
      <c r="AE160" s="149"/>
    </row>
    <row r="161" spans="1:31" hidden="1" x14ac:dyDescent="0.3">
      <c r="A161" s="148"/>
      <c r="B161" s="148"/>
      <c r="C161" s="161"/>
      <c r="D161" s="162"/>
      <c r="E161" s="163" t="s">
        <v>168</v>
      </c>
      <c r="F161" s="164"/>
      <c r="G161" s="164"/>
      <c r="H161" s="164"/>
      <c r="I161" s="164"/>
      <c r="J161" s="164"/>
      <c r="K161" s="164"/>
      <c r="L161" s="164"/>
      <c r="M161" s="164"/>
      <c r="N161" s="164"/>
      <c r="O161" s="164"/>
      <c r="P161" s="164"/>
      <c r="Q161" s="164"/>
      <c r="R161" s="164"/>
      <c r="S161" s="164"/>
      <c r="T161" s="164"/>
      <c r="U161" s="164"/>
      <c r="V161" s="148"/>
      <c r="Z161" s="149"/>
      <c r="AA161" s="149"/>
      <c r="AB161" s="149"/>
      <c r="AC161" s="149"/>
      <c r="AD161" s="149"/>
      <c r="AE161" s="149"/>
    </row>
    <row r="162" spans="1:31" hidden="1" x14ac:dyDescent="0.3">
      <c r="A162" s="148" t="str">
        <f>IF(AND(F164=G164,H164=I164,J164=K164,F164="A"),"2016 - kwh",IF(AND(F164=G164,H164=I164,J164&lt;&gt;K164,F164="A"),"2017 - kwh",IF(AND(F164=G164,H164&lt;&gt;I164,F164="A"),"2018 - kwh","N/A")))</f>
        <v>N/A</v>
      </c>
      <c r="B162" s="148" t="str">
        <f>IF(AND(F164="A",G164="A"),"A","")</f>
        <v/>
      </c>
      <c r="C162" s="154" t="s">
        <v>214</v>
      </c>
      <c r="D162" s="155"/>
      <c r="E162" s="156" t="s">
        <v>166</v>
      </c>
      <c r="F162" s="157"/>
      <c r="G162" s="157"/>
      <c r="H162" s="157"/>
      <c r="I162" s="157"/>
      <c r="J162" s="157"/>
      <c r="K162" s="157"/>
      <c r="L162" s="157"/>
      <c r="M162" s="157"/>
      <c r="N162" s="157"/>
      <c r="O162" s="157"/>
      <c r="P162" s="157"/>
      <c r="Q162" s="157"/>
      <c r="R162" s="157"/>
      <c r="S162" s="157"/>
      <c r="T162" s="157"/>
      <c r="U162" s="157"/>
      <c r="V162" s="148"/>
      <c r="Z162" s="149"/>
      <c r="AA162" s="149" t="str">
        <f>IF(AND(F164=G164,H164=I164,F164="A"),"2016 - kwh","")</f>
        <v/>
      </c>
      <c r="AB162" s="149" t="str">
        <f>IF(OR(B162="2017 - kwh",B162="2018 - kwh"),"2016 - kwh","")</f>
        <v/>
      </c>
      <c r="AC162" s="149"/>
      <c r="AD162" s="149"/>
      <c r="AE162" s="149"/>
    </row>
    <row r="163" spans="1:31" hidden="1" x14ac:dyDescent="0.3">
      <c r="A163" s="148" t="str">
        <f>IF(AND(F164=G164,H164=I164,J164=K164,F164="A"),"2016 - kw",IF(AND(F164=G164,H164=I164,J164&lt;&gt;K164,F164="A"),"2017 - kw",IF(AND(F164=G164,H164&lt;&gt;I164,F164="A"),"2018 - kw","N/A")))</f>
        <v>N/A</v>
      </c>
      <c r="B163" s="148" t="str">
        <f>IF(AND(F164="A",G164="A"),"A","")</f>
        <v/>
      </c>
      <c r="C163" s="158"/>
      <c r="D163" s="159" t="str">
        <f>D162 &amp; "kW"</f>
        <v>kW</v>
      </c>
      <c r="E163" s="160" t="s">
        <v>167</v>
      </c>
      <c r="F163" s="157"/>
      <c r="G163" s="157"/>
      <c r="H163" s="157"/>
      <c r="I163" s="157"/>
      <c r="J163" s="157"/>
      <c r="K163" s="157"/>
      <c r="L163" s="157"/>
      <c r="M163" s="157"/>
      <c r="N163" s="157"/>
      <c r="O163" s="157"/>
      <c r="P163" s="157"/>
      <c r="Q163" s="157"/>
      <c r="R163" s="157"/>
      <c r="S163" s="157"/>
      <c r="T163" s="157"/>
      <c r="U163" s="157"/>
      <c r="V163" s="148"/>
      <c r="Z163" s="149"/>
      <c r="AA163" s="149" t="str">
        <f>IF(AND(F164=G164,H164=I164,F164="A"),"2016 - kw","")</f>
        <v/>
      </c>
      <c r="AB163" s="149" t="str">
        <f>IF(OR(B163="2017 - kw",B163="2018 - kw"),"2016 - kw","")</f>
        <v/>
      </c>
      <c r="AC163" s="149"/>
      <c r="AD163" s="149"/>
      <c r="AE163" s="149"/>
    </row>
    <row r="164" spans="1:31" hidden="1" x14ac:dyDescent="0.3">
      <c r="A164" s="148"/>
      <c r="B164" s="148"/>
      <c r="C164" s="161"/>
      <c r="D164" s="162"/>
      <c r="E164" s="163" t="s">
        <v>168</v>
      </c>
      <c r="F164" s="164"/>
      <c r="G164" s="164"/>
      <c r="H164" s="164"/>
      <c r="I164" s="164"/>
      <c r="J164" s="164"/>
      <c r="K164" s="164"/>
      <c r="L164" s="164"/>
      <c r="M164" s="164"/>
      <c r="N164" s="164"/>
      <c r="O164" s="164"/>
      <c r="P164" s="164"/>
      <c r="Q164" s="164"/>
      <c r="R164" s="164"/>
      <c r="S164" s="164"/>
      <c r="T164" s="164"/>
      <c r="U164" s="164"/>
      <c r="V164" s="148"/>
      <c r="Z164" s="149"/>
      <c r="AA164" s="149"/>
      <c r="AB164" s="149"/>
      <c r="AC164" s="149"/>
      <c r="AD164" s="149"/>
      <c r="AE164" s="149"/>
    </row>
    <row r="165" spans="1:31" hidden="1" x14ac:dyDescent="0.3">
      <c r="A165" s="148" t="str">
        <f>IF(AND(F167=G167,H167=I167,J167=K167,F167="A"),"2016 - kwh",IF(AND(F167=G167,H167=I167,J167&lt;&gt;K167,F167="A"),"2017 - kwh",IF(AND(F167=G167,H167&lt;&gt;I167,F167="A"),"2018 - kwh","N/A")))</f>
        <v>N/A</v>
      </c>
      <c r="B165" s="148" t="str">
        <f>IF(AND(F167="A",G167="A"),"A","")</f>
        <v/>
      </c>
      <c r="C165" s="154" t="s">
        <v>215</v>
      </c>
      <c r="D165" s="155"/>
      <c r="E165" s="156" t="s">
        <v>166</v>
      </c>
      <c r="F165" s="157"/>
      <c r="G165" s="157"/>
      <c r="H165" s="157"/>
      <c r="I165" s="157"/>
      <c r="J165" s="157"/>
      <c r="K165" s="157"/>
      <c r="L165" s="157"/>
      <c r="M165" s="157"/>
      <c r="N165" s="157"/>
      <c r="O165" s="157"/>
      <c r="P165" s="157"/>
      <c r="Q165" s="157"/>
      <c r="R165" s="157"/>
      <c r="S165" s="157"/>
      <c r="T165" s="157"/>
      <c r="U165" s="157"/>
      <c r="V165" s="148"/>
      <c r="Z165" s="149"/>
      <c r="AA165" s="149" t="str">
        <f>IF(AND(F167=G167,H167=I167,F167="A"),"2016 - kwh","")</f>
        <v/>
      </c>
      <c r="AB165" s="149" t="str">
        <f>IF(OR(B165="2017 - kwh",B165="2018 - kwh"),"2016 - kwh","")</f>
        <v/>
      </c>
      <c r="AC165" s="149"/>
      <c r="AD165" s="149"/>
      <c r="AE165" s="149"/>
    </row>
    <row r="166" spans="1:31" hidden="1" x14ac:dyDescent="0.3">
      <c r="A166" s="148" t="str">
        <f>IF(AND(F167=G167,H167=I167,J167=K167,F167="A"),"2016 - kw",IF(AND(F167=G167,H167=I167,J167&lt;&gt;K167,F167="A"),"2017 - kw",IF(AND(F167=G167,H167&lt;&gt;I167,F167="A"),"2018 - kw","N/A")))</f>
        <v>N/A</v>
      </c>
      <c r="B166" s="148" t="str">
        <f>IF(AND(F167="A",G167="A"),"A","")</f>
        <v/>
      </c>
      <c r="C166" s="158"/>
      <c r="D166" s="159" t="str">
        <f>D165 &amp; "kW"</f>
        <v>kW</v>
      </c>
      <c r="E166" s="160" t="s">
        <v>167</v>
      </c>
      <c r="F166" s="157"/>
      <c r="G166" s="157"/>
      <c r="H166" s="157"/>
      <c r="I166" s="157"/>
      <c r="J166" s="157"/>
      <c r="K166" s="157"/>
      <c r="L166" s="157"/>
      <c r="M166" s="157"/>
      <c r="N166" s="157"/>
      <c r="O166" s="157"/>
      <c r="P166" s="157"/>
      <c r="Q166" s="157"/>
      <c r="R166" s="157"/>
      <c r="S166" s="157"/>
      <c r="T166" s="157"/>
      <c r="U166" s="157"/>
      <c r="V166" s="148"/>
      <c r="Z166" s="149"/>
      <c r="AA166" s="149" t="str">
        <f>IF(AND(F167=G167,H167=I167,F167="A"),"2016 - kw","")</f>
        <v/>
      </c>
      <c r="AB166" s="149" t="str">
        <f>IF(OR(B166="2017 - kw",B166="2018 - kw"),"2016 - kw","")</f>
        <v/>
      </c>
      <c r="AC166" s="149"/>
      <c r="AD166" s="149"/>
      <c r="AE166" s="149"/>
    </row>
    <row r="167" spans="1:31" hidden="1" x14ac:dyDescent="0.3">
      <c r="A167" s="148"/>
      <c r="B167" s="148"/>
      <c r="C167" s="161"/>
      <c r="D167" s="162"/>
      <c r="E167" s="163" t="s">
        <v>168</v>
      </c>
      <c r="F167" s="164"/>
      <c r="G167" s="164"/>
      <c r="H167" s="164"/>
      <c r="I167" s="164"/>
      <c r="J167" s="164"/>
      <c r="K167" s="164"/>
      <c r="L167" s="164"/>
      <c r="M167" s="164"/>
      <c r="N167" s="164"/>
      <c r="O167" s="164"/>
      <c r="P167" s="164"/>
      <c r="Q167" s="164"/>
      <c r="R167" s="164"/>
      <c r="S167" s="164"/>
      <c r="T167" s="164"/>
      <c r="U167" s="164"/>
      <c r="V167" s="148"/>
      <c r="Z167" s="149"/>
      <c r="AA167" s="149"/>
      <c r="AB167" s="149"/>
      <c r="AC167" s="149"/>
      <c r="AD167" s="149"/>
      <c r="AE167" s="149"/>
    </row>
    <row r="168" spans="1:31" hidden="1" x14ac:dyDescent="0.3">
      <c r="A168" s="148" t="str">
        <f>IF(AND(F170=G170,H170=I170,J170=K170,F170="A"),"2016 - kwh",IF(AND(F170=G170,H170=I170,J170&lt;&gt;K170,F170="A"),"2017 - kwh",IF(AND(F170=G170,H170&lt;&gt;I170,F170="A"),"2018 - kwh","N/A")))</f>
        <v>N/A</v>
      </c>
      <c r="B168" s="148" t="str">
        <f>IF(AND(F170="A",G170="A"),"A","")</f>
        <v/>
      </c>
      <c r="C168" s="154" t="s">
        <v>216</v>
      </c>
      <c r="D168" s="155"/>
      <c r="E168" s="156" t="s">
        <v>166</v>
      </c>
      <c r="F168" s="157"/>
      <c r="G168" s="157"/>
      <c r="H168" s="157"/>
      <c r="I168" s="157"/>
      <c r="J168" s="157"/>
      <c r="K168" s="157"/>
      <c r="L168" s="157"/>
      <c r="M168" s="157"/>
      <c r="N168" s="157"/>
      <c r="O168" s="157"/>
      <c r="P168" s="157"/>
      <c r="Q168" s="157"/>
      <c r="R168" s="157"/>
      <c r="S168" s="157"/>
      <c r="T168" s="157"/>
      <c r="U168" s="157"/>
      <c r="V168" s="148"/>
      <c r="Z168" s="149"/>
      <c r="AA168" s="149" t="str">
        <f>IF(AND(F170=G170,H170=I170,F170="A"),"2016 - kwh","")</f>
        <v/>
      </c>
      <c r="AB168" s="149" t="str">
        <f>IF(OR(B168="2017 - kwh",B168="2018 - kwh"),"2016 - kwh","")</f>
        <v/>
      </c>
      <c r="AC168" s="149"/>
      <c r="AD168" s="149"/>
      <c r="AE168" s="149"/>
    </row>
    <row r="169" spans="1:31" hidden="1" x14ac:dyDescent="0.3">
      <c r="A169" s="148" t="str">
        <f>IF(AND(F170=G170,H170=I170,J170=K170,F170="A"),"2016 - kw",IF(AND(F170=G170,H170=I170,J170&lt;&gt;K170,F170="A"),"2017 - kw",IF(AND(F170=G170,H170&lt;&gt;I170,F170="A"),"2018 - kw","N/A")))</f>
        <v>N/A</v>
      </c>
      <c r="B169" s="148" t="str">
        <f>IF(AND(F170="A",G170="A"),"A","")</f>
        <v/>
      </c>
      <c r="C169" s="158"/>
      <c r="D169" s="159" t="str">
        <f>D168 &amp; "kW"</f>
        <v>kW</v>
      </c>
      <c r="E169" s="160" t="s">
        <v>167</v>
      </c>
      <c r="F169" s="157"/>
      <c r="G169" s="157"/>
      <c r="H169" s="157"/>
      <c r="I169" s="157"/>
      <c r="J169" s="157"/>
      <c r="K169" s="157"/>
      <c r="L169" s="157"/>
      <c r="M169" s="157"/>
      <c r="N169" s="157"/>
      <c r="O169" s="157"/>
      <c r="P169" s="157"/>
      <c r="Q169" s="157"/>
      <c r="R169" s="157"/>
      <c r="S169" s="157"/>
      <c r="T169" s="157"/>
      <c r="U169" s="157"/>
      <c r="V169" s="148"/>
      <c r="Z169" s="149"/>
      <c r="AA169" s="149" t="str">
        <f>IF(AND(F170=G170,H170=I170,F170="A"),"2016 - kw","")</f>
        <v/>
      </c>
      <c r="AB169" s="149" t="str">
        <f>IF(OR(B169="2017 - kw",B169="2018 - kw"),"2016 - kw","")</f>
        <v/>
      </c>
      <c r="AC169" s="149"/>
      <c r="AD169" s="149"/>
      <c r="AE169" s="149"/>
    </row>
    <row r="170" spans="1:31" hidden="1" x14ac:dyDescent="0.3">
      <c r="A170" s="148"/>
      <c r="B170" s="148"/>
      <c r="C170" s="161"/>
      <c r="D170" s="162"/>
      <c r="E170" s="163" t="s">
        <v>168</v>
      </c>
      <c r="F170" s="164"/>
      <c r="G170" s="164"/>
      <c r="H170" s="164"/>
      <c r="I170" s="164"/>
      <c r="J170" s="164"/>
      <c r="K170" s="164"/>
      <c r="L170" s="164"/>
      <c r="M170" s="164"/>
      <c r="N170" s="164"/>
      <c r="O170" s="164"/>
      <c r="P170" s="164"/>
      <c r="Q170" s="164"/>
      <c r="R170" s="164"/>
      <c r="S170" s="164"/>
      <c r="T170" s="164"/>
      <c r="U170" s="164"/>
      <c r="V170" s="148"/>
      <c r="Z170" s="149"/>
      <c r="AA170" s="149"/>
      <c r="AB170" s="149"/>
      <c r="AC170" s="149"/>
      <c r="AD170" s="149"/>
      <c r="AE170" s="149"/>
    </row>
    <row r="171" spans="1:31" hidden="1" x14ac:dyDescent="0.3">
      <c r="A171" s="148" t="str">
        <f>IF(AND(F173=G173,H173=I173,J173=K173,F173="A"),"2016 - kwh",IF(AND(F173=G173,H173=I173,J173&lt;&gt;K173,F173="A"),"2017 - kwh",IF(AND(F173=G173,H173&lt;&gt;I173,F173="A"),"2018 - kwh","N/A")))</f>
        <v>N/A</v>
      </c>
      <c r="B171" s="148" t="str">
        <f>IF(AND(F173="A",G173="A"),"A","")</f>
        <v/>
      </c>
      <c r="C171" s="154" t="s">
        <v>217</v>
      </c>
      <c r="D171" s="155"/>
      <c r="E171" s="156" t="s">
        <v>166</v>
      </c>
      <c r="F171" s="157"/>
      <c r="G171" s="157"/>
      <c r="H171" s="157"/>
      <c r="I171" s="157"/>
      <c r="J171" s="157"/>
      <c r="K171" s="157"/>
      <c r="L171" s="157"/>
      <c r="M171" s="157"/>
      <c r="N171" s="157"/>
      <c r="O171" s="157"/>
      <c r="P171" s="157"/>
      <c r="Q171" s="157"/>
      <c r="R171" s="157"/>
      <c r="S171" s="157"/>
      <c r="T171" s="157"/>
      <c r="U171" s="157"/>
      <c r="V171" s="148"/>
      <c r="Z171" s="149"/>
      <c r="AA171" s="149" t="str">
        <f>IF(AND(F173=G173,H173=I173,F173="A"),"2016 - kwh","")</f>
        <v/>
      </c>
      <c r="AB171" s="149" t="str">
        <f>IF(OR(B171="2017 - kwh",B171="2018 - kwh"),"2016 - kwh","")</f>
        <v/>
      </c>
      <c r="AC171" s="149"/>
      <c r="AD171" s="149"/>
      <c r="AE171" s="149"/>
    </row>
    <row r="172" spans="1:31" hidden="1" x14ac:dyDescent="0.3">
      <c r="A172" s="148" t="str">
        <f>IF(AND(F173=G173,H173=I173,J173=K173,F173="A"),"2016 - kw",IF(AND(F173=G173,H173=I173,J173&lt;&gt;K173,F173="A"),"2017 - kw",IF(AND(F173=G173,H173&lt;&gt;I173,F173="A"),"2018 - kw","N/A")))</f>
        <v>N/A</v>
      </c>
      <c r="B172" s="148" t="str">
        <f>IF(AND(F173="A",G173="A"),"A","")</f>
        <v/>
      </c>
      <c r="C172" s="158"/>
      <c r="D172" s="159" t="str">
        <f>D171 &amp; "kW"</f>
        <v>kW</v>
      </c>
      <c r="E172" s="160" t="s">
        <v>167</v>
      </c>
      <c r="F172" s="157"/>
      <c r="G172" s="157"/>
      <c r="H172" s="157"/>
      <c r="I172" s="157"/>
      <c r="J172" s="157"/>
      <c r="K172" s="157"/>
      <c r="L172" s="157"/>
      <c r="M172" s="157"/>
      <c r="N172" s="157"/>
      <c r="O172" s="157"/>
      <c r="P172" s="157"/>
      <c r="Q172" s="157"/>
      <c r="R172" s="157"/>
      <c r="S172" s="157"/>
      <c r="T172" s="157"/>
      <c r="U172" s="157"/>
      <c r="V172" s="148"/>
      <c r="Z172" s="149"/>
      <c r="AA172" s="149" t="str">
        <f>IF(AND(F173=G173,H173=I173,F173="A"),"2016 - kw","")</f>
        <v/>
      </c>
      <c r="AB172" s="149" t="str">
        <f>IF(OR(B172="2017 - kw",B172="2018 - kw"),"2016 - kw","")</f>
        <v/>
      </c>
      <c r="AC172" s="149"/>
      <c r="AD172" s="149"/>
      <c r="AE172" s="149"/>
    </row>
    <row r="173" spans="1:31" hidden="1" x14ac:dyDescent="0.3">
      <c r="A173" s="148"/>
      <c r="B173" s="148"/>
      <c r="C173" s="161"/>
      <c r="D173" s="162"/>
      <c r="E173" s="163" t="s">
        <v>168</v>
      </c>
      <c r="F173" s="164"/>
      <c r="G173" s="164"/>
      <c r="H173" s="164"/>
      <c r="I173" s="164"/>
      <c r="J173" s="164"/>
      <c r="K173" s="164"/>
      <c r="L173" s="164"/>
      <c r="M173" s="164"/>
      <c r="N173" s="164"/>
      <c r="O173" s="164"/>
      <c r="P173" s="164"/>
      <c r="Q173" s="164"/>
      <c r="R173" s="164"/>
      <c r="S173" s="164"/>
      <c r="T173" s="164"/>
      <c r="U173" s="164"/>
      <c r="V173" s="148"/>
      <c r="Z173" s="149"/>
      <c r="AA173" s="149"/>
      <c r="AB173" s="149"/>
      <c r="AC173" s="149"/>
      <c r="AD173" s="149"/>
      <c r="AE173" s="149"/>
    </row>
    <row r="174" spans="1:31" hidden="1" x14ac:dyDescent="0.3">
      <c r="A174" s="148" t="str">
        <f>IF(AND(F176=G176,H176=I176,J176=K176,F176="A"),"2016 - kwh",IF(AND(F176=G176,H176=I176,J176&lt;&gt;K176,F176="A"),"2017 - kwh",IF(AND(F176=G176,H176&lt;&gt;I176,F176="A"),"2018 - kwh","N/A")))</f>
        <v>N/A</v>
      </c>
      <c r="B174" s="148" t="str">
        <f>IF(AND(F176="A",G176="A"),"A","")</f>
        <v/>
      </c>
      <c r="C174" s="154" t="s">
        <v>218</v>
      </c>
      <c r="D174" s="155"/>
      <c r="E174" s="156" t="s">
        <v>166</v>
      </c>
      <c r="F174" s="157"/>
      <c r="G174" s="157"/>
      <c r="H174" s="157"/>
      <c r="I174" s="157"/>
      <c r="J174" s="157"/>
      <c r="K174" s="157"/>
      <c r="L174" s="157"/>
      <c r="M174" s="157"/>
      <c r="N174" s="157"/>
      <c r="O174" s="157"/>
      <c r="P174" s="157"/>
      <c r="Q174" s="157"/>
      <c r="R174" s="157"/>
      <c r="S174" s="157"/>
      <c r="T174" s="157"/>
      <c r="U174" s="157"/>
      <c r="V174" s="148"/>
      <c r="Z174" s="149"/>
      <c r="AA174" s="149" t="str">
        <f>IF(AND(F176=G176,H176=I176,F176="A"),"2016 - kwh","")</f>
        <v/>
      </c>
      <c r="AB174" s="149" t="str">
        <f>IF(OR(B174="2017 - kwh",B174="2018 - kwh"),"2016 - kwh","")</f>
        <v/>
      </c>
      <c r="AC174" s="149"/>
      <c r="AD174" s="149"/>
      <c r="AE174" s="149"/>
    </row>
    <row r="175" spans="1:31" hidden="1" x14ac:dyDescent="0.3">
      <c r="A175" s="148" t="str">
        <f>IF(AND(F176=G176,H176=I176,J176=K176,F176="A"),"2016 - kw",IF(AND(F176=G176,H176=I176,J176&lt;&gt;K176,F176="A"),"2017 - kw",IF(AND(F176=G176,H176&lt;&gt;I176,F176="A"),"2018 - kw","N/A")))</f>
        <v>N/A</v>
      </c>
      <c r="B175" s="148" t="str">
        <f>IF(AND(F176="A",G176="A"),"A","")</f>
        <v/>
      </c>
      <c r="C175" s="158"/>
      <c r="D175" s="159" t="str">
        <f>D174 &amp; "kW"</f>
        <v>kW</v>
      </c>
      <c r="E175" s="160" t="s">
        <v>167</v>
      </c>
      <c r="F175" s="157"/>
      <c r="G175" s="157"/>
      <c r="H175" s="157"/>
      <c r="I175" s="157"/>
      <c r="J175" s="157"/>
      <c r="K175" s="157"/>
      <c r="L175" s="157"/>
      <c r="M175" s="157"/>
      <c r="N175" s="157"/>
      <c r="O175" s="157"/>
      <c r="P175" s="157"/>
      <c r="Q175" s="157"/>
      <c r="R175" s="157"/>
      <c r="S175" s="157"/>
      <c r="T175" s="157"/>
      <c r="U175" s="157"/>
      <c r="V175" s="148"/>
      <c r="Z175" s="149"/>
      <c r="AA175" s="149" t="str">
        <f>IF(AND(F176=G176,H176=I176,F176="A"),"2016 - kw","")</f>
        <v/>
      </c>
      <c r="AB175" s="149" t="str">
        <f>IF(OR(B175="2017 - kw",B175="2018 - kw"),"2016 - kw","")</f>
        <v/>
      </c>
      <c r="AC175" s="149"/>
      <c r="AD175" s="149"/>
      <c r="AE175" s="149"/>
    </row>
    <row r="176" spans="1:31" hidden="1" x14ac:dyDescent="0.3">
      <c r="A176" s="148"/>
      <c r="B176" s="148"/>
      <c r="C176" s="161"/>
      <c r="D176" s="162"/>
      <c r="E176" s="163" t="s">
        <v>168</v>
      </c>
      <c r="F176" s="164"/>
      <c r="G176" s="164"/>
      <c r="H176" s="164"/>
      <c r="I176" s="164"/>
      <c r="J176" s="164"/>
      <c r="K176" s="164"/>
      <c r="L176" s="164"/>
      <c r="M176" s="164"/>
      <c r="N176" s="164"/>
      <c r="O176" s="164"/>
      <c r="P176" s="164"/>
      <c r="Q176" s="164"/>
      <c r="R176" s="164"/>
      <c r="S176" s="164"/>
      <c r="T176" s="164"/>
      <c r="U176" s="164"/>
      <c r="V176" s="148"/>
      <c r="Z176" s="149"/>
      <c r="AA176" s="149"/>
      <c r="AB176" s="149"/>
      <c r="AC176" s="149"/>
      <c r="AD176" s="149"/>
      <c r="AE176" s="149"/>
    </row>
    <row r="177" spans="1:31" hidden="1" x14ac:dyDescent="0.3">
      <c r="A177" s="148" t="str">
        <f>IF(AND(F179=G179,H179=I179,J179=K179,F179="A"),"2016 - kwh",IF(AND(F179=G179,H179=I179,J179&lt;&gt;K179,F179="A"),"2017 - kwh",IF(AND(F179=G179,H179&lt;&gt;I179,F179="A"),"2018 - kwh","N/A")))</f>
        <v>N/A</v>
      </c>
      <c r="B177" s="148" t="str">
        <f>IF(AND(F179="A",G179="A"),"A","")</f>
        <v/>
      </c>
      <c r="C177" s="154" t="s">
        <v>219</v>
      </c>
      <c r="D177" s="155"/>
      <c r="E177" s="156" t="s">
        <v>166</v>
      </c>
      <c r="F177" s="157"/>
      <c r="G177" s="157"/>
      <c r="H177" s="157"/>
      <c r="I177" s="157"/>
      <c r="J177" s="157"/>
      <c r="K177" s="157"/>
      <c r="L177" s="157"/>
      <c r="M177" s="157"/>
      <c r="N177" s="157"/>
      <c r="O177" s="157"/>
      <c r="P177" s="157"/>
      <c r="Q177" s="157"/>
      <c r="R177" s="157"/>
      <c r="S177" s="157"/>
      <c r="T177" s="157"/>
      <c r="U177" s="157"/>
      <c r="V177" s="148"/>
      <c r="Z177" s="149"/>
      <c r="AA177" s="149" t="str">
        <f>IF(AND(F179=G179,H179=I179,F179="A"),"2016 - kwh","")</f>
        <v/>
      </c>
      <c r="AB177" s="149" t="str">
        <f>IF(OR(B177="2017 - kwh",B177="2018 - kwh"),"2016 - kwh","")</f>
        <v/>
      </c>
      <c r="AC177" s="149"/>
      <c r="AD177" s="149"/>
      <c r="AE177" s="149"/>
    </row>
    <row r="178" spans="1:31" hidden="1" x14ac:dyDescent="0.3">
      <c r="A178" s="148" t="str">
        <f>IF(AND(F179=G179,H179=I179,J179=K179,F179="A"),"2016 - kw",IF(AND(F179=G179,H179=I179,J179&lt;&gt;K179,F179="A"),"2017 - kw",IF(AND(F179=G179,H179&lt;&gt;I179,F179="A"),"2018 - kw","N/A")))</f>
        <v>N/A</v>
      </c>
      <c r="B178" s="148" t="str">
        <f>IF(AND(F179="A",G179="A"),"A","")</f>
        <v/>
      </c>
      <c r="C178" s="158"/>
      <c r="D178" s="159" t="str">
        <f>D177 &amp; "kW"</f>
        <v>kW</v>
      </c>
      <c r="E178" s="160" t="s">
        <v>167</v>
      </c>
      <c r="F178" s="157"/>
      <c r="G178" s="157"/>
      <c r="H178" s="157"/>
      <c r="I178" s="157"/>
      <c r="J178" s="157"/>
      <c r="K178" s="157"/>
      <c r="L178" s="157"/>
      <c r="M178" s="157"/>
      <c r="N178" s="157"/>
      <c r="O178" s="157"/>
      <c r="P178" s="157"/>
      <c r="Q178" s="157"/>
      <c r="R178" s="157"/>
      <c r="S178" s="157"/>
      <c r="T178" s="157"/>
      <c r="U178" s="157"/>
      <c r="V178" s="148"/>
      <c r="Z178" s="149"/>
      <c r="AA178" s="149" t="str">
        <f>IF(AND(F179=G179,H179=I179,F179="A"),"2016 - kw","")</f>
        <v/>
      </c>
      <c r="AB178" s="149" t="str">
        <f>IF(OR(B178="2017 - kw",B178="2018 - kw"),"2016 - kw","")</f>
        <v/>
      </c>
      <c r="AC178" s="149"/>
      <c r="AD178" s="149"/>
      <c r="AE178" s="149"/>
    </row>
    <row r="179" spans="1:31" hidden="1" x14ac:dyDescent="0.3">
      <c r="A179" s="148"/>
      <c r="B179" s="148"/>
      <c r="C179" s="161"/>
      <c r="D179" s="162"/>
      <c r="E179" s="163" t="s">
        <v>168</v>
      </c>
      <c r="F179" s="164"/>
      <c r="G179" s="164"/>
      <c r="H179" s="164"/>
      <c r="I179" s="164"/>
      <c r="J179" s="164"/>
      <c r="K179" s="164"/>
      <c r="L179" s="164"/>
      <c r="M179" s="164"/>
      <c r="N179" s="164"/>
      <c r="O179" s="164"/>
      <c r="P179" s="164"/>
      <c r="Q179" s="164"/>
      <c r="R179" s="164"/>
      <c r="S179" s="164"/>
      <c r="T179" s="164"/>
      <c r="U179" s="164"/>
      <c r="V179" s="148"/>
      <c r="Z179" s="149"/>
      <c r="AA179" s="149"/>
      <c r="AB179" s="149"/>
      <c r="AC179" s="149"/>
      <c r="AD179" s="149"/>
      <c r="AE179" s="149"/>
    </row>
    <row r="180" spans="1:31" hidden="1" x14ac:dyDescent="0.3">
      <c r="A180" s="148" t="str">
        <f>IF(AND(F182=G182,H182=I182,J182=K182,F182="A"),"2016 - kwh",IF(AND(F182=G182,H182=I182,J182&lt;&gt;K182,F182="A"),"2017 - kwh",IF(AND(F182=G182,H182&lt;&gt;I182,F182="A"),"2018 - kwh","N/A")))</f>
        <v>N/A</v>
      </c>
      <c r="B180" s="148" t="str">
        <f>IF(AND(F182="A",G182="A"),"A","")</f>
        <v/>
      </c>
      <c r="C180" s="154" t="s">
        <v>220</v>
      </c>
      <c r="D180" s="155"/>
      <c r="E180" s="156" t="s">
        <v>166</v>
      </c>
      <c r="F180" s="157"/>
      <c r="G180" s="157"/>
      <c r="H180" s="157"/>
      <c r="I180" s="157"/>
      <c r="J180" s="157"/>
      <c r="K180" s="157"/>
      <c r="L180" s="157"/>
      <c r="M180" s="157"/>
      <c r="N180" s="157"/>
      <c r="O180" s="157"/>
      <c r="P180" s="157"/>
      <c r="Q180" s="157"/>
      <c r="R180" s="157"/>
      <c r="S180" s="157"/>
      <c r="T180" s="157"/>
      <c r="U180" s="157"/>
      <c r="V180" s="148"/>
      <c r="Z180" s="149"/>
      <c r="AA180" s="149" t="str">
        <f>IF(AND(F182=G182,H182=I182,F182="A"),"2016 - kwh","")</f>
        <v/>
      </c>
      <c r="AB180" s="149" t="str">
        <f>IF(OR(B180="2017 - kwh",B180="2018 - kwh"),"2016 - kwh","")</f>
        <v/>
      </c>
      <c r="AC180" s="149"/>
      <c r="AD180" s="149"/>
      <c r="AE180" s="149"/>
    </row>
    <row r="181" spans="1:31" hidden="1" x14ac:dyDescent="0.3">
      <c r="A181" s="148" t="str">
        <f>IF(AND(F182=G182,H182=I182,J182=K182,F182="A"),"2016 - kw",IF(AND(F182=G182,H182=I182,J182&lt;&gt;K182,F182="A"),"2017 - kw",IF(AND(F182=G182,H182&lt;&gt;I182,F182="A"),"2018 - kw","N/A")))</f>
        <v>N/A</v>
      </c>
      <c r="B181" s="148" t="str">
        <f>IF(AND(F182="A",G182="A"),"A","")</f>
        <v/>
      </c>
      <c r="C181" s="158"/>
      <c r="D181" s="159" t="str">
        <f>D180 &amp; "kW"</f>
        <v>kW</v>
      </c>
      <c r="E181" s="160" t="s">
        <v>167</v>
      </c>
      <c r="F181" s="157"/>
      <c r="G181" s="157"/>
      <c r="H181" s="157"/>
      <c r="I181" s="157"/>
      <c r="J181" s="157"/>
      <c r="K181" s="157"/>
      <c r="L181" s="157"/>
      <c r="M181" s="157"/>
      <c r="N181" s="157"/>
      <c r="O181" s="157"/>
      <c r="P181" s="157"/>
      <c r="Q181" s="157"/>
      <c r="R181" s="157"/>
      <c r="S181" s="157"/>
      <c r="T181" s="157"/>
      <c r="U181" s="157"/>
      <c r="V181" s="148"/>
      <c r="Z181" s="149"/>
      <c r="AA181" s="149" t="str">
        <f>IF(AND(F182=G182,H182=I182,F182="A"),"2016 - kw","")</f>
        <v/>
      </c>
      <c r="AB181" s="149" t="str">
        <f>IF(OR(B181="2017 - kw",B181="2018 - kw"),"2016 - kw","")</f>
        <v/>
      </c>
      <c r="AC181" s="149"/>
      <c r="AD181" s="149"/>
      <c r="AE181" s="149"/>
    </row>
    <row r="182" spans="1:31" hidden="1" x14ac:dyDescent="0.3">
      <c r="A182" s="148"/>
      <c r="B182" s="148"/>
      <c r="C182" s="161"/>
      <c r="D182" s="162"/>
      <c r="E182" s="163" t="s">
        <v>168</v>
      </c>
      <c r="F182" s="164"/>
      <c r="G182" s="164"/>
      <c r="H182" s="164"/>
      <c r="I182" s="164"/>
      <c r="J182" s="164"/>
      <c r="K182" s="164"/>
      <c r="L182" s="164"/>
      <c r="M182" s="164"/>
      <c r="N182" s="164"/>
      <c r="O182" s="164"/>
      <c r="P182" s="164"/>
      <c r="Q182" s="164"/>
      <c r="R182" s="164"/>
      <c r="S182" s="164"/>
      <c r="T182" s="164"/>
      <c r="U182" s="164"/>
      <c r="V182" s="148"/>
      <c r="Z182" s="149"/>
      <c r="AA182" s="149"/>
      <c r="AB182" s="149"/>
      <c r="AC182" s="149"/>
      <c r="AD182" s="149"/>
      <c r="AE182" s="149"/>
    </row>
    <row r="183" spans="1:31" hidden="1" x14ac:dyDescent="0.3">
      <c r="A183" s="148" t="str">
        <f>IF(AND(F185=G185,H185=I185,J185=K185,F185="A"),"2016 - kwh",IF(AND(F185=G185,H185=I185,J185&lt;&gt;K185,F185="A"),"2017 - kwh",IF(AND(F185=G185,H185&lt;&gt;I185,F185="A"),"2018 - kwh","N/A")))</f>
        <v>N/A</v>
      </c>
      <c r="B183" s="148" t="str">
        <f>IF(AND(F185="A",G185="A"),"A","")</f>
        <v/>
      </c>
      <c r="C183" s="154" t="s">
        <v>221</v>
      </c>
      <c r="D183" s="155"/>
      <c r="E183" s="156" t="s">
        <v>166</v>
      </c>
      <c r="F183" s="157"/>
      <c r="G183" s="157"/>
      <c r="H183" s="157"/>
      <c r="I183" s="157"/>
      <c r="J183" s="157"/>
      <c r="K183" s="157"/>
      <c r="L183" s="157"/>
      <c r="M183" s="157"/>
      <c r="N183" s="157"/>
      <c r="O183" s="157"/>
      <c r="P183" s="157"/>
      <c r="Q183" s="157"/>
      <c r="R183" s="157"/>
      <c r="S183" s="157"/>
      <c r="T183" s="157"/>
      <c r="U183" s="157"/>
      <c r="V183" s="148"/>
      <c r="Z183" s="149"/>
      <c r="AA183" s="149" t="str">
        <f>IF(AND(F185=G185,H185=I185,F185="A"),"2016 - kwh","")</f>
        <v/>
      </c>
      <c r="AB183" s="149" t="str">
        <f>IF(OR(B183="2017 - kwh",B183="2018 - kwh"),"2016 - kwh","")</f>
        <v/>
      </c>
      <c r="AC183" s="149"/>
      <c r="AD183" s="149"/>
      <c r="AE183" s="149"/>
    </row>
    <row r="184" spans="1:31" hidden="1" x14ac:dyDescent="0.3">
      <c r="A184" s="148" t="str">
        <f>IF(AND(F185=G185,H185=I185,J185=K185,F185="A"),"2016 - kw",IF(AND(F185=G185,H185=I185,J185&lt;&gt;K185,F185="A"),"2017 - kw",IF(AND(F185=G185,H185&lt;&gt;I185,F185="A"),"2018 - kw","N/A")))</f>
        <v>N/A</v>
      </c>
      <c r="B184" s="148" t="str">
        <f>IF(AND(F185="A",G185="A"),"A","")</f>
        <v/>
      </c>
      <c r="C184" s="158"/>
      <c r="D184" s="159" t="str">
        <f>D183 &amp; "kW"</f>
        <v>kW</v>
      </c>
      <c r="E184" s="160" t="s">
        <v>167</v>
      </c>
      <c r="F184" s="157"/>
      <c r="G184" s="157"/>
      <c r="H184" s="157"/>
      <c r="I184" s="157"/>
      <c r="J184" s="157"/>
      <c r="K184" s="157"/>
      <c r="L184" s="157"/>
      <c r="M184" s="157"/>
      <c r="N184" s="157"/>
      <c r="O184" s="157"/>
      <c r="P184" s="157"/>
      <c r="Q184" s="157"/>
      <c r="R184" s="157"/>
      <c r="S184" s="157"/>
      <c r="T184" s="157"/>
      <c r="U184" s="157"/>
      <c r="V184" s="148"/>
      <c r="Z184" s="149"/>
      <c r="AA184" s="149" t="str">
        <f>IF(AND(F185=G185,H185=I185,F185="A"),"2016 - kw","")</f>
        <v/>
      </c>
      <c r="AB184" s="149" t="str">
        <f>IF(OR(B184="2017 - kw",B184="2018 - kw"),"2016 - kw","")</f>
        <v/>
      </c>
      <c r="AC184" s="149"/>
      <c r="AD184" s="149"/>
      <c r="AE184" s="149"/>
    </row>
    <row r="185" spans="1:31" hidden="1" x14ac:dyDescent="0.3">
      <c r="A185" s="148"/>
      <c r="B185" s="148"/>
      <c r="C185" s="161"/>
      <c r="D185" s="162"/>
      <c r="E185" s="163" t="s">
        <v>168</v>
      </c>
      <c r="F185" s="164"/>
      <c r="G185" s="164"/>
      <c r="H185" s="164"/>
      <c r="I185" s="164"/>
      <c r="J185" s="164"/>
      <c r="K185" s="164"/>
      <c r="L185" s="164"/>
      <c r="M185" s="164"/>
      <c r="N185" s="164"/>
      <c r="O185" s="164"/>
      <c r="P185" s="164"/>
      <c r="Q185" s="164"/>
      <c r="R185" s="164"/>
      <c r="S185" s="164"/>
      <c r="T185" s="164"/>
      <c r="U185" s="164"/>
      <c r="V185" s="148"/>
      <c r="Z185" s="149"/>
      <c r="AA185" s="149"/>
      <c r="AB185" s="149"/>
      <c r="AC185" s="149"/>
      <c r="AD185" s="149"/>
      <c r="AE185" s="149"/>
    </row>
    <row r="186" spans="1:31" hidden="1" x14ac:dyDescent="0.3">
      <c r="A186" s="148" t="str">
        <f>IF(AND(F188=G188,H188=I188,J188=K188,F188="A"),"2016 - kwh",IF(AND(F188=G188,H188=I188,J188&lt;&gt;K188,F188="A"),"2017 - kwh",IF(AND(F188=G188,H188&lt;&gt;I188,F188="A"),"2018 - kwh","N/A")))</f>
        <v>N/A</v>
      </c>
      <c r="B186" s="148" t="str">
        <f>IF(AND(F188="A",G188="A"),"A","")</f>
        <v/>
      </c>
      <c r="C186" s="154" t="s">
        <v>222</v>
      </c>
      <c r="D186" s="155"/>
      <c r="E186" s="156" t="s">
        <v>166</v>
      </c>
      <c r="F186" s="157"/>
      <c r="G186" s="157"/>
      <c r="H186" s="157"/>
      <c r="I186" s="157"/>
      <c r="J186" s="157"/>
      <c r="K186" s="157"/>
      <c r="L186" s="157"/>
      <c r="M186" s="157"/>
      <c r="N186" s="157"/>
      <c r="O186" s="157"/>
      <c r="P186" s="157"/>
      <c r="Q186" s="157"/>
      <c r="R186" s="157"/>
      <c r="S186" s="157"/>
      <c r="T186" s="157"/>
      <c r="U186" s="157"/>
      <c r="V186" s="148"/>
      <c r="Z186" s="149"/>
      <c r="AA186" s="149" t="str">
        <f>IF(AND(F188=G188,H188=I188,F188="A"),"2016 - kwh","")</f>
        <v/>
      </c>
      <c r="AB186" s="149" t="str">
        <f>IF(OR(B186="2017 - kwh",B186="2018 - kwh"),"2016 - kwh","")</f>
        <v/>
      </c>
      <c r="AC186" s="149"/>
      <c r="AD186" s="149"/>
      <c r="AE186" s="149"/>
    </row>
    <row r="187" spans="1:31" hidden="1" x14ac:dyDescent="0.3">
      <c r="A187" s="148" t="str">
        <f>IF(AND(F188=G188,H188=I188,J188=K188,F188="A"),"2016 - kw",IF(AND(F188=G188,H188=I188,J188&lt;&gt;K188,F188="A"),"2017 - kw",IF(AND(F188=G188,H188&lt;&gt;I188,F188="A"),"2018 - kw","N/A")))</f>
        <v>N/A</v>
      </c>
      <c r="B187" s="148" t="str">
        <f>IF(AND(F188="A",G188="A"),"A","")</f>
        <v/>
      </c>
      <c r="C187" s="158"/>
      <c r="D187" s="159" t="str">
        <f>D186 &amp; "kW"</f>
        <v>kW</v>
      </c>
      <c r="E187" s="160" t="s">
        <v>167</v>
      </c>
      <c r="F187" s="157"/>
      <c r="G187" s="157"/>
      <c r="H187" s="157"/>
      <c r="I187" s="157"/>
      <c r="J187" s="157"/>
      <c r="K187" s="157"/>
      <c r="L187" s="157"/>
      <c r="M187" s="157"/>
      <c r="N187" s="157"/>
      <c r="O187" s="157"/>
      <c r="P187" s="157"/>
      <c r="Q187" s="157"/>
      <c r="R187" s="157"/>
      <c r="S187" s="157"/>
      <c r="T187" s="157"/>
      <c r="U187" s="157"/>
      <c r="V187" s="148"/>
      <c r="Z187" s="149"/>
      <c r="AA187" s="149" t="str">
        <f>IF(AND(F188=G188,H188=I188,F188="A"),"2016 - kw","")</f>
        <v/>
      </c>
      <c r="AB187" s="149" t="str">
        <f>IF(OR(B187="2017 - kw",B187="2018 - kw"),"2016 - kw","")</f>
        <v/>
      </c>
      <c r="AC187" s="149"/>
      <c r="AD187" s="149"/>
      <c r="AE187" s="149"/>
    </row>
    <row r="188" spans="1:31" hidden="1" x14ac:dyDescent="0.3">
      <c r="A188" s="148"/>
      <c r="B188" s="148"/>
      <c r="C188" s="161"/>
      <c r="D188" s="162"/>
      <c r="E188" s="163" t="s">
        <v>168</v>
      </c>
      <c r="F188" s="164"/>
      <c r="G188" s="164"/>
      <c r="H188" s="164"/>
      <c r="I188" s="164"/>
      <c r="J188" s="164"/>
      <c r="K188" s="164"/>
      <c r="L188" s="164"/>
      <c r="M188" s="164"/>
      <c r="N188" s="164"/>
      <c r="O188" s="164"/>
      <c r="P188" s="164"/>
      <c r="Q188" s="164"/>
      <c r="R188" s="164"/>
      <c r="S188" s="164"/>
      <c r="T188" s="164"/>
      <c r="U188" s="164"/>
      <c r="V188" s="148"/>
      <c r="Z188" s="149"/>
      <c r="AA188" s="149"/>
      <c r="AB188" s="149"/>
      <c r="AC188" s="149"/>
      <c r="AD188" s="149"/>
      <c r="AE188" s="149"/>
    </row>
    <row r="189" spans="1:31" hidden="1" x14ac:dyDescent="0.3">
      <c r="A189" s="148" t="str">
        <f>IF(AND(F191=G191,H191=I191,J191=K191,F191="A"),"2016 - kwh",IF(AND(F191=G191,H191=I191,J191&lt;&gt;K191,F191="A"),"2017 - kwh",IF(AND(F191=G191,H191&lt;&gt;I191,F191="A"),"2018 - kwh","N/A")))</f>
        <v>N/A</v>
      </c>
      <c r="B189" s="148" t="str">
        <f>IF(AND(F191="A",G191="A"),"A","")</f>
        <v/>
      </c>
      <c r="C189" s="154" t="s">
        <v>223</v>
      </c>
      <c r="D189" s="155"/>
      <c r="E189" s="156" t="s">
        <v>166</v>
      </c>
      <c r="F189" s="157"/>
      <c r="G189" s="157"/>
      <c r="H189" s="157"/>
      <c r="I189" s="157"/>
      <c r="J189" s="157"/>
      <c r="K189" s="157"/>
      <c r="L189" s="157"/>
      <c r="M189" s="157"/>
      <c r="N189" s="157"/>
      <c r="O189" s="157"/>
      <c r="P189" s="157"/>
      <c r="Q189" s="157"/>
      <c r="R189" s="157"/>
      <c r="S189" s="157"/>
      <c r="T189" s="157"/>
      <c r="U189" s="157"/>
      <c r="V189" s="148"/>
      <c r="Z189" s="149"/>
      <c r="AA189" s="149" t="str">
        <f>IF(AND(F191=G191,H191=I191,F191="A"),"2016 - kwh","")</f>
        <v/>
      </c>
      <c r="AB189" s="149" t="str">
        <f>IF(OR(B189="2017 - kwh",B189="2018 - kwh"),"2016 - kwh","")</f>
        <v/>
      </c>
      <c r="AC189" s="149"/>
      <c r="AD189" s="149"/>
      <c r="AE189" s="149"/>
    </row>
    <row r="190" spans="1:31" hidden="1" x14ac:dyDescent="0.3">
      <c r="A190" s="148" t="str">
        <f>IF(AND(F191=G191,H191=I191,J191=K191,F191="A"),"2016 - kw",IF(AND(F191=G191,H191=I191,J191&lt;&gt;K191,F191="A"),"2017 - kw",IF(AND(F191=G191,H191&lt;&gt;I191,F191="A"),"2018 - kw","N/A")))</f>
        <v>N/A</v>
      </c>
      <c r="B190" s="148" t="str">
        <f>IF(AND(F191="A",G191="A"),"A","")</f>
        <v/>
      </c>
      <c r="C190" s="158"/>
      <c r="D190" s="159" t="str">
        <f>D189 &amp; "kW"</f>
        <v>kW</v>
      </c>
      <c r="E190" s="160" t="s">
        <v>167</v>
      </c>
      <c r="F190" s="157"/>
      <c r="G190" s="157"/>
      <c r="H190" s="157"/>
      <c r="I190" s="157"/>
      <c r="J190" s="157"/>
      <c r="K190" s="157"/>
      <c r="L190" s="157"/>
      <c r="M190" s="157"/>
      <c r="N190" s="157"/>
      <c r="O190" s="157"/>
      <c r="P190" s="157"/>
      <c r="Q190" s="157"/>
      <c r="R190" s="157"/>
      <c r="S190" s="157"/>
      <c r="T190" s="157"/>
      <c r="U190" s="157"/>
      <c r="V190" s="148"/>
      <c r="Z190" s="149"/>
      <c r="AA190" s="149" t="str">
        <f>IF(AND(F191=G191,H191=I191,F191="A"),"2016 - kw","")</f>
        <v/>
      </c>
      <c r="AB190" s="149" t="str">
        <f>IF(OR(B190="2017 - kw",B190="2018 - kw"),"2016 - kw","")</f>
        <v/>
      </c>
      <c r="AC190" s="149"/>
      <c r="AD190" s="149"/>
      <c r="AE190" s="149"/>
    </row>
    <row r="191" spans="1:31" hidden="1" x14ac:dyDescent="0.3">
      <c r="A191" s="148"/>
      <c r="B191" s="148"/>
      <c r="C191" s="161"/>
      <c r="D191" s="162"/>
      <c r="E191" s="163" t="s">
        <v>168</v>
      </c>
      <c r="F191" s="164"/>
      <c r="G191" s="164"/>
      <c r="H191" s="164"/>
      <c r="I191" s="164"/>
      <c r="J191" s="164"/>
      <c r="K191" s="164"/>
      <c r="L191" s="164"/>
      <c r="M191" s="164"/>
      <c r="N191" s="164"/>
      <c r="O191" s="164"/>
      <c r="P191" s="164"/>
      <c r="Q191" s="164"/>
      <c r="R191" s="164"/>
      <c r="S191" s="164"/>
      <c r="T191" s="164"/>
      <c r="U191" s="164"/>
      <c r="V191" s="148"/>
      <c r="Z191" s="149"/>
      <c r="AA191" s="149"/>
      <c r="AB191" s="149"/>
      <c r="AC191" s="149"/>
      <c r="AD191" s="149"/>
      <c r="AE191" s="149"/>
    </row>
    <row r="192" spans="1:31" hidden="1" x14ac:dyDescent="0.3">
      <c r="A192" s="148" t="str">
        <f>IF(AND(F194=G194,H194=I194,J194=K194,F194="A"),"2016 - kwh",IF(AND(F194=G194,H194=I194,J194&lt;&gt;K194,F194="A"),"2017 - kwh",IF(AND(F194=G194,H194&lt;&gt;I194,F194="A"),"2018 - kwh","N/A")))</f>
        <v>N/A</v>
      </c>
      <c r="B192" s="148" t="str">
        <f>IF(AND(F194="A",G194="A"),"A","")</f>
        <v/>
      </c>
      <c r="C192" s="154" t="s">
        <v>224</v>
      </c>
      <c r="D192" s="155"/>
      <c r="E192" s="156" t="s">
        <v>166</v>
      </c>
      <c r="F192" s="157"/>
      <c r="G192" s="157"/>
      <c r="H192" s="157"/>
      <c r="I192" s="157"/>
      <c r="J192" s="157"/>
      <c r="K192" s="157"/>
      <c r="L192" s="157"/>
      <c r="M192" s="157"/>
      <c r="N192" s="157"/>
      <c r="O192" s="157"/>
      <c r="P192" s="157"/>
      <c r="Q192" s="157"/>
      <c r="R192" s="157"/>
      <c r="S192" s="157"/>
      <c r="T192" s="157"/>
      <c r="U192" s="157"/>
      <c r="V192" s="148"/>
      <c r="Z192" s="149"/>
      <c r="AA192" s="149" t="str">
        <f>IF(AND(F194=G194,H194=I194,F194="A"),"2016 - kwh","")</f>
        <v/>
      </c>
      <c r="AB192" s="149" t="str">
        <f>IF(OR(B192="2017 - kwh",B192="2018 - kwh"),"2016 - kwh","")</f>
        <v/>
      </c>
      <c r="AC192" s="149"/>
      <c r="AD192" s="149"/>
      <c r="AE192" s="149"/>
    </row>
    <row r="193" spans="1:31" hidden="1" x14ac:dyDescent="0.3">
      <c r="A193" s="148" t="str">
        <f>IF(AND(F194=G194,H194=I194,J194=K194,F194="A"),"2016 - kw",IF(AND(F194=G194,H194=I194,J194&lt;&gt;K194,F194="A"),"2017 - kw",IF(AND(F194=G194,H194&lt;&gt;I194,F194="A"),"2018 - kw","N/A")))</f>
        <v>N/A</v>
      </c>
      <c r="B193" s="148" t="str">
        <f>IF(AND(F194="A",G194="A"),"A","")</f>
        <v/>
      </c>
      <c r="C193" s="158"/>
      <c r="D193" s="159" t="str">
        <f>D192 &amp; "kW"</f>
        <v>kW</v>
      </c>
      <c r="E193" s="160" t="s">
        <v>167</v>
      </c>
      <c r="F193" s="157"/>
      <c r="G193" s="157"/>
      <c r="H193" s="157"/>
      <c r="I193" s="157"/>
      <c r="J193" s="157"/>
      <c r="K193" s="157"/>
      <c r="L193" s="157"/>
      <c r="M193" s="157"/>
      <c r="N193" s="157"/>
      <c r="O193" s="157"/>
      <c r="P193" s="157"/>
      <c r="Q193" s="157"/>
      <c r="R193" s="157"/>
      <c r="S193" s="157"/>
      <c r="T193" s="157"/>
      <c r="U193" s="157"/>
      <c r="V193" s="148"/>
      <c r="Z193" s="149"/>
      <c r="AA193" s="149" t="str">
        <f>IF(AND(F194=G194,H194=I194,F194="A"),"2016 - kw","")</f>
        <v/>
      </c>
      <c r="AB193" s="149" t="str">
        <f>IF(OR(B193="2017 - kw",B193="2018 - kw"),"2016 - kw","")</f>
        <v/>
      </c>
      <c r="AC193" s="149"/>
      <c r="AD193" s="149"/>
      <c r="AE193" s="149"/>
    </row>
    <row r="194" spans="1:31" hidden="1" x14ac:dyDescent="0.3">
      <c r="A194" s="148"/>
      <c r="B194" s="148"/>
      <c r="C194" s="161"/>
      <c r="D194" s="162"/>
      <c r="E194" s="163" t="s">
        <v>168</v>
      </c>
      <c r="F194" s="164"/>
      <c r="G194" s="164"/>
      <c r="H194" s="164"/>
      <c r="I194" s="164"/>
      <c r="J194" s="164"/>
      <c r="K194" s="164"/>
      <c r="L194" s="164"/>
      <c r="M194" s="164"/>
      <c r="N194" s="164"/>
      <c r="O194" s="164"/>
      <c r="P194" s="164"/>
      <c r="Q194" s="164"/>
      <c r="R194" s="164"/>
      <c r="S194" s="164"/>
      <c r="T194" s="164"/>
      <c r="U194" s="164"/>
      <c r="V194" s="148"/>
      <c r="Z194" s="149"/>
      <c r="AA194" s="149"/>
      <c r="AB194" s="149"/>
      <c r="AC194" s="149"/>
      <c r="AD194" s="149"/>
      <c r="AE194" s="149"/>
    </row>
    <row r="195" spans="1:31" hidden="1" x14ac:dyDescent="0.3">
      <c r="A195" s="148" t="str">
        <f>IF(AND(F197=G197,H197=I197,J197=K197,F197="A"),"2016 - kwh",IF(AND(F197=G197,H197=I197,J197&lt;&gt;K197,F197="A"),"2017 - kwh",IF(AND(F197=G197,H197&lt;&gt;I197,F197="A"),"2018 - kwh","N/A")))</f>
        <v>N/A</v>
      </c>
      <c r="B195" s="148" t="str">
        <f>IF(AND(F197="A",G197="A"),"A","")</f>
        <v/>
      </c>
      <c r="C195" s="154" t="s">
        <v>225</v>
      </c>
      <c r="D195" s="155"/>
      <c r="E195" s="156" t="s">
        <v>166</v>
      </c>
      <c r="F195" s="157"/>
      <c r="G195" s="157"/>
      <c r="H195" s="157"/>
      <c r="I195" s="157"/>
      <c r="J195" s="157"/>
      <c r="K195" s="157"/>
      <c r="L195" s="157"/>
      <c r="M195" s="157"/>
      <c r="N195" s="157"/>
      <c r="O195" s="157"/>
      <c r="P195" s="157"/>
      <c r="Q195" s="157"/>
      <c r="R195" s="157"/>
      <c r="S195" s="157"/>
      <c r="T195" s="157"/>
      <c r="U195" s="157"/>
      <c r="V195" s="148"/>
      <c r="Z195" s="149"/>
      <c r="AA195" s="149" t="str">
        <f>IF(AND(F197=G197,H197=I197,F197="A"),"2016 - kwh","")</f>
        <v/>
      </c>
      <c r="AB195" s="149" t="str">
        <f>IF(OR(B195="2017 - kwh",B195="2018 - kwh"),"2016 - kwh","")</f>
        <v/>
      </c>
      <c r="AC195" s="149"/>
      <c r="AD195" s="149"/>
      <c r="AE195" s="149"/>
    </row>
    <row r="196" spans="1:31" hidden="1" x14ac:dyDescent="0.3">
      <c r="A196" s="148" t="str">
        <f>IF(AND(F197=G197,H197=I197,J197=K197,F197="A"),"2016 - kw",IF(AND(F197=G197,H197=I197,J197&lt;&gt;K197,F197="A"),"2017 - kw",IF(AND(F197=G197,H197&lt;&gt;I197,F197="A"),"2018 - kw","N/A")))</f>
        <v>N/A</v>
      </c>
      <c r="B196" s="148" t="str">
        <f>IF(AND(F197="A",G197="A"),"A","")</f>
        <v/>
      </c>
      <c r="C196" s="158"/>
      <c r="D196" s="159" t="str">
        <f>D195 &amp; "kW"</f>
        <v>kW</v>
      </c>
      <c r="E196" s="160" t="s">
        <v>167</v>
      </c>
      <c r="F196" s="157"/>
      <c r="G196" s="157"/>
      <c r="H196" s="157"/>
      <c r="I196" s="157"/>
      <c r="J196" s="157"/>
      <c r="K196" s="157"/>
      <c r="L196" s="157"/>
      <c r="M196" s="157"/>
      <c r="N196" s="157"/>
      <c r="O196" s="157"/>
      <c r="P196" s="157"/>
      <c r="Q196" s="157"/>
      <c r="R196" s="157"/>
      <c r="S196" s="157"/>
      <c r="T196" s="157"/>
      <c r="U196" s="157"/>
      <c r="V196" s="148"/>
      <c r="Z196" s="149"/>
      <c r="AA196" s="149" t="str">
        <f>IF(AND(F197=G197,H197=I197,F197="A"),"2016 - kw","")</f>
        <v/>
      </c>
      <c r="AB196" s="149" t="str">
        <f>IF(OR(B196="2017 - kw",B196="2018 - kw"),"2016 - kw","")</f>
        <v/>
      </c>
      <c r="AC196" s="149"/>
      <c r="AD196" s="149"/>
      <c r="AE196" s="149"/>
    </row>
    <row r="197" spans="1:31" hidden="1" x14ac:dyDescent="0.3">
      <c r="A197" s="148"/>
      <c r="B197" s="148"/>
      <c r="C197" s="161"/>
      <c r="D197" s="162"/>
      <c r="E197" s="163" t="s">
        <v>168</v>
      </c>
      <c r="F197" s="164"/>
      <c r="G197" s="164"/>
      <c r="H197" s="164"/>
      <c r="I197" s="164"/>
      <c r="J197" s="164"/>
      <c r="K197" s="164"/>
      <c r="L197" s="164"/>
      <c r="M197" s="164"/>
      <c r="N197" s="164"/>
      <c r="O197" s="164"/>
      <c r="P197" s="164"/>
      <c r="Q197" s="164"/>
      <c r="R197" s="164"/>
      <c r="S197" s="164"/>
      <c r="T197" s="164"/>
      <c r="U197" s="164"/>
      <c r="V197" s="148"/>
      <c r="Z197" s="149"/>
      <c r="AA197" s="149"/>
      <c r="AB197" s="149"/>
      <c r="AC197" s="149"/>
      <c r="AD197" s="149"/>
      <c r="AE197" s="149"/>
    </row>
    <row r="198" spans="1:31" hidden="1" x14ac:dyDescent="0.3">
      <c r="A198" s="148" t="str">
        <f>IF(AND(F200=G200,H200=I200,J200=K200,F200="A"),"2016 - kwh",IF(AND(F200=G200,H200=I200,J200&lt;&gt;K200,F200="A"),"2017 - kwh",IF(AND(F200=G200,H200&lt;&gt;I200,F200="A"),"2018 - kwh","N/A")))</f>
        <v>N/A</v>
      </c>
      <c r="B198" s="148" t="str">
        <f>IF(AND(F200="A",G200="A"),"A","")</f>
        <v/>
      </c>
      <c r="C198" s="154" t="s">
        <v>226</v>
      </c>
      <c r="D198" s="155"/>
      <c r="E198" s="156" t="s">
        <v>166</v>
      </c>
      <c r="F198" s="157"/>
      <c r="G198" s="157"/>
      <c r="H198" s="157"/>
      <c r="I198" s="157"/>
      <c r="J198" s="157"/>
      <c r="K198" s="157"/>
      <c r="L198" s="157"/>
      <c r="M198" s="157"/>
      <c r="N198" s="157"/>
      <c r="O198" s="157"/>
      <c r="P198" s="157"/>
      <c r="Q198" s="157"/>
      <c r="R198" s="157"/>
      <c r="S198" s="157"/>
      <c r="T198" s="157"/>
      <c r="U198" s="157"/>
      <c r="V198" s="148"/>
      <c r="Z198" s="149"/>
      <c r="AA198" s="149" t="str">
        <f>IF(AND(F200=G200,H200=I200,F200="A"),"2016 - kwh","")</f>
        <v/>
      </c>
      <c r="AB198" s="149" t="str">
        <f>IF(OR(B198="2017 - kwh",B198="2018 - kwh"),"2016 - kwh","")</f>
        <v/>
      </c>
      <c r="AC198" s="149"/>
      <c r="AD198" s="149"/>
      <c r="AE198" s="149"/>
    </row>
    <row r="199" spans="1:31" hidden="1" x14ac:dyDescent="0.3">
      <c r="A199" s="148" t="str">
        <f>IF(AND(F200=G200,H200=I200,J200=K200,F200="A"),"2016 - kw",IF(AND(F200=G200,H200=I200,J200&lt;&gt;K200,F200="A"),"2017 - kw",IF(AND(F200=G200,H200&lt;&gt;I200,F200="A"),"2018 - kw","N/A")))</f>
        <v>N/A</v>
      </c>
      <c r="B199" s="148" t="str">
        <f>IF(AND(F200="A",G200="A"),"A","")</f>
        <v/>
      </c>
      <c r="C199" s="158"/>
      <c r="D199" s="159" t="str">
        <f>D198 &amp; "kW"</f>
        <v>kW</v>
      </c>
      <c r="E199" s="160" t="s">
        <v>167</v>
      </c>
      <c r="F199" s="157"/>
      <c r="G199" s="157"/>
      <c r="H199" s="157"/>
      <c r="I199" s="157"/>
      <c r="J199" s="157"/>
      <c r="K199" s="157"/>
      <c r="L199" s="157"/>
      <c r="M199" s="157"/>
      <c r="N199" s="157"/>
      <c r="O199" s="157"/>
      <c r="P199" s="157"/>
      <c r="Q199" s="157"/>
      <c r="R199" s="157"/>
      <c r="S199" s="157"/>
      <c r="T199" s="157"/>
      <c r="U199" s="157"/>
      <c r="V199" s="148"/>
      <c r="Z199" s="149"/>
      <c r="AA199" s="149" t="str">
        <f>IF(AND(F200=G200,H200=I200,F200="A"),"2016 - kw","")</f>
        <v/>
      </c>
      <c r="AB199" s="149" t="str">
        <f>IF(OR(B199="2017 - kw",B199="2018 - kw"),"2016 - kw","")</f>
        <v/>
      </c>
      <c r="AC199" s="149"/>
      <c r="AD199" s="149"/>
      <c r="AE199" s="149"/>
    </row>
    <row r="200" spans="1:31" hidden="1" x14ac:dyDescent="0.3">
      <c r="A200" s="148"/>
      <c r="B200" s="148"/>
      <c r="C200" s="161"/>
      <c r="D200" s="162"/>
      <c r="E200" s="163" t="s">
        <v>168</v>
      </c>
      <c r="F200" s="164"/>
      <c r="G200" s="164"/>
      <c r="H200" s="164"/>
      <c r="I200" s="164"/>
      <c r="J200" s="164"/>
      <c r="K200" s="164"/>
      <c r="L200" s="164"/>
      <c r="M200" s="164"/>
      <c r="N200" s="164"/>
      <c r="O200" s="164"/>
      <c r="P200" s="164"/>
      <c r="Q200" s="164"/>
      <c r="R200" s="164"/>
      <c r="S200" s="164"/>
      <c r="T200" s="164"/>
      <c r="U200" s="164"/>
      <c r="V200" s="148"/>
      <c r="Z200" s="149"/>
      <c r="AA200" s="149"/>
      <c r="AB200" s="149"/>
      <c r="AC200" s="149"/>
      <c r="AD200" s="149"/>
      <c r="AE200" s="149"/>
    </row>
    <row r="201" spans="1:31" hidden="1" x14ac:dyDescent="0.3">
      <c r="A201" s="148" t="str">
        <f>IF(AND(F203=G203,H203=I203,J203=K203,F203="A"),"2016 - kwh",IF(AND(F203=G203,H203=I203,J203&lt;&gt;K203,F203="A"),"2017 - kwh",IF(AND(F203=G203,H203&lt;&gt;I203,F203="A"),"2018 - kwh","N/A")))</f>
        <v>N/A</v>
      </c>
      <c r="B201" s="148" t="str">
        <f>IF(AND(F203="A",G203="A"),"A","")</f>
        <v/>
      </c>
      <c r="C201" s="154" t="s">
        <v>227</v>
      </c>
      <c r="D201" s="155"/>
      <c r="E201" s="156" t="s">
        <v>166</v>
      </c>
      <c r="F201" s="157"/>
      <c r="G201" s="157"/>
      <c r="H201" s="157"/>
      <c r="I201" s="157"/>
      <c r="J201" s="157"/>
      <c r="K201" s="157"/>
      <c r="L201" s="157"/>
      <c r="M201" s="157"/>
      <c r="N201" s="157"/>
      <c r="O201" s="157"/>
      <c r="P201" s="157"/>
      <c r="Q201" s="157"/>
      <c r="R201" s="157"/>
      <c r="S201" s="157"/>
      <c r="T201" s="157"/>
      <c r="U201" s="157"/>
      <c r="V201" s="148"/>
      <c r="Z201" s="149"/>
      <c r="AA201" s="149" t="str">
        <f>IF(AND(F203=G203,H203=I203,F203="A"),"2016 - kwh","")</f>
        <v/>
      </c>
      <c r="AB201" s="149" t="str">
        <f>IF(OR(B201="2017 - kwh",B201="2018 - kwh"),"2016 - kwh","")</f>
        <v/>
      </c>
      <c r="AC201" s="149"/>
      <c r="AD201" s="149"/>
      <c r="AE201" s="149"/>
    </row>
    <row r="202" spans="1:31" hidden="1" x14ac:dyDescent="0.3">
      <c r="A202" s="148" t="str">
        <f>IF(AND(F203=G203,H203=I203,J203=K203,F203="A"),"2016 - kw",IF(AND(F203=G203,H203=I203,J203&lt;&gt;K203,F203="A"),"2017 - kw",IF(AND(F203=G203,H203&lt;&gt;I203,F203="A"),"2018 - kw","N/A")))</f>
        <v>N/A</v>
      </c>
      <c r="B202" s="148" t="str">
        <f>IF(AND(F203="A",G203="A"),"A","")</f>
        <v/>
      </c>
      <c r="C202" s="158"/>
      <c r="D202" s="159" t="str">
        <f>D201 &amp; "kW"</f>
        <v>kW</v>
      </c>
      <c r="E202" s="160" t="s">
        <v>167</v>
      </c>
      <c r="F202" s="157"/>
      <c r="G202" s="157"/>
      <c r="H202" s="157"/>
      <c r="I202" s="157"/>
      <c r="J202" s="157"/>
      <c r="K202" s="157"/>
      <c r="L202" s="157"/>
      <c r="M202" s="157"/>
      <c r="N202" s="157"/>
      <c r="O202" s="157"/>
      <c r="P202" s="157"/>
      <c r="Q202" s="157"/>
      <c r="R202" s="157"/>
      <c r="S202" s="157"/>
      <c r="T202" s="157"/>
      <c r="U202" s="157"/>
      <c r="V202" s="148"/>
      <c r="Z202" s="149"/>
      <c r="AA202" s="149" t="str">
        <f>IF(AND(F203=G203,H203=I203,F203="A"),"2016 - kw","")</f>
        <v/>
      </c>
      <c r="AB202" s="149" t="str">
        <f>IF(OR(B202="2017 - kw",B202="2018 - kw"),"2016 - kw","")</f>
        <v/>
      </c>
      <c r="AC202" s="149"/>
      <c r="AD202" s="149"/>
      <c r="AE202" s="149"/>
    </row>
    <row r="203" spans="1:31" hidden="1" x14ac:dyDescent="0.3">
      <c r="A203" s="148"/>
      <c r="B203" s="148"/>
      <c r="C203" s="161"/>
      <c r="D203" s="162"/>
      <c r="E203" s="163" t="s">
        <v>168</v>
      </c>
      <c r="F203" s="164"/>
      <c r="G203" s="164"/>
      <c r="H203" s="164"/>
      <c r="I203" s="164"/>
      <c r="J203" s="164"/>
      <c r="K203" s="164"/>
      <c r="L203" s="164"/>
      <c r="M203" s="164"/>
      <c r="N203" s="164"/>
      <c r="O203" s="164"/>
      <c r="P203" s="164"/>
      <c r="Q203" s="164"/>
      <c r="R203" s="164"/>
      <c r="S203" s="164"/>
      <c r="T203" s="164"/>
      <c r="U203" s="164"/>
      <c r="V203" s="148"/>
      <c r="Z203" s="149"/>
      <c r="AA203" s="149"/>
      <c r="AB203" s="149"/>
      <c r="AC203" s="149"/>
      <c r="AD203" s="149"/>
      <c r="AE203" s="149"/>
    </row>
    <row r="204" spans="1:31" hidden="1" x14ac:dyDescent="0.3">
      <c r="A204" s="148" t="str">
        <f>IF(AND(F206=G206,H206=I206,J206=K206,F206="A"),"2016 - kwh",IF(AND(F206=G206,H206=I206,J206&lt;&gt;K206,F206="A"),"2017 - kwh",IF(AND(F206=G206,H206&lt;&gt;I206,F206="A"),"2018 - kwh","N/A")))</f>
        <v>N/A</v>
      </c>
      <c r="B204" s="148" t="str">
        <f>IF(AND(F206="A",G206="A"),"A","")</f>
        <v/>
      </c>
      <c r="C204" s="154" t="s">
        <v>228</v>
      </c>
      <c r="D204" s="155"/>
      <c r="E204" s="156" t="s">
        <v>166</v>
      </c>
      <c r="F204" s="157"/>
      <c r="G204" s="157"/>
      <c r="H204" s="157"/>
      <c r="I204" s="157"/>
      <c r="J204" s="157"/>
      <c r="K204" s="157"/>
      <c r="L204" s="157"/>
      <c r="M204" s="157"/>
      <c r="N204" s="157"/>
      <c r="O204" s="157"/>
      <c r="P204" s="157"/>
      <c r="Q204" s="157"/>
      <c r="R204" s="157"/>
      <c r="S204" s="157"/>
      <c r="T204" s="157"/>
      <c r="U204" s="157"/>
      <c r="V204" s="148"/>
      <c r="Z204" s="149"/>
      <c r="AA204" s="149" t="str">
        <f>IF(AND(F206=G206,H206=I206,F206="A"),"2016 - kwh","")</f>
        <v/>
      </c>
      <c r="AB204" s="149" t="str">
        <f>IF(OR(B204="2017 - kwh",B204="2018 - kwh"),"2016 - kwh","")</f>
        <v/>
      </c>
      <c r="AC204" s="149"/>
      <c r="AD204" s="149"/>
      <c r="AE204" s="149"/>
    </row>
    <row r="205" spans="1:31" hidden="1" x14ac:dyDescent="0.3">
      <c r="A205" s="148" t="str">
        <f>IF(AND(F206=G206,H206=I206,J206=K206,F206="A"),"2016 - kw",IF(AND(F206=G206,H206=I206,J206&lt;&gt;K206,F206="A"),"2017 - kw",IF(AND(F206=G206,H206&lt;&gt;I206,F206="A"),"2018 - kw","N/A")))</f>
        <v>N/A</v>
      </c>
      <c r="B205" s="148" t="str">
        <f>IF(AND(F206="A",G206="A"),"A","")</f>
        <v/>
      </c>
      <c r="C205" s="158"/>
      <c r="D205" s="159" t="str">
        <f>D204 &amp; "kW"</f>
        <v>kW</v>
      </c>
      <c r="E205" s="160" t="s">
        <v>167</v>
      </c>
      <c r="F205" s="157"/>
      <c r="G205" s="157"/>
      <c r="H205" s="157"/>
      <c r="I205" s="157"/>
      <c r="J205" s="157"/>
      <c r="K205" s="157"/>
      <c r="L205" s="157"/>
      <c r="M205" s="157"/>
      <c r="N205" s="157"/>
      <c r="O205" s="157"/>
      <c r="P205" s="157"/>
      <c r="Q205" s="157"/>
      <c r="R205" s="157"/>
      <c r="S205" s="157"/>
      <c r="T205" s="157"/>
      <c r="U205" s="157"/>
      <c r="V205" s="148"/>
      <c r="Z205" s="149"/>
      <c r="AA205" s="149" t="str">
        <f>IF(AND(F206=G206,H206=I206,F206="A"),"2016 - kw","")</f>
        <v/>
      </c>
      <c r="AB205" s="149" t="str">
        <f>IF(OR(B205="2017 - kw",B205="2018 - kw"),"2016 - kw","")</f>
        <v/>
      </c>
      <c r="AC205" s="149"/>
      <c r="AD205" s="149"/>
      <c r="AE205" s="149"/>
    </row>
    <row r="206" spans="1:31" hidden="1" x14ac:dyDescent="0.3">
      <c r="A206" s="148"/>
      <c r="B206" s="148"/>
      <c r="C206" s="161"/>
      <c r="D206" s="162"/>
      <c r="E206" s="163" t="s">
        <v>168</v>
      </c>
      <c r="F206" s="164"/>
      <c r="G206" s="164"/>
      <c r="H206" s="164"/>
      <c r="I206" s="164"/>
      <c r="J206" s="164"/>
      <c r="K206" s="164"/>
      <c r="L206" s="164"/>
      <c r="M206" s="164"/>
      <c r="N206" s="164"/>
      <c r="O206" s="164"/>
      <c r="P206" s="164"/>
      <c r="Q206" s="164"/>
      <c r="R206" s="164"/>
      <c r="S206" s="164"/>
      <c r="T206" s="164"/>
      <c r="U206" s="164"/>
      <c r="V206" s="148"/>
      <c r="Z206" s="149"/>
      <c r="AA206" s="149"/>
      <c r="AB206" s="149"/>
      <c r="AC206" s="149"/>
      <c r="AD206" s="149"/>
      <c r="AE206" s="149"/>
    </row>
    <row r="207" spans="1:31" hidden="1" x14ac:dyDescent="0.3">
      <c r="A207" s="148" t="str">
        <f>IF(AND(F209=G209,H209=I209,J209=K209,F209="A"),"2016 - kwh",IF(AND(F209=G209,H209=I209,J209&lt;&gt;K209,F209="A"),"2017 - kwh",IF(AND(F209=G209,H209&lt;&gt;I209,F209="A"),"2018 - kwh","N/A")))</f>
        <v>N/A</v>
      </c>
      <c r="B207" s="148" t="str">
        <f>IF(AND(F209="A",G209="A"),"A","")</f>
        <v/>
      </c>
      <c r="C207" s="154" t="s">
        <v>229</v>
      </c>
      <c r="D207" s="155"/>
      <c r="E207" s="156" t="s">
        <v>166</v>
      </c>
      <c r="F207" s="157"/>
      <c r="G207" s="157"/>
      <c r="H207" s="157"/>
      <c r="I207" s="157"/>
      <c r="J207" s="157"/>
      <c r="K207" s="157"/>
      <c r="L207" s="157"/>
      <c r="M207" s="157"/>
      <c r="N207" s="157"/>
      <c r="O207" s="157"/>
      <c r="P207" s="157"/>
      <c r="Q207" s="157"/>
      <c r="R207" s="157"/>
      <c r="S207" s="157"/>
      <c r="T207" s="157"/>
      <c r="U207" s="157"/>
      <c r="V207" s="148"/>
      <c r="Z207" s="149"/>
      <c r="AA207" s="149" t="str">
        <f>IF(AND(F209=G209,H209=I209,F209="A"),"2016 - kwh","")</f>
        <v/>
      </c>
      <c r="AB207" s="149" t="str">
        <f>IF(OR(B207="2017 - kwh",B207="2018 - kwh"),"2016 - kwh","")</f>
        <v/>
      </c>
      <c r="AC207" s="149"/>
      <c r="AD207" s="149"/>
      <c r="AE207" s="149"/>
    </row>
    <row r="208" spans="1:31" hidden="1" x14ac:dyDescent="0.3">
      <c r="A208" s="148" t="str">
        <f>IF(AND(F209=G209,H209=I209,J209=K209,F209="A"),"2016 - kw",IF(AND(F209=G209,H209=I209,J209&lt;&gt;K209,F209="A"),"2017 - kw",IF(AND(F209=G209,H209&lt;&gt;I209,F209="A"),"2018 - kw","N/A")))</f>
        <v>N/A</v>
      </c>
      <c r="B208" s="148" t="str">
        <f>IF(AND(F209="A",G209="A"),"A","")</f>
        <v/>
      </c>
      <c r="C208" s="158"/>
      <c r="D208" s="159" t="str">
        <f>D207 &amp; "kW"</f>
        <v>kW</v>
      </c>
      <c r="E208" s="160" t="s">
        <v>167</v>
      </c>
      <c r="F208" s="157"/>
      <c r="G208" s="157"/>
      <c r="H208" s="157"/>
      <c r="I208" s="157"/>
      <c r="J208" s="157"/>
      <c r="K208" s="157"/>
      <c r="L208" s="157"/>
      <c r="M208" s="157"/>
      <c r="N208" s="157"/>
      <c r="O208" s="157"/>
      <c r="P208" s="157"/>
      <c r="Q208" s="157"/>
      <c r="R208" s="157"/>
      <c r="S208" s="157"/>
      <c r="T208" s="157"/>
      <c r="U208" s="157"/>
      <c r="V208" s="148"/>
      <c r="Z208" s="149"/>
      <c r="AA208" s="149" t="str">
        <f>IF(AND(F209=G209,H209=I209,F209="A"),"2016 - kw","")</f>
        <v/>
      </c>
      <c r="AB208" s="149" t="str">
        <f>IF(OR(B208="2017 - kw",B208="2018 - kw"),"2016 - kw","")</f>
        <v/>
      </c>
      <c r="AC208" s="149"/>
      <c r="AD208" s="149"/>
      <c r="AE208" s="149"/>
    </row>
    <row r="209" spans="1:31" hidden="1" x14ac:dyDescent="0.3">
      <c r="A209" s="148"/>
      <c r="B209" s="148"/>
      <c r="C209" s="161"/>
      <c r="D209" s="162"/>
      <c r="E209" s="163" t="s">
        <v>168</v>
      </c>
      <c r="F209" s="164"/>
      <c r="G209" s="164"/>
      <c r="H209" s="164"/>
      <c r="I209" s="164"/>
      <c r="J209" s="164"/>
      <c r="K209" s="164"/>
      <c r="L209" s="164"/>
      <c r="M209" s="164"/>
      <c r="N209" s="164"/>
      <c r="O209" s="164"/>
      <c r="P209" s="164"/>
      <c r="Q209" s="164"/>
      <c r="R209" s="164"/>
      <c r="S209" s="164"/>
      <c r="T209" s="164"/>
      <c r="U209" s="164"/>
      <c r="V209" s="148"/>
      <c r="Z209" s="149"/>
      <c r="AA209" s="149"/>
      <c r="AB209" s="149"/>
      <c r="AC209" s="149"/>
      <c r="AD209" s="149"/>
      <c r="AE209" s="149"/>
    </row>
    <row r="210" spans="1:31" hidden="1" x14ac:dyDescent="0.3">
      <c r="A210" s="148" t="str">
        <f>IF(AND(F212=G212,H212=I212,J212=K212,F212="A"),"2016 - kwh",IF(AND(F212=G212,H212=I212,J212&lt;&gt;K212,F212="A"),"2017 - kwh",IF(AND(F212=G212,H212&lt;&gt;I212,F212="A"),"2018 - kwh","N/A")))</f>
        <v>N/A</v>
      </c>
      <c r="B210" s="148" t="str">
        <f>IF(AND(F212="A",G212="A"),"A","")</f>
        <v/>
      </c>
      <c r="C210" s="154" t="s">
        <v>230</v>
      </c>
      <c r="D210" s="155"/>
      <c r="E210" s="156" t="s">
        <v>166</v>
      </c>
      <c r="F210" s="157"/>
      <c r="G210" s="157"/>
      <c r="H210" s="157"/>
      <c r="I210" s="157"/>
      <c r="J210" s="157"/>
      <c r="K210" s="157"/>
      <c r="L210" s="157"/>
      <c r="M210" s="157"/>
      <c r="N210" s="157"/>
      <c r="O210" s="157"/>
      <c r="P210" s="157"/>
      <c r="Q210" s="157"/>
      <c r="R210" s="157"/>
      <c r="S210" s="157"/>
      <c r="T210" s="157"/>
      <c r="U210" s="157"/>
      <c r="V210" s="148"/>
      <c r="Z210" s="149"/>
      <c r="AA210" s="149" t="str">
        <f>IF(AND(F212=G212,H212=I212,F212="A"),"2016 - kwh","")</f>
        <v/>
      </c>
      <c r="AB210" s="149" t="str">
        <f>IF(OR(B210="2017 - kwh",B210="2018 - kwh"),"2016 - kwh","")</f>
        <v/>
      </c>
      <c r="AC210" s="149"/>
      <c r="AD210" s="149"/>
      <c r="AE210" s="149"/>
    </row>
    <row r="211" spans="1:31" hidden="1" x14ac:dyDescent="0.3">
      <c r="A211" s="148" t="str">
        <f>IF(AND(F212=G212,H212=I212,J212=K212,F212="A"),"2016 - kw",IF(AND(F212=G212,H212=I212,J212&lt;&gt;K212,F212="A"),"2017 - kw",IF(AND(F212=G212,H212&lt;&gt;I212,F212="A"),"2018 - kw","N/A")))</f>
        <v>N/A</v>
      </c>
      <c r="B211" s="148" t="str">
        <f>IF(AND(F212="A",G212="A"),"A","")</f>
        <v/>
      </c>
      <c r="C211" s="158"/>
      <c r="D211" s="159" t="str">
        <f>D210 &amp; "kW"</f>
        <v>kW</v>
      </c>
      <c r="E211" s="160" t="s">
        <v>167</v>
      </c>
      <c r="F211" s="157"/>
      <c r="G211" s="157"/>
      <c r="H211" s="157"/>
      <c r="I211" s="157"/>
      <c r="J211" s="157"/>
      <c r="K211" s="157"/>
      <c r="L211" s="157"/>
      <c r="M211" s="157"/>
      <c r="N211" s="157"/>
      <c r="O211" s="157"/>
      <c r="P211" s="157"/>
      <c r="Q211" s="157"/>
      <c r="R211" s="157"/>
      <c r="S211" s="157"/>
      <c r="T211" s="157"/>
      <c r="U211" s="157"/>
      <c r="V211" s="148"/>
      <c r="Z211" s="149"/>
      <c r="AA211" s="149" t="str">
        <f>IF(AND(F212=G212,H212=I212,F212="A"),"2016 - kw","")</f>
        <v/>
      </c>
      <c r="AB211" s="149" t="str">
        <f>IF(OR(B211="2017 - kw",B211="2018 - kw"),"2016 - kw","")</f>
        <v/>
      </c>
      <c r="AC211" s="149"/>
      <c r="AD211" s="149"/>
      <c r="AE211" s="149"/>
    </row>
    <row r="212" spans="1:31" hidden="1" x14ac:dyDescent="0.3">
      <c r="A212" s="148"/>
      <c r="B212" s="148"/>
      <c r="C212" s="161"/>
      <c r="D212" s="162"/>
      <c r="E212" s="163" t="s">
        <v>168</v>
      </c>
      <c r="F212" s="164"/>
      <c r="G212" s="164"/>
      <c r="H212" s="164"/>
      <c r="I212" s="164"/>
      <c r="J212" s="164"/>
      <c r="K212" s="164"/>
      <c r="L212" s="164"/>
      <c r="M212" s="164"/>
      <c r="N212" s="164"/>
      <c r="O212" s="164"/>
      <c r="P212" s="164"/>
      <c r="Q212" s="164"/>
      <c r="R212" s="164"/>
      <c r="S212" s="164"/>
      <c r="T212" s="164"/>
      <c r="U212" s="164"/>
      <c r="V212" s="148"/>
      <c r="Z212" s="149"/>
      <c r="AA212" s="149"/>
      <c r="AB212" s="149"/>
      <c r="AC212" s="149"/>
      <c r="AD212" s="149"/>
      <c r="AE212" s="149"/>
    </row>
    <row r="213" spans="1:31" hidden="1" x14ac:dyDescent="0.3">
      <c r="A213" s="148" t="str">
        <f>IF(AND(F215=G215,H215=I215,J215=K215,F215="A"),"2016 - kwh",IF(AND(F215=G215,H215=I215,J215&lt;&gt;K215,F215="A"),"2017 - kwh",IF(AND(F215=G215,H215&lt;&gt;I215,F215="A"),"2018 - kwh","N/A")))</f>
        <v>N/A</v>
      </c>
      <c r="B213" s="148" t="str">
        <f>IF(AND(F215="A",G215="A"),"A","")</f>
        <v/>
      </c>
      <c r="C213" s="154" t="s">
        <v>231</v>
      </c>
      <c r="D213" s="155"/>
      <c r="E213" s="156" t="s">
        <v>166</v>
      </c>
      <c r="F213" s="157"/>
      <c r="G213" s="157"/>
      <c r="H213" s="157"/>
      <c r="I213" s="157"/>
      <c r="J213" s="157"/>
      <c r="K213" s="157"/>
      <c r="L213" s="157"/>
      <c r="M213" s="157"/>
      <c r="N213" s="157"/>
      <c r="O213" s="157"/>
      <c r="P213" s="157"/>
      <c r="Q213" s="157"/>
      <c r="R213" s="157"/>
      <c r="S213" s="157"/>
      <c r="T213" s="157"/>
      <c r="U213" s="157"/>
      <c r="V213" s="148"/>
      <c r="Z213" s="149"/>
      <c r="AA213" s="149" t="str">
        <f>IF(AND(F215=G215,H215=I215,F215="A"),"2016 - kwh","")</f>
        <v/>
      </c>
      <c r="AB213" s="149" t="str">
        <f>IF(OR(B213="2017 - kwh",B213="2018 - kwh"),"2016 - kwh","")</f>
        <v/>
      </c>
      <c r="AC213" s="149"/>
      <c r="AD213" s="149"/>
      <c r="AE213" s="149"/>
    </row>
    <row r="214" spans="1:31" hidden="1" x14ac:dyDescent="0.3">
      <c r="A214" s="148" t="str">
        <f>IF(AND(F215=G215,H215=I215,J215=K215,F215="A"),"2016 - kw",IF(AND(F215=G215,H215=I215,J215&lt;&gt;K215,F215="A"),"2017 - kw",IF(AND(F215=G215,H215&lt;&gt;I215,F215="A"),"2018 - kw","N/A")))</f>
        <v>N/A</v>
      </c>
      <c r="B214" s="148" t="str">
        <f>IF(AND(F215="A",G215="A"),"A","")</f>
        <v/>
      </c>
      <c r="C214" s="158"/>
      <c r="D214" s="159" t="str">
        <f>D213 &amp; "kW"</f>
        <v>kW</v>
      </c>
      <c r="E214" s="160" t="s">
        <v>167</v>
      </c>
      <c r="F214" s="157"/>
      <c r="G214" s="157"/>
      <c r="H214" s="157"/>
      <c r="I214" s="157"/>
      <c r="J214" s="157"/>
      <c r="K214" s="157"/>
      <c r="L214" s="157"/>
      <c r="M214" s="157"/>
      <c r="N214" s="157"/>
      <c r="O214" s="157"/>
      <c r="P214" s="157"/>
      <c r="Q214" s="157"/>
      <c r="R214" s="157"/>
      <c r="S214" s="157"/>
      <c r="T214" s="157"/>
      <c r="U214" s="157"/>
      <c r="V214" s="148"/>
      <c r="Z214" s="149"/>
      <c r="AA214" s="149" t="str">
        <f>IF(AND(F215=G215,H215=I215,F215="A"),"2016 - kw","")</f>
        <v/>
      </c>
      <c r="AB214" s="149" t="str">
        <f>IF(OR(B214="2017 - kw",B214="2018 - kw"),"2016 - kw","")</f>
        <v/>
      </c>
      <c r="AC214" s="149"/>
      <c r="AD214" s="149"/>
      <c r="AE214" s="149"/>
    </row>
    <row r="215" spans="1:31" hidden="1" x14ac:dyDescent="0.3">
      <c r="A215" s="148"/>
      <c r="B215" s="148"/>
      <c r="C215" s="161"/>
      <c r="D215" s="162"/>
      <c r="E215" s="163" t="s">
        <v>168</v>
      </c>
      <c r="F215" s="164"/>
      <c r="G215" s="164"/>
      <c r="H215" s="164"/>
      <c r="I215" s="164"/>
      <c r="J215" s="164"/>
      <c r="K215" s="164"/>
      <c r="L215" s="164"/>
      <c r="M215" s="164"/>
      <c r="N215" s="164"/>
      <c r="O215" s="164"/>
      <c r="P215" s="164"/>
      <c r="Q215" s="164"/>
      <c r="R215" s="164"/>
      <c r="S215" s="164"/>
      <c r="T215" s="164"/>
      <c r="U215" s="164"/>
      <c r="V215" s="148"/>
      <c r="Z215" s="149"/>
      <c r="AA215" s="149"/>
      <c r="AB215" s="149"/>
      <c r="AC215" s="149"/>
      <c r="AD215" s="149"/>
      <c r="AE215" s="149"/>
    </row>
    <row r="216" spans="1:31" hidden="1" x14ac:dyDescent="0.3">
      <c r="A216" s="148" t="str">
        <f>IF(AND(F218=G218,H218=I218,J218=K218,F218="A"),"2016 - kwh",IF(AND(F218=G218,H218=I218,J218&lt;&gt;K218,F218="A"),"2017 - kwh",IF(AND(F218=G218,H218&lt;&gt;I218,F218="A"),"2018 - kwh","N/A")))</f>
        <v>N/A</v>
      </c>
      <c r="B216" s="148" t="str">
        <f>IF(AND(F218="A",G218="A"),"A","")</f>
        <v/>
      </c>
      <c r="C216" s="154" t="s">
        <v>232</v>
      </c>
      <c r="D216" s="155"/>
      <c r="E216" s="156" t="s">
        <v>166</v>
      </c>
      <c r="F216" s="157"/>
      <c r="G216" s="157"/>
      <c r="H216" s="157"/>
      <c r="I216" s="157"/>
      <c r="J216" s="157"/>
      <c r="K216" s="157"/>
      <c r="L216" s="157"/>
      <c r="M216" s="157"/>
      <c r="N216" s="157"/>
      <c r="O216" s="157"/>
      <c r="P216" s="157"/>
      <c r="Q216" s="157"/>
      <c r="R216" s="157"/>
      <c r="S216" s="157"/>
      <c r="T216" s="157"/>
      <c r="U216" s="157"/>
      <c r="V216" s="148"/>
      <c r="Z216" s="149"/>
      <c r="AA216" s="149" t="str">
        <f>IF(AND(F218=G218,H218=I218,F218="A"),"2016 - kwh","")</f>
        <v/>
      </c>
      <c r="AB216" s="149" t="str">
        <f>IF(OR(B216="2017 - kwh",B216="2018 - kwh"),"2016 - kwh","")</f>
        <v/>
      </c>
      <c r="AC216" s="149"/>
      <c r="AD216" s="149"/>
      <c r="AE216" s="149"/>
    </row>
    <row r="217" spans="1:31" hidden="1" x14ac:dyDescent="0.3">
      <c r="A217" s="148" t="str">
        <f>IF(AND(F218=G218,H218=I218,J218=K218,F218="A"),"2016 - kw",IF(AND(F218=G218,H218=I218,J218&lt;&gt;K218,F218="A"),"2017 - kw",IF(AND(F218=G218,H218&lt;&gt;I218,F218="A"),"2018 - kw","N/A")))</f>
        <v>N/A</v>
      </c>
      <c r="B217" s="148" t="str">
        <f>IF(AND(F218="A",G218="A"),"A","")</f>
        <v/>
      </c>
      <c r="C217" s="158"/>
      <c r="D217" s="159" t="str">
        <f>D216 &amp; "kW"</f>
        <v>kW</v>
      </c>
      <c r="E217" s="160" t="s">
        <v>167</v>
      </c>
      <c r="F217" s="157"/>
      <c r="G217" s="157"/>
      <c r="H217" s="157"/>
      <c r="I217" s="157"/>
      <c r="J217" s="157"/>
      <c r="K217" s="157"/>
      <c r="L217" s="157"/>
      <c r="M217" s="157"/>
      <c r="N217" s="157"/>
      <c r="O217" s="157"/>
      <c r="P217" s="157"/>
      <c r="Q217" s="157"/>
      <c r="R217" s="157"/>
      <c r="S217" s="157"/>
      <c r="T217" s="157"/>
      <c r="U217" s="157"/>
      <c r="V217" s="148"/>
      <c r="Z217" s="149"/>
      <c r="AA217" s="149" t="str">
        <f>IF(AND(F218=G218,H218=I218,F218="A"),"2016 - kw","")</f>
        <v/>
      </c>
      <c r="AB217" s="149" t="str">
        <f>IF(OR(B217="2017 - kw",B217="2018 - kw"),"2016 - kw","")</f>
        <v/>
      </c>
      <c r="AC217" s="149"/>
      <c r="AD217" s="149"/>
      <c r="AE217" s="149"/>
    </row>
    <row r="218" spans="1:31" hidden="1" x14ac:dyDescent="0.3">
      <c r="A218" s="148"/>
      <c r="B218" s="148"/>
      <c r="C218" s="161"/>
      <c r="D218" s="162"/>
      <c r="E218" s="163" t="s">
        <v>168</v>
      </c>
      <c r="F218" s="164"/>
      <c r="G218" s="164"/>
      <c r="H218" s="164"/>
      <c r="I218" s="164"/>
      <c r="J218" s="164"/>
      <c r="K218" s="164"/>
      <c r="L218" s="164"/>
      <c r="M218" s="164"/>
      <c r="N218" s="164"/>
      <c r="O218" s="164"/>
      <c r="P218" s="164"/>
      <c r="Q218" s="164"/>
      <c r="R218" s="164"/>
      <c r="S218" s="164"/>
      <c r="T218" s="164"/>
      <c r="U218" s="164"/>
      <c r="V218" s="148"/>
      <c r="Z218" s="149"/>
      <c r="AA218" s="149"/>
      <c r="AB218" s="149"/>
      <c r="AC218" s="149"/>
      <c r="AD218" s="149"/>
      <c r="AE218" s="149"/>
    </row>
    <row r="219" spans="1:31" hidden="1" x14ac:dyDescent="0.3">
      <c r="A219" s="148" t="str">
        <f>IF(AND(F221=G221,H221=I221,J221=K221,F221="A"),"2016 - kwh",IF(AND(F221=G221,H221=I221,J221&lt;&gt;K221,F221="A"),"2017 - kwh",IF(AND(F221=G221,H221&lt;&gt;I221,F221="A"),"2018 - kwh","N/A")))</f>
        <v>N/A</v>
      </c>
      <c r="B219" s="148" t="str">
        <f>IF(AND(F221="A",G221="A"),"A","")</f>
        <v/>
      </c>
      <c r="C219" s="154" t="s">
        <v>233</v>
      </c>
      <c r="D219" s="155"/>
      <c r="E219" s="156" t="s">
        <v>166</v>
      </c>
      <c r="F219" s="157"/>
      <c r="G219" s="157"/>
      <c r="H219" s="157"/>
      <c r="I219" s="157"/>
      <c r="J219" s="157"/>
      <c r="K219" s="157"/>
      <c r="L219" s="157"/>
      <c r="M219" s="157"/>
      <c r="N219" s="157"/>
      <c r="O219" s="157"/>
      <c r="P219" s="157"/>
      <c r="Q219" s="157"/>
      <c r="R219" s="157"/>
      <c r="S219" s="157"/>
      <c r="T219" s="157"/>
      <c r="U219" s="157"/>
      <c r="V219" s="148"/>
      <c r="Z219" s="149"/>
      <c r="AA219" s="149" t="str">
        <f>IF(AND(F221=G221,H221=I221,F221="A"),"2016 - kwh","")</f>
        <v/>
      </c>
      <c r="AB219" s="149" t="str">
        <f>IF(OR(B219="2017 - kwh",B219="2018 - kwh"),"2016 - kwh","")</f>
        <v/>
      </c>
      <c r="AC219" s="149"/>
      <c r="AD219" s="149"/>
      <c r="AE219" s="149"/>
    </row>
    <row r="220" spans="1:31" hidden="1" x14ac:dyDescent="0.3">
      <c r="A220" s="148" t="str">
        <f>IF(AND(F221=G221,H221=I221,J221=K221,F221="A"),"2016 - kw",IF(AND(F221=G221,H221=I221,J221&lt;&gt;K221,F221="A"),"2017 - kw",IF(AND(F221=G221,H221&lt;&gt;I221,F221="A"),"2018 - kw","N/A")))</f>
        <v>N/A</v>
      </c>
      <c r="B220" s="148" t="str">
        <f>IF(AND(F221="A",G221="A"),"A","")</f>
        <v/>
      </c>
      <c r="C220" s="158"/>
      <c r="D220" s="159" t="str">
        <f>D219 &amp; "kW"</f>
        <v>kW</v>
      </c>
      <c r="E220" s="160" t="s">
        <v>167</v>
      </c>
      <c r="F220" s="157"/>
      <c r="G220" s="157"/>
      <c r="H220" s="157"/>
      <c r="I220" s="157"/>
      <c r="J220" s="157"/>
      <c r="K220" s="157"/>
      <c r="L220" s="157"/>
      <c r="M220" s="157"/>
      <c r="N220" s="157"/>
      <c r="O220" s="157"/>
      <c r="P220" s="157"/>
      <c r="Q220" s="157"/>
      <c r="R220" s="157"/>
      <c r="S220" s="157"/>
      <c r="T220" s="157"/>
      <c r="U220" s="157"/>
      <c r="V220" s="148"/>
      <c r="Z220" s="149"/>
      <c r="AA220" s="149" t="str">
        <f>IF(AND(F221=G221,H221=I221,F221="A"),"2016 - kw","")</f>
        <v/>
      </c>
      <c r="AB220" s="149" t="str">
        <f>IF(OR(B220="2017 - kw",B220="2018 - kw"),"2016 - kw","")</f>
        <v/>
      </c>
      <c r="AC220" s="149"/>
      <c r="AD220" s="149"/>
      <c r="AE220" s="149"/>
    </row>
    <row r="221" spans="1:31" hidden="1" x14ac:dyDescent="0.3">
      <c r="A221" s="148"/>
      <c r="B221" s="148"/>
      <c r="C221" s="161"/>
      <c r="D221" s="162"/>
      <c r="E221" s="163" t="s">
        <v>168</v>
      </c>
      <c r="F221" s="164"/>
      <c r="G221" s="164"/>
      <c r="H221" s="164"/>
      <c r="I221" s="164"/>
      <c r="J221" s="164"/>
      <c r="K221" s="164"/>
      <c r="L221" s="164"/>
      <c r="M221" s="164"/>
      <c r="N221" s="164"/>
      <c r="O221" s="164"/>
      <c r="P221" s="164"/>
      <c r="Q221" s="164"/>
      <c r="R221" s="164"/>
      <c r="S221" s="164"/>
      <c r="T221" s="164"/>
      <c r="U221" s="164"/>
      <c r="V221" s="148"/>
      <c r="Z221" s="149"/>
      <c r="AA221" s="149"/>
      <c r="AB221" s="149"/>
      <c r="AC221" s="149"/>
      <c r="AD221" s="149"/>
      <c r="AE221" s="149"/>
    </row>
    <row r="222" spans="1:31" hidden="1" x14ac:dyDescent="0.3">
      <c r="A222" s="148" t="str">
        <f>IF(AND(F224=G224,H224=I224,J224=K224,F224="A"),"2016 - kwh",IF(AND(F224=G224,H224=I224,J224&lt;&gt;K224,F224="A"),"2017 - kwh",IF(AND(F224=G224,H224&lt;&gt;I224,F224="A"),"2018 - kwh","N/A")))</f>
        <v>N/A</v>
      </c>
      <c r="B222" s="148" t="str">
        <f>IF(AND(F224="A",G224="A"),"A","")</f>
        <v/>
      </c>
      <c r="C222" s="154" t="s">
        <v>234</v>
      </c>
      <c r="D222" s="155"/>
      <c r="E222" s="156" t="s">
        <v>166</v>
      </c>
      <c r="F222" s="157"/>
      <c r="G222" s="157"/>
      <c r="H222" s="157"/>
      <c r="I222" s="157"/>
      <c r="J222" s="157"/>
      <c r="K222" s="157"/>
      <c r="L222" s="157"/>
      <c r="M222" s="157"/>
      <c r="N222" s="157"/>
      <c r="O222" s="157"/>
      <c r="P222" s="157"/>
      <c r="Q222" s="157"/>
      <c r="R222" s="157"/>
      <c r="S222" s="157"/>
      <c r="T222" s="157"/>
      <c r="U222" s="157"/>
      <c r="V222" s="148"/>
      <c r="Z222" s="149"/>
      <c r="AA222" s="149" t="str">
        <f>IF(AND(F224=G224,H224=I224,F224="A"),"2016 - kwh","")</f>
        <v/>
      </c>
      <c r="AB222" s="149" t="str">
        <f>IF(OR(B222="2017 - kwh",B222="2018 - kwh"),"2016 - kwh","")</f>
        <v/>
      </c>
      <c r="AC222" s="149"/>
      <c r="AD222" s="149"/>
      <c r="AE222" s="149"/>
    </row>
    <row r="223" spans="1:31" hidden="1" x14ac:dyDescent="0.3">
      <c r="A223" s="148" t="str">
        <f>IF(AND(F224=G224,H224=I224,J224=K224,F224="A"),"2016 - kw",IF(AND(F224=G224,H224=I224,J224&lt;&gt;K224,F224="A"),"2017 - kw",IF(AND(F224=G224,H224&lt;&gt;I224,F224="A"),"2018 - kw","N/A")))</f>
        <v>N/A</v>
      </c>
      <c r="B223" s="148" t="str">
        <f>IF(AND(F224="A",G224="A"),"A","")</f>
        <v/>
      </c>
      <c r="C223" s="158"/>
      <c r="D223" s="159" t="str">
        <f>D222 &amp; "kW"</f>
        <v>kW</v>
      </c>
      <c r="E223" s="160" t="s">
        <v>167</v>
      </c>
      <c r="F223" s="157"/>
      <c r="G223" s="157"/>
      <c r="H223" s="157"/>
      <c r="I223" s="157"/>
      <c r="J223" s="157"/>
      <c r="K223" s="157"/>
      <c r="L223" s="157"/>
      <c r="M223" s="157"/>
      <c r="N223" s="157"/>
      <c r="O223" s="157"/>
      <c r="P223" s="157"/>
      <c r="Q223" s="157"/>
      <c r="R223" s="157"/>
      <c r="S223" s="157"/>
      <c r="T223" s="157"/>
      <c r="U223" s="157"/>
      <c r="V223" s="148"/>
      <c r="Z223" s="149"/>
      <c r="AA223" s="149" t="str">
        <f>IF(AND(F224=G224,H224=I224,F224="A"),"2016 - kw","")</f>
        <v/>
      </c>
      <c r="AB223" s="149" t="str">
        <f>IF(OR(B223="2017 - kw",B223="2018 - kw"),"2016 - kw","")</f>
        <v/>
      </c>
      <c r="AC223" s="149"/>
      <c r="AD223" s="149"/>
      <c r="AE223" s="149"/>
    </row>
    <row r="224" spans="1:31" hidden="1" x14ac:dyDescent="0.3">
      <c r="A224" s="148"/>
      <c r="B224" s="148"/>
      <c r="C224" s="161"/>
      <c r="D224" s="162"/>
      <c r="E224" s="163" t="s">
        <v>168</v>
      </c>
      <c r="F224" s="164"/>
      <c r="G224" s="164"/>
      <c r="H224" s="164"/>
      <c r="I224" s="164"/>
      <c r="J224" s="164"/>
      <c r="K224" s="164"/>
      <c r="L224" s="164"/>
      <c r="M224" s="164"/>
      <c r="N224" s="164"/>
      <c r="O224" s="164"/>
      <c r="P224" s="164"/>
      <c r="Q224" s="164"/>
      <c r="R224" s="164"/>
      <c r="S224" s="164"/>
      <c r="T224" s="164"/>
      <c r="U224" s="164"/>
      <c r="V224" s="148"/>
      <c r="Z224" s="149"/>
      <c r="AA224" s="149"/>
      <c r="AB224" s="149"/>
      <c r="AC224" s="149"/>
      <c r="AD224" s="149"/>
      <c r="AE224" s="149"/>
    </row>
    <row r="225" spans="1:31" hidden="1" x14ac:dyDescent="0.3">
      <c r="A225" s="148" t="str">
        <f>IF(AND(F227=G227,H227=I227,J227=K227,F227="A"),"2016 - kwh",IF(AND(F227=G227,H227=I227,J227&lt;&gt;K227,F227="A"),"2017 - kwh",IF(AND(F227=G227,H227&lt;&gt;I227,F227="A"),"2018 - kwh","N/A")))</f>
        <v>N/A</v>
      </c>
      <c r="B225" s="148" t="str">
        <f>IF(AND(F227="A",G227="A"),"A","")</f>
        <v/>
      </c>
      <c r="C225" s="154" t="s">
        <v>235</v>
      </c>
      <c r="D225" s="155"/>
      <c r="E225" s="156" t="s">
        <v>166</v>
      </c>
      <c r="F225" s="157"/>
      <c r="G225" s="157"/>
      <c r="H225" s="157"/>
      <c r="I225" s="157"/>
      <c r="J225" s="157"/>
      <c r="K225" s="157"/>
      <c r="L225" s="157"/>
      <c r="M225" s="157"/>
      <c r="N225" s="157"/>
      <c r="O225" s="157"/>
      <c r="P225" s="157"/>
      <c r="Q225" s="157"/>
      <c r="R225" s="157"/>
      <c r="S225" s="157"/>
      <c r="T225" s="157"/>
      <c r="U225" s="157"/>
      <c r="V225" s="148"/>
      <c r="Z225" s="149"/>
      <c r="AA225" s="149" t="str">
        <f>IF(AND(F227=G227,H227=I227,F227="A"),"2016 - kwh","")</f>
        <v/>
      </c>
      <c r="AB225" s="149" t="str">
        <f>IF(OR(B225="2017 - kwh",B225="2018 - kwh"),"2016 - kwh","")</f>
        <v/>
      </c>
      <c r="AC225" s="149"/>
      <c r="AD225" s="149"/>
      <c r="AE225" s="149"/>
    </row>
    <row r="226" spans="1:31" hidden="1" x14ac:dyDescent="0.3">
      <c r="A226" s="148" t="str">
        <f>IF(AND(F227=G227,H227=I227,J227=K227,F227="A"),"2016 - kw",IF(AND(F227=G227,H227=I227,J227&lt;&gt;K227,F227="A"),"2017 - kw",IF(AND(F227=G227,H227&lt;&gt;I227,F227="A"),"2018 - kw","N/A")))</f>
        <v>N/A</v>
      </c>
      <c r="B226" s="148" t="str">
        <f>IF(AND(F227="A",G227="A"),"A","")</f>
        <v/>
      </c>
      <c r="C226" s="158"/>
      <c r="D226" s="159" t="str">
        <f>D225 &amp; "kW"</f>
        <v>kW</v>
      </c>
      <c r="E226" s="160" t="s">
        <v>167</v>
      </c>
      <c r="F226" s="157"/>
      <c r="G226" s="157"/>
      <c r="H226" s="157"/>
      <c r="I226" s="157"/>
      <c r="J226" s="157"/>
      <c r="K226" s="157"/>
      <c r="L226" s="157"/>
      <c r="M226" s="157"/>
      <c r="N226" s="157"/>
      <c r="O226" s="157"/>
      <c r="P226" s="157"/>
      <c r="Q226" s="157"/>
      <c r="R226" s="157"/>
      <c r="S226" s="157"/>
      <c r="T226" s="157"/>
      <c r="U226" s="157"/>
      <c r="V226" s="148"/>
      <c r="Z226" s="149"/>
      <c r="AA226" s="149" t="str">
        <f>IF(AND(F227=G227,H227=I227,F227="A"),"2016 - kw","")</f>
        <v/>
      </c>
      <c r="AB226" s="149" t="str">
        <f>IF(OR(B226="2017 - kw",B226="2018 - kw"),"2016 - kw","")</f>
        <v/>
      </c>
      <c r="AC226" s="149"/>
      <c r="AD226" s="149"/>
      <c r="AE226" s="149"/>
    </row>
    <row r="227" spans="1:31" hidden="1" x14ac:dyDescent="0.3">
      <c r="A227" s="148"/>
      <c r="B227" s="148"/>
      <c r="C227" s="161"/>
      <c r="D227" s="162"/>
      <c r="E227" s="163" t="s">
        <v>168</v>
      </c>
      <c r="F227" s="164"/>
      <c r="G227" s="164"/>
      <c r="H227" s="164"/>
      <c r="I227" s="164"/>
      <c r="J227" s="164"/>
      <c r="K227" s="164"/>
      <c r="L227" s="164"/>
      <c r="M227" s="164"/>
      <c r="N227" s="164"/>
      <c r="O227" s="164"/>
      <c r="P227" s="164"/>
      <c r="Q227" s="164"/>
      <c r="R227" s="164"/>
      <c r="S227" s="164"/>
      <c r="T227" s="164"/>
      <c r="U227" s="164"/>
      <c r="V227" s="148"/>
      <c r="Z227" s="149"/>
      <c r="AA227" s="149"/>
      <c r="AB227" s="149"/>
      <c r="AC227" s="149"/>
      <c r="AD227" s="149"/>
      <c r="AE227" s="149"/>
    </row>
    <row r="228" spans="1:31" hidden="1" x14ac:dyDescent="0.3">
      <c r="A228" s="148" t="str">
        <f>IF(AND(F230=G230,H230=I230,J230=K230,F230="A"),"2016 - kwh",IF(AND(F230=G230,H230=I230,J230&lt;&gt;K230,F230="A"),"2017 - kwh",IF(AND(F230=G230,H230&lt;&gt;I230,F230="A"),"2018 - kwh","N/A")))</f>
        <v>N/A</v>
      </c>
      <c r="B228" s="148" t="str">
        <f>IF(AND(F230="A",G230="A"),"A","")</f>
        <v/>
      </c>
      <c r="C228" s="154" t="s">
        <v>236</v>
      </c>
      <c r="D228" s="155"/>
      <c r="E228" s="156" t="s">
        <v>166</v>
      </c>
      <c r="F228" s="157"/>
      <c r="G228" s="157"/>
      <c r="H228" s="157"/>
      <c r="I228" s="157"/>
      <c r="J228" s="157"/>
      <c r="K228" s="157"/>
      <c r="L228" s="157"/>
      <c r="M228" s="157"/>
      <c r="N228" s="157"/>
      <c r="O228" s="157"/>
      <c r="P228" s="157"/>
      <c r="Q228" s="157"/>
      <c r="R228" s="157"/>
      <c r="S228" s="157"/>
      <c r="T228" s="157"/>
      <c r="U228" s="157"/>
      <c r="V228" s="148"/>
      <c r="Z228" s="149"/>
      <c r="AA228" s="149" t="str">
        <f>IF(AND(F230=G230,H230=I230,F230="A"),"2016 - kwh","")</f>
        <v/>
      </c>
      <c r="AB228" s="149" t="str">
        <f>IF(OR(B228="2017 - kwh",B228="2018 - kwh"),"2016 - kwh","")</f>
        <v/>
      </c>
      <c r="AC228" s="149"/>
      <c r="AD228" s="149"/>
      <c r="AE228" s="149"/>
    </row>
    <row r="229" spans="1:31" hidden="1" x14ac:dyDescent="0.3">
      <c r="A229" s="148" t="str">
        <f>IF(AND(F230=G230,H230=I230,J230=K230,F230="A"),"2016 - kw",IF(AND(F230=G230,H230=I230,J230&lt;&gt;K230,F230="A"),"2017 - kw",IF(AND(F230=G230,H230&lt;&gt;I230,F230="A"),"2018 - kw","N/A")))</f>
        <v>N/A</v>
      </c>
      <c r="B229" s="148" t="str">
        <f>IF(AND(F230="A",G230="A"),"A","")</f>
        <v/>
      </c>
      <c r="C229" s="158"/>
      <c r="D229" s="159" t="str">
        <f>D228 &amp; "kW"</f>
        <v>kW</v>
      </c>
      <c r="E229" s="160" t="s">
        <v>167</v>
      </c>
      <c r="F229" s="157"/>
      <c r="G229" s="157"/>
      <c r="H229" s="157"/>
      <c r="I229" s="157"/>
      <c r="J229" s="157"/>
      <c r="K229" s="157"/>
      <c r="L229" s="157"/>
      <c r="M229" s="157"/>
      <c r="N229" s="157"/>
      <c r="O229" s="157"/>
      <c r="P229" s="157"/>
      <c r="Q229" s="157"/>
      <c r="R229" s="157"/>
      <c r="S229" s="157"/>
      <c r="T229" s="157"/>
      <c r="U229" s="157"/>
      <c r="V229" s="148"/>
      <c r="Z229" s="149"/>
      <c r="AA229" s="149" t="str">
        <f>IF(AND(F230=G230,H230=I230,F230="A"),"2016 - kw","")</f>
        <v/>
      </c>
      <c r="AB229" s="149" t="str">
        <f>IF(OR(B229="2017 - kw",B229="2018 - kw"),"2016 - kw","")</f>
        <v/>
      </c>
      <c r="AC229" s="149"/>
      <c r="AD229" s="149"/>
      <c r="AE229" s="149"/>
    </row>
    <row r="230" spans="1:31" hidden="1" x14ac:dyDescent="0.3">
      <c r="A230" s="148"/>
      <c r="B230" s="148"/>
      <c r="C230" s="161"/>
      <c r="D230" s="162"/>
      <c r="E230" s="163" t="s">
        <v>168</v>
      </c>
      <c r="F230" s="164"/>
      <c r="G230" s="164"/>
      <c r="H230" s="164"/>
      <c r="I230" s="164"/>
      <c r="J230" s="164"/>
      <c r="K230" s="164"/>
      <c r="L230" s="164"/>
      <c r="M230" s="164"/>
      <c r="N230" s="164"/>
      <c r="O230" s="164"/>
      <c r="P230" s="164"/>
      <c r="Q230" s="164"/>
      <c r="R230" s="164"/>
      <c r="S230" s="164"/>
      <c r="T230" s="164"/>
      <c r="U230" s="164"/>
      <c r="V230" s="148"/>
      <c r="Z230" s="149"/>
      <c r="AA230" s="149"/>
      <c r="AB230" s="149"/>
      <c r="AC230" s="149"/>
      <c r="AD230" s="149"/>
      <c r="AE230" s="149"/>
    </row>
    <row r="231" spans="1:31" hidden="1" x14ac:dyDescent="0.3">
      <c r="A231" s="148" t="str">
        <f>IF(AND(F233=G233,H233=I233,J233=K233,F233="A"),"2016 - kwh",IF(AND(F233=G233,H233=I233,J233&lt;&gt;K233,F233="A"),"2017 - kwh",IF(AND(F233=G233,H233&lt;&gt;I233,F233="A"),"2018 - kwh","N/A")))</f>
        <v>N/A</v>
      </c>
      <c r="B231" s="148" t="str">
        <f>IF(AND(F233="A",G233="A"),"A","")</f>
        <v/>
      </c>
      <c r="C231" s="154" t="s">
        <v>237</v>
      </c>
      <c r="D231" s="155"/>
      <c r="E231" s="156" t="s">
        <v>166</v>
      </c>
      <c r="F231" s="157"/>
      <c r="G231" s="157"/>
      <c r="H231" s="157"/>
      <c r="I231" s="157"/>
      <c r="J231" s="157"/>
      <c r="K231" s="157"/>
      <c r="L231" s="157"/>
      <c r="M231" s="157"/>
      <c r="N231" s="157"/>
      <c r="O231" s="157"/>
      <c r="P231" s="157"/>
      <c r="Q231" s="157"/>
      <c r="R231" s="157"/>
      <c r="S231" s="157"/>
      <c r="T231" s="157"/>
      <c r="U231" s="157"/>
      <c r="V231" s="148"/>
      <c r="Z231" s="149"/>
      <c r="AA231" s="149" t="str">
        <f>IF(AND(F233=G233,H233=I233,F233="A"),"2016 - kwh","")</f>
        <v/>
      </c>
      <c r="AB231" s="149" t="str">
        <f>IF(OR(B231="2017 - kwh",B231="2018 - kwh"),"2016 - kwh","")</f>
        <v/>
      </c>
      <c r="AC231" s="149"/>
      <c r="AD231" s="149"/>
      <c r="AE231" s="149"/>
    </row>
    <row r="232" spans="1:31" hidden="1" x14ac:dyDescent="0.3">
      <c r="A232" s="148" t="str">
        <f>IF(AND(F233=G233,H233=I233,J233=K233,F233="A"),"2016 - kw",IF(AND(F233=G233,H233=I233,J233&lt;&gt;K233,F233="A"),"2017 - kw",IF(AND(F233=G233,H233&lt;&gt;I233,F233="A"),"2018 - kw","N/A")))</f>
        <v>N/A</v>
      </c>
      <c r="B232" s="148" t="str">
        <f>IF(AND(F233="A",G233="A"),"A","")</f>
        <v/>
      </c>
      <c r="C232" s="158"/>
      <c r="D232" s="159" t="str">
        <f>D231 &amp; "kW"</f>
        <v>kW</v>
      </c>
      <c r="E232" s="160" t="s">
        <v>167</v>
      </c>
      <c r="F232" s="157"/>
      <c r="G232" s="157"/>
      <c r="H232" s="157"/>
      <c r="I232" s="157"/>
      <c r="J232" s="157"/>
      <c r="K232" s="157"/>
      <c r="L232" s="157"/>
      <c r="M232" s="157"/>
      <c r="N232" s="157"/>
      <c r="O232" s="157"/>
      <c r="P232" s="157"/>
      <c r="Q232" s="157"/>
      <c r="R232" s="157"/>
      <c r="S232" s="157"/>
      <c r="T232" s="157"/>
      <c r="U232" s="157"/>
      <c r="V232" s="148"/>
      <c r="Z232" s="149"/>
      <c r="AA232" s="149" t="str">
        <f>IF(AND(F233=G233,H233=I233,F233="A"),"2016 - kw","")</f>
        <v/>
      </c>
      <c r="AB232" s="149" t="str">
        <f>IF(OR(B232="2017 - kw",B232="2018 - kw"),"2016 - kw","")</f>
        <v/>
      </c>
      <c r="AC232" s="149"/>
      <c r="AD232" s="149"/>
      <c r="AE232" s="149"/>
    </row>
    <row r="233" spans="1:31" hidden="1" x14ac:dyDescent="0.3">
      <c r="A233" s="148"/>
      <c r="B233" s="148"/>
      <c r="C233" s="161"/>
      <c r="D233" s="162"/>
      <c r="E233" s="163" t="s">
        <v>168</v>
      </c>
      <c r="F233" s="164"/>
      <c r="G233" s="164"/>
      <c r="H233" s="164"/>
      <c r="I233" s="164"/>
      <c r="J233" s="164"/>
      <c r="K233" s="164"/>
      <c r="L233" s="164"/>
      <c r="M233" s="164"/>
      <c r="N233" s="164"/>
      <c r="O233" s="164"/>
      <c r="P233" s="164"/>
      <c r="Q233" s="164"/>
      <c r="R233" s="164"/>
      <c r="S233" s="164"/>
      <c r="T233" s="164"/>
      <c r="U233" s="164"/>
      <c r="V233" s="148"/>
      <c r="Z233" s="149"/>
      <c r="AA233" s="149"/>
      <c r="AB233" s="149"/>
      <c r="AC233" s="149"/>
      <c r="AD233" s="149"/>
      <c r="AE233" s="149"/>
    </row>
    <row r="234" spans="1:31" hidden="1" x14ac:dyDescent="0.3">
      <c r="A234" s="148" t="str">
        <f>IF(AND(F236=G236,H236=I236,J236=K236,F236="A"),"2016 - kwh",IF(AND(F236=G236,H236=I236,J236&lt;&gt;K236,F236="A"),"2017 - kwh",IF(AND(F236=G236,H236&lt;&gt;I236,F236="A"),"2018 - kwh","N/A")))</f>
        <v>N/A</v>
      </c>
      <c r="B234" s="148" t="str">
        <f>IF(AND(F236="A",G236="A"),"A","")</f>
        <v/>
      </c>
      <c r="C234" s="154" t="s">
        <v>238</v>
      </c>
      <c r="D234" s="155"/>
      <c r="E234" s="156" t="s">
        <v>166</v>
      </c>
      <c r="F234" s="157"/>
      <c r="G234" s="157"/>
      <c r="H234" s="157"/>
      <c r="I234" s="157"/>
      <c r="J234" s="157"/>
      <c r="K234" s="157"/>
      <c r="L234" s="157"/>
      <c r="M234" s="157"/>
      <c r="N234" s="157"/>
      <c r="O234" s="157"/>
      <c r="P234" s="157"/>
      <c r="Q234" s="157"/>
      <c r="R234" s="157"/>
      <c r="S234" s="157"/>
      <c r="T234" s="157"/>
      <c r="U234" s="157"/>
      <c r="V234" s="148"/>
      <c r="Z234" s="149"/>
      <c r="AA234" s="149" t="str">
        <f>IF(AND(F236=G236,H236=I236,F236="A"),"2016 - kwh","")</f>
        <v/>
      </c>
      <c r="AB234" s="149" t="str">
        <f>IF(OR(B234="2017 - kwh",B234="2018 - kwh"),"2016 - kwh","")</f>
        <v/>
      </c>
      <c r="AC234" s="149"/>
      <c r="AD234" s="149"/>
      <c r="AE234" s="149"/>
    </row>
    <row r="235" spans="1:31" hidden="1" x14ac:dyDescent="0.3">
      <c r="A235" s="148" t="str">
        <f>IF(AND(F236=G236,H236=I236,J236=K236,F236="A"),"2016 - kw",IF(AND(F236=G236,H236=I236,J236&lt;&gt;K236,F236="A"),"2017 - kw",IF(AND(F236=G236,H236&lt;&gt;I236,F236="A"),"2018 - kw","N/A")))</f>
        <v>N/A</v>
      </c>
      <c r="B235" s="148" t="str">
        <f>IF(AND(F236="A",G236="A"),"A","")</f>
        <v/>
      </c>
      <c r="C235" s="158"/>
      <c r="D235" s="159" t="str">
        <f>D234 &amp; "kW"</f>
        <v>kW</v>
      </c>
      <c r="E235" s="160" t="s">
        <v>167</v>
      </c>
      <c r="F235" s="157"/>
      <c r="G235" s="157"/>
      <c r="H235" s="157"/>
      <c r="I235" s="157"/>
      <c r="J235" s="157"/>
      <c r="K235" s="157"/>
      <c r="L235" s="157"/>
      <c r="M235" s="157"/>
      <c r="N235" s="157"/>
      <c r="O235" s="157"/>
      <c r="P235" s="157"/>
      <c r="Q235" s="157"/>
      <c r="R235" s="157"/>
      <c r="S235" s="157"/>
      <c r="T235" s="157"/>
      <c r="U235" s="157"/>
      <c r="V235" s="148"/>
      <c r="Z235" s="149"/>
      <c r="AA235" s="149" t="str">
        <f>IF(AND(F236=G236,H236=I236,F236="A"),"2016 - kw","")</f>
        <v/>
      </c>
      <c r="AB235" s="149" t="str">
        <f>IF(OR(B235="2017 - kw",B235="2018 - kw"),"2016 - kw","")</f>
        <v/>
      </c>
      <c r="AC235" s="149"/>
      <c r="AD235" s="149"/>
      <c r="AE235" s="149"/>
    </row>
    <row r="236" spans="1:31" hidden="1" x14ac:dyDescent="0.3">
      <c r="A236" s="148"/>
      <c r="B236" s="148"/>
      <c r="C236" s="161"/>
      <c r="D236" s="162"/>
      <c r="E236" s="163" t="s">
        <v>168</v>
      </c>
      <c r="F236" s="164"/>
      <c r="G236" s="164"/>
      <c r="H236" s="164"/>
      <c r="I236" s="164"/>
      <c r="J236" s="164"/>
      <c r="K236" s="164"/>
      <c r="L236" s="164"/>
      <c r="M236" s="164"/>
      <c r="N236" s="164"/>
      <c r="O236" s="164"/>
      <c r="P236" s="164"/>
      <c r="Q236" s="164"/>
      <c r="R236" s="164"/>
      <c r="S236" s="164"/>
      <c r="T236" s="164"/>
      <c r="U236" s="164"/>
      <c r="V236" s="148"/>
      <c r="Z236" s="149"/>
      <c r="AA236" s="149"/>
      <c r="AB236" s="149"/>
      <c r="AC236" s="149"/>
      <c r="AD236" s="149"/>
      <c r="AE236" s="149"/>
    </row>
    <row r="237" spans="1:31" hidden="1" x14ac:dyDescent="0.3">
      <c r="A237" s="148" t="str">
        <f>IF(AND(F239=G239,H239=I239,J239=K239,F239="A"),"2016 - kwh",IF(AND(F239=G239,H239=I239,J239&lt;&gt;K239,F239="A"),"2017 - kwh",IF(AND(F239=G239,H239&lt;&gt;I239,F239="A"),"2018 - kwh","N/A")))</f>
        <v>N/A</v>
      </c>
      <c r="B237" s="148" t="str">
        <f>IF(AND(F239="A",G239="A"),"A","")</f>
        <v/>
      </c>
      <c r="C237" s="154" t="s">
        <v>239</v>
      </c>
      <c r="D237" s="155"/>
      <c r="E237" s="156" t="s">
        <v>166</v>
      </c>
      <c r="F237" s="157"/>
      <c r="G237" s="157"/>
      <c r="H237" s="157"/>
      <c r="I237" s="157"/>
      <c r="J237" s="157"/>
      <c r="K237" s="157"/>
      <c r="L237" s="157"/>
      <c r="M237" s="157"/>
      <c r="N237" s="157"/>
      <c r="O237" s="157"/>
      <c r="P237" s="157"/>
      <c r="Q237" s="157"/>
      <c r="R237" s="157"/>
      <c r="S237" s="157"/>
      <c r="T237" s="157"/>
      <c r="U237" s="157"/>
      <c r="V237" s="148"/>
      <c r="Z237" s="149"/>
      <c r="AA237" s="149" t="str">
        <f>IF(AND(F239=G239,H239=I239,F239="A"),"2016 - kwh","")</f>
        <v/>
      </c>
      <c r="AB237" s="149" t="str">
        <f>IF(OR(B237="2017 - kwh",B237="2018 - kwh"),"2016 - kwh","")</f>
        <v/>
      </c>
      <c r="AC237" s="149"/>
      <c r="AD237" s="149"/>
      <c r="AE237" s="149"/>
    </row>
    <row r="238" spans="1:31" hidden="1" x14ac:dyDescent="0.3">
      <c r="A238" s="148" t="str">
        <f>IF(AND(F239=G239,H239=I239,J239=K239,F239="A"),"2016 - kw",IF(AND(F239=G239,H239=I239,J239&lt;&gt;K239,F239="A"),"2017 - kw",IF(AND(F239=G239,H239&lt;&gt;I239,F239="A"),"2018 - kw","N/A")))</f>
        <v>N/A</v>
      </c>
      <c r="B238" s="148" t="str">
        <f>IF(AND(F239="A",G239="A"),"A","")</f>
        <v/>
      </c>
      <c r="C238" s="158"/>
      <c r="D238" s="159" t="str">
        <f>D237 &amp; "kW"</f>
        <v>kW</v>
      </c>
      <c r="E238" s="160" t="s">
        <v>167</v>
      </c>
      <c r="F238" s="157"/>
      <c r="G238" s="157"/>
      <c r="H238" s="157"/>
      <c r="I238" s="157"/>
      <c r="J238" s="157"/>
      <c r="K238" s="157"/>
      <c r="L238" s="157"/>
      <c r="M238" s="157"/>
      <c r="N238" s="157"/>
      <c r="O238" s="157"/>
      <c r="P238" s="157"/>
      <c r="Q238" s="157"/>
      <c r="R238" s="157"/>
      <c r="S238" s="157"/>
      <c r="T238" s="157"/>
      <c r="U238" s="157"/>
      <c r="V238" s="148"/>
      <c r="Z238" s="149"/>
      <c r="AA238" s="149" t="str">
        <f>IF(AND(F239=G239,H239=I239,F239="A"),"2016 - kw","")</f>
        <v/>
      </c>
      <c r="AB238" s="149" t="str">
        <f>IF(OR(B238="2017 - kw",B238="2018 - kw"),"2016 - kw","")</f>
        <v/>
      </c>
      <c r="AC238" s="149"/>
      <c r="AD238" s="149"/>
      <c r="AE238" s="149"/>
    </row>
    <row r="239" spans="1:31" hidden="1" x14ac:dyDescent="0.3">
      <c r="A239" s="148"/>
      <c r="B239" s="148"/>
      <c r="C239" s="161"/>
      <c r="D239" s="162"/>
      <c r="E239" s="163" t="s">
        <v>168</v>
      </c>
      <c r="F239" s="164"/>
      <c r="G239" s="164"/>
      <c r="H239" s="164"/>
      <c r="I239" s="164"/>
      <c r="J239" s="164"/>
      <c r="K239" s="164"/>
      <c r="L239" s="164"/>
      <c r="M239" s="164"/>
      <c r="N239" s="164"/>
      <c r="O239" s="164"/>
      <c r="P239" s="164"/>
      <c r="Q239" s="164"/>
      <c r="R239" s="164"/>
      <c r="S239" s="164"/>
      <c r="T239" s="164"/>
      <c r="U239" s="164"/>
      <c r="V239" s="148"/>
      <c r="Z239" s="149"/>
      <c r="AA239" s="149"/>
      <c r="AB239" s="149"/>
      <c r="AC239" s="149"/>
      <c r="AD239" s="149"/>
      <c r="AE239" s="149"/>
    </row>
    <row r="240" spans="1:31" hidden="1" x14ac:dyDescent="0.3">
      <c r="A240" s="148" t="str">
        <f>IF(AND(F242=G242,H242=I242,J242=K242,F242="A"),"2016 - kwh",IF(AND(F242=G242,H242=I242,J242&lt;&gt;K242,F242="A"),"2017 - kwh",IF(AND(F242=G242,H242&lt;&gt;I242,F242="A"),"2018 - kwh","N/A")))</f>
        <v>N/A</v>
      </c>
      <c r="B240" s="148" t="str">
        <f>IF(AND(F242="A",G242="A"),"A","")</f>
        <v/>
      </c>
      <c r="C240" s="154" t="s">
        <v>240</v>
      </c>
      <c r="D240" s="155"/>
      <c r="E240" s="156" t="s">
        <v>166</v>
      </c>
      <c r="F240" s="157"/>
      <c r="G240" s="157"/>
      <c r="H240" s="157"/>
      <c r="I240" s="157"/>
      <c r="J240" s="157"/>
      <c r="K240" s="157"/>
      <c r="L240" s="157"/>
      <c r="M240" s="157"/>
      <c r="N240" s="157"/>
      <c r="O240" s="157"/>
      <c r="P240" s="157"/>
      <c r="Q240" s="157"/>
      <c r="R240" s="157"/>
      <c r="S240" s="157"/>
      <c r="T240" s="157"/>
      <c r="U240" s="157"/>
      <c r="V240" s="148"/>
      <c r="Z240" s="149"/>
      <c r="AA240" s="149" t="str">
        <f>IF(AND(F242=G242,H242=I242,F242="A"),"2016 - kwh","")</f>
        <v/>
      </c>
      <c r="AB240" s="149" t="str">
        <f>IF(OR(B240="2017 - kwh",B240="2018 - kwh"),"2016 - kwh","")</f>
        <v/>
      </c>
      <c r="AC240" s="149"/>
      <c r="AD240" s="149"/>
      <c r="AE240" s="149"/>
    </row>
    <row r="241" spans="1:31" hidden="1" x14ac:dyDescent="0.3">
      <c r="A241" s="148" t="str">
        <f>IF(AND(F242=G242,H242=I242,J242=K242,F242="A"),"2016 - kw",IF(AND(F242=G242,H242=I242,J242&lt;&gt;K242,F242="A"),"2017 - kw",IF(AND(F242=G242,H242&lt;&gt;I242,F242="A"),"2018 - kw","N/A")))</f>
        <v>N/A</v>
      </c>
      <c r="B241" s="148" t="str">
        <f>IF(AND(F242="A",G242="A"),"A","")</f>
        <v/>
      </c>
      <c r="C241" s="158"/>
      <c r="D241" s="159" t="str">
        <f>D240 &amp; "kW"</f>
        <v>kW</v>
      </c>
      <c r="E241" s="160" t="s">
        <v>167</v>
      </c>
      <c r="F241" s="157"/>
      <c r="G241" s="157"/>
      <c r="H241" s="157"/>
      <c r="I241" s="157"/>
      <c r="J241" s="157"/>
      <c r="K241" s="157"/>
      <c r="L241" s="157"/>
      <c r="M241" s="157"/>
      <c r="N241" s="157"/>
      <c r="O241" s="157"/>
      <c r="P241" s="157"/>
      <c r="Q241" s="157"/>
      <c r="R241" s="157"/>
      <c r="S241" s="157"/>
      <c r="T241" s="157"/>
      <c r="U241" s="157"/>
      <c r="V241" s="148"/>
      <c r="Z241" s="149"/>
      <c r="AA241" s="149" t="str">
        <f>IF(AND(F242=G242,H242=I242,F242="A"),"2016 - kw","")</f>
        <v/>
      </c>
      <c r="AB241" s="149" t="str">
        <f>IF(OR(B241="2017 - kw",B241="2018 - kw"),"2016 - kw","")</f>
        <v/>
      </c>
      <c r="AC241" s="149"/>
      <c r="AD241" s="149"/>
      <c r="AE241" s="149"/>
    </row>
    <row r="242" spans="1:31" hidden="1" x14ac:dyDescent="0.3">
      <c r="A242" s="148"/>
      <c r="B242" s="148"/>
      <c r="C242" s="161"/>
      <c r="D242" s="162"/>
      <c r="E242" s="163" t="s">
        <v>168</v>
      </c>
      <c r="F242" s="164"/>
      <c r="G242" s="164"/>
      <c r="H242" s="164"/>
      <c r="I242" s="164"/>
      <c r="J242" s="164"/>
      <c r="K242" s="164"/>
      <c r="L242" s="164"/>
      <c r="M242" s="164"/>
      <c r="N242" s="164"/>
      <c r="O242" s="164"/>
      <c r="P242" s="164"/>
      <c r="Q242" s="164"/>
      <c r="R242" s="164"/>
      <c r="S242" s="164"/>
      <c r="T242" s="164"/>
      <c r="U242" s="164"/>
      <c r="V242" s="148"/>
      <c r="Z242" s="149"/>
      <c r="AA242" s="149"/>
      <c r="AB242" s="149"/>
      <c r="AC242" s="149"/>
      <c r="AD242" s="149"/>
      <c r="AE242" s="149"/>
    </row>
    <row r="243" spans="1:31" hidden="1" x14ac:dyDescent="0.3">
      <c r="A243" s="148" t="str">
        <f>IF(AND(F245=G245,H245=I245,J245=K245,F245="A"),"2016 - kwh",IF(AND(F245=G245,H245=I245,J245&lt;&gt;K245,F245="A"),"2017 - kwh",IF(AND(F245=G245,H245&lt;&gt;I245,F245="A"),"2018 - kwh","N/A")))</f>
        <v>N/A</v>
      </c>
      <c r="B243" s="148" t="str">
        <f>IF(AND(F245="A",G245="A"),"A","")</f>
        <v/>
      </c>
      <c r="C243" s="154" t="s">
        <v>241</v>
      </c>
      <c r="D243" s="155"/>
      <c r="E243" s="156" t="s">
        <v>166</v>
      </c>
      <c r="F243" s="157"/>
      <c r="G243" s="157"/>
      <c r="H243" s="157"/>
      <c r="I243" s="157"/>
      <c r="J243" s="157"/>
      <c r="K243" s="157"/>
      <c r="L243" s="157"/>
      <c r="M243" s="157"/>
      <c r="N243" s="157"/>
      <c r="O243" s="157"/>
      <c r="P243" s="157"/>
      <c r="Q243" s="157"/>
      <c r="R243" s="157"/>
      <c r="S243" s="157"/>
      <c r="T243" s="157"/>
      <c r="U243" s="157"/>
      <c r="V243" s="148"/>
      <c r="Z243" s="149"/>
      <c r="AA243" s="149" t="str">
        <f>IF(AND(F245=G245,H245=I245,F245="A"),"2016 - kwh","")</f>
        <v/>
      </c>
      <c r="AB243" s="149" t="str">
        <f>IF(OR(B243="2017 - kwh",B243="2018 - kwh"),"2016 - kwh","")</f>
        <v/>
      </c>
      <c r="AC243" s="149"/>
      <c r="AD243" s="149"/>
      <c r="AE243" s="149"/>
    </row>
    <row r="244" spans="1:31" hidden="1" x14ac:dyDescent="0.3">
      <c r="A244" s="148" t="str">
        <f>IF(AND(F245=G245,H245=I245,J245=K245,F245="A"),"2016 - kw",IF(AND(F245=G245,H245=I245,J245&lt;&gt;K245,F245="A"),"2017 - kw",IF(AND(F245=G245,H245&lt;&gt;I245,F245="A"),"2018 - kw","N/A")))</f>
        <v>N/A</v>
      </c>
      <c r="B244" s="148" t="str">
        <f>IF(AND(F245="A",G245="A"),"A","")</f>
        <v/>
      </c>
      <c r="C244" s="158"/>
      <c r="D244" s="159" t="str">
        <f>D243 &amp; "kW"</f>
        <v>kW</v>
      </c>
      <c r="E244" s="160" t="s">
        <v>167</v>
      </c>
      <c r="F244" s="157"/>
      <c r="G244" s="157"/>
      <c r="H244" s="157"/>
      <c r="I244" s="157"/>
      <c r="J244" s="157"/>
      <c r="K244" s="157"/>
      <c r="L244" s="157"/>
      <c r="M244" s="157"/>
      <c r="N244" s="157"/>
      <c r="O244" s="157"/>
      <c r="P244" s="157"/>
      <c r="Q244" s="157"/>
      <c r="R244" s="157"/>
      <c r="S244" s="157"/>
      <c r="T244" s="157"/>
      <c r="U244" s="157"/>
      <c r="V244" s="148"/>
      <c r="Z244" s="149"/>
      <c r="AA244" s="149" t="str">
        <f>IF(AND(F245=G245,H245=I245,F245="A"),"2016 - kw","")</f>
        <v/>
      </c>
      <c r="AB244" s="149" t="str">
        <f>IF(OR(B244="2017 - kw",B244="2018 - kw"),"2016 - kw","")</f>
        <v/>
      </c>
      <c r="AC244" s="149"/>
      <c r="AD244" s="149"/>
      <c r="AE244" s="149"/>
    </row>
    <row r="245" spans="1:31" hidden="1" x14ac:dyDescent="0.3">
      <c r="A245" s="148"/>
      <c r="B245" s="148"/>
      <c r="C245" s="161"/>
      <c r="D245" s="162"/>
      <c r="E245" s="163" t="s">
        <v>168</v>
      </c>
      <c r="F245" s="164"/>
      <c r="G245" s="164"/>
      <c r="H245" s="164"/>
      <c r="I245" s="164"/>
      <c r="J245" s="164"/>
      <c r="K245" s="164"/>
      <c r="L245" s="164"/>
      <c r="M245" s="164"/>
      <c r="N245" s="164"/>
      <c r="O245" s="164"/>
      <c r="P245" s="164"/>
      <c r="Q245" s="164"/>
      <c r="R245" s="164"/>
      <c r="S245" s="164"/>
      <c r="T245" s="164"/>
      <c r="U245" s="164"/>
      <c r="V245" s="148"/>
      <c r="Z245" s="149"/>
      <c r="AA245" s="149"/>
      <c r="AB245" s="149"/>
      <c r="AC245" s="149"/>
      <c r="AD245" s="149"/>
      <c r="AE245" s="149"/>
    </row>
    <row r="246" spans="1:31" hidden="1" x14ac:dyDescent="0.3">
      <c r="A246" s="148" t="str">
        <f>IF(AND(F248=G248,H248=I248,J248=K248,F248="A"),"2016 - kwh",IF(AND(F248=G248,H248=I248,J248&lt;&gt;K248,F248="A"),"2017 - kwh",IF(AND(F248=G248,H248&lt;&gt;I248,F248="A"),"2018 - kwh","N/A")))</f>
        <v>N/A</v>
      </c>
      <c r="B246" s="148" t="str">
        <f>IF(AND(F248="A",G248="A"),"A","")</f>
        <v/>
      </c>
      <c r="C246" s="154" t="s">
        <v>242</v>
      </c>
      <c r="D246" s="155"/>
      <c r="E246" s="156" t="s">
        <v>166</v>
      </c>
      <c r="F246" s="157"/>
      <c r="G246" s="157"/>
      <c r="H246" s="157"/>
      <c r="I246" s="157"/>
      <c r="J246" s="157"/>
      <c r="K246" s="157"/>
      <c r="L246" s="157"/>
      <c r="M246" s="157"/>
      <c r="N246" s="157"/>
      <c r="O246" s="157"/>
      <c r="P246" s="157"/>
      <c r="Q246" s="157"/>
      <c r="R246" s="157"/>
      <c r="S246" s="157"/>
      <c r="T246" s="157"/>
      <c r="U246" s="157"/>
      <c r="V246" s="148"/>
      <c r="Z246" s="149"/>
      <c r="AA246" s="149" t="str">
        <f>IF(AND(F248=G248,H248=I248,F248="A"),"2016 - kwh","")</f>
        <v/>
      </c>
      <c r="AB246" s="149" t="str">
        <f>IF(OR(B246="2017 - kwh",B246="2018 - kwh"),"2016 - kwh","")</f>
        <v/>
      </c>
      <c r="AC246" s="149"/>
      <c r="AD246" s="149"/>
      <c r="AE246" s="149"/>
    </row>
    <row r="247" spans="1:31" hidden="1" x14ac:dyDescent="0.3">
      <c r="A247" s="148" t="str">
        <f>IF(AND(F248=G248,H248=I248,J248=K248,F248="A"),"2016 - kw",IF(AND(F248=G248,H248=I248,J248&lt;&gt;K248,F248="A"),"2017 - kw",IF(AND(F248=G248,H248&lt;&gt;I248,F248="A"),"2018 - kw","N/A")))</f>
        <v>N/A</v>
      </c>
      <c r="B247" s="148" t="str">
        <f>IF(AND(F248="A",G248="A"),"A","")</f>
        <v/>
      </c>
      <c r="C247" s="158"/>
      <c r="D247" s="159" t="str">
        <f>D246 &amp; "kW"</f>
        <v>kW</v>
      </c>
      <c r="E247" s="160" t="s">
        <v>167</v>
      </c>
      <c r="F247" s="157"/>
      <c r="G247" s="157"/>
      <c r="H247" s="157"/>
      <c r="I247" s="157"/>
      <c r="J247" s="157"/>
      <c r="K247" s="157"/>
      <c r="L247" s="157"/>
      <c r="M247" s="157"/>
      <c r="N247" s="157"/>
      <c r="O247" s="157"/>
      <c r="P247" s="157"/>
      <c r="Q247" s="157"/>
      <c r="R247" s="157"/>
      <c r="S247" s="157"/>
      <c r="T247" s="157"/>
      <c r="U247" s="157"/>
      <c r="V247" s="148"/>
      <c r="Z247" s="149"/>
      <c r="AA247" s="149" t="str">
        <f>IF(AND(F248=G248,H248=I248,F248="A"),"2016 - kw","")</f>
        <v/>
      </c>
      <c r="AB247" s="149" t="str">
        <f>IF(OR(B247="2017 - kw",B247="2018 - kw"),"2016 - kw","")</f>
        <v/>
      </c>
      <c r="AC247" s="149"/>
      <c r="AD247" s="149"/>
      <c r="AE247" s="149"/>
    </row>
    <row r="248" spans="1:31" hidden="1" x14ac:dyDescent="0.3">
      <c r="A248" s="148"/>
      <c r="B248" s="148"/>
      <c r="C248" s="161"/>
      <c r="D248" s="162"/>
      <c r="E248" s="163" t="s">
        <v>168</v>
      </c>
      <c r="F248" s="164"/>
      <c r="G248" s="164"/>
      <c r="H248" s="164"/>
      <c r="I248" s="164"/>
      <c r="J248" s="164"/>
      <c r="K248" s="164"/>
      <c r="L248" s="164"/>
      <c r="M248" s="164"/>
      <c r="N248" s="164"/>
      <c r="O248" s="164"/>
      <c r="P248" s="164"/>
      <c r="Q248" s="164"/>
      <c r="R248" s="164"/>
      <c r="S248" s="164"/>
      <c r="T248" s="164"/>
      <c r="U248" s="164"/>
      <c r="V248" s="148"/>
      <c r="Z248" s="149"/>
      <c r="AA248" s="149"/>
      <c r="AB248" s="149"/>
      <c r="AC248" s="149"/>
      <c r="AD248" s="149"/>
      <c r="AE248" s="149"/>
    </row>
    <row r="249" spans="1:31" hidden="1" x14ac:dyDescent="0.3">
      <c r="A249" s="148" t="str">
        <f>IF(AND(F251=G251,H251=I251,J251=K251,F251="A"),"2016 - kwh",IF(AND(F251=G251,H251=I251,J251&lt;&gt;K251,F251="A"),"2017 - kwh",IF(AND(F251=G251,H251&lt;&gt;I251,F251="A"),"2018 - kwh","N/A")))</f>
        <v>N/A</v>
      </c>
      <c r="B249" s="148" t="str">
        <f>IF(AND(F251="A",G251="A"),"A","")</f>
        <v/>
      </c>
      <c r="C249" s="154" t="s">
        <v>243</v>
      </c>
      <c r="D249" s="155"/>
      <c r="E249" s="156" t="s">
        <v>166</v>
      </c>
      <c r="F249" s="157"/>
      <c r="G249" s="157"/>
      <c r="H249" s="157"/>
      <c r="I249" s="157"/>
      <c r="J249" s="157"/>
      <c r="K249" s="157"/>
      <c r="L249" s="157"/>
      <c r="M249" s="157"/>
      <c r="N249" s="157"/>
      <c r="O249" s="157"/>
      <c r="P249" s="157"/>
      <c r="Q249" s="157"/>
      <c r="R249" s="157"/>
      <c r="S249" s="157"/>
      <c r="T249" s="157"/>
      <c r="U249" s="157"/>
      <c r="V249" s="148"/>
      <c r="Z249" s="149"/>
      <c r="AA249" s="149" t="str">
        <f>IF(AND(F251=G251,H251=I251,F251="A"),"2016 - kwh","")</f>
        <v/>
      </c>
      <c r="AB249" s="149" t="str">
        <f>IF(OR(B249="2017 - kwh",B249="2018 - kwh"),"2016 - kwh","")</f>
        <v/>
      </c>
      <c r="AC249" s="149"/>
      <c r="AD249" s="149"/>
      <c r="AE249" s="149"/>
    </row>
    <row r="250" spans="1:31" hidden="1" x14ac:dyDescent="0.3">
      <c r="A250" s="148" t="str">
        <f>IF(AND(F251=G251,H251=I251,J251=K251,F251="A"),"2016 - kw",IF(AND(F251=G251,H251=I251,J251&lt;&gt;K251,F251="A"),"2017 - kw",IF(AND(F251=G251,H251&lt;&gt;I251,F251="A"),"2018 - kw","N/A")))</f>
        <v>N/A</v>
      </c>
      <c r="B250" s="148" t="str">
        <f>IF(AND(F251="A",G251="A"),"A","")</f>
        <v/>
      </c>
      <c r="C250" s="158"/>
      <c r="D250" s="159" t="str">
        <f>D249 &amp; "kW"</f>
        <v>kW</v>
      </c>
      <c r="E250" s="160" t="s">
        <v>167</v>
      </c>
      <c r="F250" s="157"/>
      <c r="G250" s="157"/>
      <c r="H250" s="157"/>
      <c r="I250" s="157"/>
      <c r="J250" s="157"/>
      <c r="K250" s="157"/>
      <c r="L250" s="157"/>
      <c r="M250" s="157"/>
      <c r="N250" s="157"/>
      <c r="O250" s="157"/>
      <c r="P250" s="157"/>
      <c r="Q250" s="157"/>
      <c r="R250" s="157"/>
      <c r="S250" s="157"/>
      <c r="T250" s="157"/>
      <c r="U250" s="157"/>
      <c r="V250" s="148"/>
      <c r="Z250" s="149"/>
      <c r="AA250" s="149" t="str">
        <f>IF(AND(F251=G251,H251=I251,F251="A"),"2016 - kw","")</f>
        <v/>
      </c>
      <c r="AB250" s="149" t="str">
        <f>IF(OR(B250="2017 - kw",B250="2018 - kw"),"2016 - kw","")</f>
        <v/>
      </c>
      <c r="AC250" s="149"/>
      <c r="AD250" s="149"/>
      <c r="AE250" s="149"/>
    </row>
    <row r="251" spans="1:31" hidden="1" x14ac:dyDescent="0.3">
      <c r="A251" s="148"/>
      <c r="B251" s="148"/>
      <c r="C251" s="161"/>
      <c r="D251" s="162"/>
      <c r="E251" s="163" t="s">
        <v>168</v>
      </c>
      <c r="F251" s="164"/>
      <c r="G251" s="164"/>
      <c r="H251" s="164"/>
      <c r="I251" s="164"/>
      <c r="J251" s="164"/>
      <c r="K251" s="164"/>
      <c r="L251" s="164"/>
      <c r="M251" s="164"/>
      <c r="N251" s="164"/>
      <c r="O251" s="164"/>
      <c r="P251" s="164"/>
      <c r="Q251" s="164"/>
      <c r="R251" s="164"/>
      <c r="S251" s="164"/>
      <c r="T251" s="164"/>
      <c r="U251" s="164"/>
      <c r="V251" s="148"/>
      <c r="Z251" s="149"/>
      <c r="AA251" s="149"/>
      <c r="AB251" s="149"/>
      <c r="AC251" s="149"/>
      <c r="AD251" s="149"/>
      <c r="AE251" s="149"/>
    </row>
    <row r="252" spans="1:31" hidden="1" x14ac:dyDescent="0.3">
      <c r="A252" s="148" t="str">
        <f>IF(AND(F254=G254,H254=I254,J254=K254,F254="A"),"2016 - kwh",IF(AND(F254=G254,H254=I254,J254&lt;&gt;K254,F254="A"),"2017 - kwh",IF(AND(F254=G254,H254&lt;&gt;I254,F254="A"),"2018 - kwh","N/A")))</f>
        <v>N/A</v>
      </c>
      <c r="B252" s="148" t="str">
        <f>IF(AND(F254="A",G254="A"),"A","")</f>
        <v/>
      </c>
      <c r="C252" s="154" t="s">
        <v>244</v>
      </c>
      <c r="D252" s="155"/>
      <c r="E252" s="156" t="s">
        <v>166</v>
      </c>
      <c r="F252" s="157"/>
      <c r="G252" s="157"/>
      <c r="H252" s="157"/>
      <c r="I252" s="157"/>
      <c r="J252" s="157"/>
      <c r="K252" s="157"/>
      <c r="L252" s="157"/>
      <c r="M252" s="157"/>
      <c r="N252" s="157"/>
      <c r="O252" s="157"/>
      <c r="P252" s="157"/>
      <c r="Q252" s="157"/>
      <c r="R252" s="157"/>
      <c r="S252" s="157"/>
      <c r="T252" s="157"/>
      <c r="U252" s="157"/>
      <c r="V252" s="148"/>
      <c r="Z252" s="149"/>
      <c r="AA252" s="149" t="str">
        <f>IF(AND(F254=G254,H254=I254,F254="A"),"2016 - kwh","")</f>
        <v/>
      </c>
      <c r="AB252" s="149" t="str">
        <f>IF(OR(B252="2017 - kwh",B252="2018 - kwh"),"2016 - kwh","")</f>
        <v/>
      </c>
      <c r="AC252" s="149"/>
      <c r="AD252" s="149"/>
      <c r="AE252" s="149"/>
    </row>
    <row r="253" spans="1:31" hidden="1" x14ac:dyDescent="0.3">
      <c r="A253" s="148" t="str">
        <f>IF(AND(F254=G254,H254=I254,J254=K254,F254="A"),"2016 - kw",IF(AND(F254=G254,H254=I254,J254&lt;&gt;K254,F254="A"),"2017 - kw",IF(AND(F254=G254,H254&lt;&gt;I254,F254="A"),"2018 - kw","N/A")))</f>
        <v>N/A</v>
      </c>
      <c r="B253" s="148" t="str">
        <f>IF(AND(F254="A",G254="A"),"A","")</f>
        <v/>
      </c>
      <c r="C253" s="158"/>
      <c r="D253" s="159" t="str">
        <f>D252 &amp; "kW"</f>
        <v>kW</v>
      </c>
      <c r="E253" s="160" t="s">
        <v>167</v>
      </c>
      <c r="F253" s="157"/>
      <c r="G253" s="157"/>
      <c r="H253" s="157"/>
      <c r="I253" s="157"/>
      <c r="J253" s="157"/>
      <c r="K253" s="157"/>
      <c r="L253" s="157"/>
      <c r="M253" s="157"/>
      <c r="N253" s="157"/>
      <c r="O253" s="157"/>
      <c r="P253" s="157"/>
      <c r="Q253" s="157"/>
      <c r="R253" s="157"/>
      <c r="S253" s="157"/>
      <c r="T253" s="157"/>
      <c r="U253" s="157"/>
      <c r="V253" s="148"/>
      <c r="Z253" s="149"/>
      <c r="AA253" s="149" t="str">
        <f>IF(AND(F254=G254,H254=I254,F254="A"),"2016 - kw","")</f>
        <v/>
      </c>
      <c r="AB253" s="149" t="str">
        <f>IF(OR(B253="2017 - kw",B253="2018 - kw"),"2016 - kw","")</f>
        <v/>
      </c>
      <c r="AC253" s="149"/>
      <c r="AD253" s="149"/>
      <c r="AE253" s="149"/>
    </row>
    <row r="254" spans="1:31" hidden="1" x14ac:dyDescent="0.3">
      <c r="A254" s="148"/>
      <c r="B254" s="148"/>
      <c r="C254" s="161"/>
      <c r="D254" s="162"/>
      <c r="E254" s="163" t="s">
        <v>168</v>
      </c>
      <c r="F254" s="164"/>
      <c r="G254" s="164"/>
      <c r="H254" s="164"/>
      <c r="I254" s="164"/>
      <c r="J254" s="164"/>
      <c r="K254" s="164"/>
      <c r="L254" s="164"/>
      <c r="M254" s="164"/>
      <c r="N254" s="164"/>
      <c r="O254" s="164"/>
      <c r="P254" s="164"/>
      <c r="Q254" s="164"/>
      <c r="R254" s="164"/>
      <c r="S254" s="164"/>
      <c r="T254" s="164"/>
      <c r="U254" s="164"/>
      <c r="V254" s="148"/>
      <c r="Z254" s="149"/>
      <c r="AA254" s="149"/>
      <c r="AB254" s="149"/>
      <c r="AC254" s="149"/>
      <c r="AD254" s="149"/>
      <c r="AE254" s="149"/>
    </row>
    <row r="255" spans="1:31" hidden="1" x14ac:dyDescent="0.3">
      <c r="A255" s="148" t="str">
        <f>IF(AND(F257=G257,H257=I257,J257=K257,F257="A"),"2016 - kwh",IF(AND(F257=G257,H257=I257,J257&lt;&gt;K257,F257="A"),"2017 - kwh",IF(AND(F257=G257,H257&lt;&gt;I257,F257="A"),"2018 - kwh","N/A")))</f>
        <v>N/A</v>
      </c>
      <c r="B255" s="148" t="str">
        <f>IF(AND(F257="A",G257="A"),"A","")</f>
        <v/>
      </c>
      <c r="C255" s="154" t="s">
        <v>245</v>
      </c>
      <c r="D255" s="155"/>
      <c r="E255" s="156" t="s">
        <v>166</v>
      </c>
      <c r="F255" s="157"/>
      <c r="G255" s="157"/>
      <c r="H255" s="157"/>
      <c r="I255" s="157"/>
      <c r="J255" s="157"/>
      <c r="K255" s="157"/>
      <c r="L255" s="157"/>
      <c r="M255" s="157"/>
      <c r="N255" s="157"/>
      <c r="O255" s="157"/>
      <c r="P255" s="157"/>
      <c r="Q255" s="157"/>
      <c r="R255" s="157"/>
      <c r="S255" s="157"/>
      <c r="T255" s="157"/>
      <c r="U255" s="157"/>
      <c r="V255" s="148"/>
      <c r="Z255" s="149"/>
      <c r="AA255" s="149" t="str">
        <f>IF(AND(F257=G257,H257=I257,F257="A"),"2016 - kwh","")</f>
        <v/>
      </c>
      <c r="AB255" s="149" t="str">
        <f>IF(OR(B255="2017 - kwh",B255="2018 - kwh"),"2016 - kwh","")</f>
        <v/>
      </c>
      <c r="AC255" s="149"/>
      <c r="AD255" s="149"/>
      <c r="AE255" s="149"/>
    </row>
    <row r="256" spans="1:31" hidden="1" x14ac:dyDescent="0.3">
      <c r="A256" s="148" t="str">
        <f>IF(AND(F257=G257,H257=I257,J257=K257,F257="A"),"2016 - kw",IF(AND(F257=G257,H257=I257,J257&lt;&gt;K257,F257="A"),"2017 - kw",IF(AND(F257=G257,H257&lt;&gt;I257,F257="A"),"2018 - kw","N/A")))</f>
        <v>N/A</v>
      </c>
      <c r="B256" s="148" t="str">
        <f>IF(AND(F257="A",G257="A"),"A","")</f>
        <v/>
      </c>
      <c r="C256" s="158"/>
      <c r="D256" s="159" t="str">
        <f>D255 &amp; "kW"</f>
        <v>kW</v>
      </c>
      <c r="E256" s="160" t="s">
        <v>167</v>
      </c>
      <c r="F256" s="157"/>
      <c r="G256" s="157"/>
      <c r="H256" s="157"/>
      <c r="I256" s="157"/>
      <c r="J256" s="157"/>
      <c r="K256" s="157"/>
      <c r="L256" s="157"/>
      <c r="M256" s="157"/>
      <c r="N256" s="157"/>
      <c r="O256" s="157"/>
      <c r="P256" s="157"/>
      <c r="Q256" s="157"/>
      <c r="R256" s="157"/>
      <c r="S256" s="157"/>
      <c r="T256" s="157"/>
      <c r="U256" s="157"/>
      <c r="V256" s="148"/>
      <c r="Z256" s="149"/>
      <c r="AA256" s="149" t="str">
        <f>IF(AND(F257=G257,H257=I257,F257="A"),"2016 - kw","")</f>
        <v/>
      </c>
      <c r="AB256" s="149" t="str">
        <f>IF(OR(B256="2017 - kw",B256="2018 - kw"),"2016 - kw","")</f>
        <v/>
      </c>
      <c r="AC256" s="149"/>
      <c r="AD256" s="149"/>
      <c r="AE256" s="149"/>
    </row>
    <row r="257" spans="1:31" hidden="1" x14ac:dyDescent="0.3">
      <c r="A257" s="148"/>
      <c r="B257" s="148"/>
      <c r="C257" s="161"/>
      <c r="D257" s="162"/>
      <c r="E257" s="163" t="s">
        <v>168</v>
      </c>
      <c r="F257" s="164"/>
      <c r="G257" s="164"/>
      <c r="H257" s="164"/>
      <c r="I257" s="164"/>
      <c r="J257" s="164"/>
      <c r="K257" s="164"/>
      <c r="L257" s="164"/>
      <c r="M257" s="164"/>
      <c r="N257" s="164"/>
      <c r="O257" s="164"/>
      <c r="P257" s="164"/>
      <c r="Q257" s="164"/>
      <c r="R257" s="164"/>
      <c r="S257" s="164"/>
      <c r="T257" s="164"/>
      <c r="U257" s="164"/>
      <c r="V257" s="148"/>
      <c r="Z257" s="149"/>
      <c r="AA257" s="149"/>
      <c r="AB257" s="149"/>
      <c r="AC257" s="149"/>
      <c r="AD257" s="149"/>
      <c r="AE257" s="149"/>
    </row>
    <row r="258" spans="1:31" hidden="1" x14ac:dyDescent="0.3">
      <c r="A258" s="148" t="str">
        <f>IF(AND(F260=G260,H260=I260,J260=K260,F260="A"),"2016 - kwh",IF(AND(F260=G260,H260=I260,J260&lt;&gt;K260,F260="A"),"2017 - kwh",IF(AND(F260=G260,H260&lt;&gt;I260,F260="A"),"2018 - kwh","N/A")))</f>
        <v>N/A</v>
      </c>
      <c r="B258" s="148" t="str">
        <f>IF(AND(F260="A",G260="A"),"A","")</f>
        <v/>
      </c>
      <c r="C258" s="154" t="s">
        <v>246</v>
      </c>
      <c r="D258" s="155"/>
      <c r="E258" s="156" t="s">
        <v>166</v>
      </c>
      <c r="F258" s="157"/>
      <c r="G258" s="157"/>
      <c r="H258" s="157"/>
      <c r="I258" s="157"/>
      <c r="J258" s="157"/>
      <c r="K258" s="157"/>
      <c r="L258" s="157"/>
      <c r="M258" s="157"/>
      <c r="N258" s="157"/>
      <c r="O258" s="157"/>
      <c r="P258" s="157"/>
      <c r="Q258" s="157"/>
      <c r="R258" s="157"/>
      <c r="S258" s="157"/>
      <c r="T258" s="157"/>
      <c r="U258" s="157"/>
      <c r="V258" s="148"/>
      <c r="Z258" s="149"/>
      <c r="AA258" s="149" t="str">
        <f>IF(AND(F260=G260,H260=I260,F260="A"),"2016 - kwh","")</f>
        <v/>
      </c>
      <c r="AB258" s="149" t="str">
        <f>IF(OR(B258="2017 - kwh",B258="2018 - kwh"),"2016 - kwh","")</f>
        <v/>
      </c>
      <c r="AC258" s="149"/>
      <c r="AD258" s="149"/>
      <c r="AE258" s="149"/>
    </row>
    <row r="259" spans="1:31" hidden="1" x14ac:dyDescent="0.3">
      <c r="A259" s="148" t="str">
        <f>IF(AND(F260=G260,H260=I260,J260=K260,F260="A"),"2016 - kw",IF(AND(F260=G260,H260=I260,J260&lt;&gt;K260,F260="A"),"2017 - kw",IF(AND(F260=G260,H260&lt;&gt;I260,F260="A"),"2018 - kw","N/A")))</f>
        <v>N/A</v>
      </c>
      <c r="B259" s="148" t="str">
        <f>IF(AND(F260="A",G260="A"),"A","")</f>
        <v/>
      </c>
      <c r="C259" s="158"/>
      <c r="D259" s="159" t="str">
        <f>D258 &amp; "kW"</f>
        <v>kW</v>
      </c>
      <c r="E259" s="160" t="s">
        <v>167</v>
      </c>
      <c r="F259" s="157"/>
      <c r="G259" s="157"/>
      <c r="H259" s="157"/>
      <c r="I259" s="157"/>
      <c r="J259" s="157"/>
      <c r="K259" s="157"/>
      <c r="L259" s="157"/>
      <c r="M259" s="157"/>
      <c r="N259" s="157"/>
      <c r="O259" s="157"/>
      <c r="P259" s="157"/>
      <c r="Q259" s="157"/>
      <c r="R259" s="157"/>
      <c r="S259" s="157"/>
      <c r="T259" s="157"/>
      <c r="U259" s="157"/>
      <c r="V259" s="148"/>
      <c r="Z259" s="149"/>
      <c r="AA259" s="149" t="str">
        <f>IF(AND(F260=G260,H260=I260,F260="A"),"2016 - kw","")</f>
        <v/>
      </c>
      <c r="AB259" s="149" t="str">
        <f>IF(OR(B259="2017 - kw",B259="2018 - kw"),"2016 - kw","")</f>
        <v/>
      </c>
      <c r="AC259" s="149"/>
      <c r="AD259" s="149"/>
      <c r="AE259" s="149"/>
    </row>
    <row r="260" spans="1:31" hidden="1" x14ac:dyDescent="0.3">
      <c r="A260" s="148"/>
      <c r="B260" s="148"/>
      <c r="C260" s="161"/>
      <c r="D260" s="162"/>
      <c r="E260" s="163" t="s">
        <v>168</v>
      </c>
      <c r="F260" s="164"/>
      <c r="G260" s="164"/>
      <c r="H260" s="164"/>
      <c r="I260" s="164"/>
      <c r="J260" s="164"/>
      <c r="K260" s="164"/>
      <c r="L260" s="164"/>
      <c r="M260" s="164"/>
      <c r="N260" s="164"/>
      <c r="O260" s="164"/>
      <c r="P260" s="164"/>
      <c r="Q260" s="164"/>
      <c r="R260" s="164"/>
      <c r="S260" s="164"/>
      <c r="T260" s="164"/>
      <c r="U260" s="164"/>
      <c r="V260" s="148"/>
      <c r="Z260" s="149"/>
      <c r="AA260" s="149"/>
      <c r="AB260" s="149"/>
      <c r="AC260" s="149"/>
      <c r="AD260" s="149"/>
      <c r="AE260" s="149"/>
    </row>
    <row r="261" spans="1:31" hidden="1" x14ac:dyDescent="0.3">
      <c r="A261" s="148" t="str">
        <f>IF(AND(F263=G263,H263=I263,J263=K263,F263="A"),"2016 - kwh",IF(AND(F263=G263,H263=I263,J263&lt;&gt;K263,F263="A"),"2017 - kwh",IF(AND(F263=G263,H263&lt;&gt;I263,F263="A"),"2018 - kwh","N/A")))</f>
        <v>N/A</v>
      </c>
      <c r="B261" s="148" t="str">
        <f>IF(AND(F263="A",G263="A"),"A","")</f>
        <v/>
      </c>
      <c r="C261" s="154" t="s">
        <v>247</v>
      </c>
      <c r="D261" s="155"/>
      <c r="E261" s="156" t="s">
        <v>166</v>
      </c>
      <c r="F261" s="157"/>
      <c r="G261" s="157"/>
      <c r="H261" s="157"/>
      <c r="I261" s="157"/>
      <c r="J261" s="157"/>
      <c r="K261" s="157"/>
      <c r="L261" s="157"/>
      <c r="M261" s="157"/>
      <c r="N261" s="157"/>
      <c r="O261" s="157"/>
      <c r="P261" s="157"/>
      <c r="Q261" s="157"/>
      <c r="R261" s="157"/>
      <c r="S261" s="157"/>
      <c r="T261" s="157"/>
      <c r="U261" s="157"/>
      <c r="V261" s="148"/>
      <c r="Z261" s="149"/>
      <c r="AA261" s="149" t="str">
        <f>IF(AND(F263=G263,H263=I263,F263="A"),"2016 - kwh","")</f>
        <v/>
      </c>
      <c r="AB261" s="149" t="str">
        <f>IF(OR(B261="2017 - kwh",B261="2018 - kwh"),"2016 - kwh","")</f>
        <v/>
      </c>
      <c r="AC261" s="149"/>
      <c r="AD261" s="149"/>
      <c r="AE261" s="149"/>
    </row>
    <row r="262" spans="1:31" hidden="1" x14ac:dyDescent="0.3">
      <c r="A262" s="148" t="str">
        <f>IF(AND(F263=G263,H263=I263,J263=K263,F263="A"),"2016 - kw",IF(AND(F263=G263,H263=I263,J263&lt;&gt;K263,F263="A"),"2017 - kw",IF(AND(F263=G263,H263&lt;&gt;I263,F263="A"),"2018 - kw","N/A")))</f>
        <v>N/A</v>
      </c>
      <c r="B262" s="148" t="str">
        <f>IF(AND(F263="A",G263="A"),"A","")</f>
        <v/>
      </c>
      <c r="C262" s="158"/>
      <c r="D262" s="159" t="str">
        <f>D261 &amp; "kW"</f>
        <v>kW</v>
      </c>
      <c r="E262" s="160" t="s">
        <v>167</v>
      </c>
      <c r="F262" s="157"/>
      <c r="G262" s="157"/>
      <c r="H262" s="157"/>
      <c r="I262" s="157"/>
      <c r="J262" s="157"/>
      <c r="K262" s="157"/>
      <c r="L262" s="157"/>
      <c r="M262" s="157"/>
      <c r="N262" s="157"/>
      <c r="O262" s="157"/>
      <c r="P262" s="157"/>
      <c r="Q262" s="157"/>
      <c r="R262" s="157"/>
      <c r="S262" s="157"/>
      <c r="T262" s="157"/>
      <c r="U262" s="157"/>
      <c r="V262" s="148"/>
      <c r="Z262" s="149"/>
      <c r="AA262" s="149" t="str">
        <f>IF(AND(F263=G263,H263=I263,F263="A"),"2016 - kw","")</f>
        <v/>
      </c>
      <c r="AB262" s="149" t="str">
        <f>IF(OR(B262="2017 - kw",B262="2018 - kw"),"2016 - kw","")</f>
        <v/>
      </c>
      <c r="AC262" s="149"/>
      <c r="AD262" s="149"/>
      <c r="AE262" s="149"/>
    </row>
    <row r="263" spans="1:31" hidden="1" x14ac:dyDescent="0.3">
      <c r="A263" s="148"/>
      <c r="B263" s="148"/>
      <c r="C263" s="161"/>
      <c r="D263" s="162"/>
      <c r="E263" s="163" t="s">
        <v>168</v>
      </c>
      <c r="F263" s="164"/>
      <c r="G263" s="164"/>
      <c r="H263" s="164"/>
      <c r="I263" s="164"/>
      <c r="J263" s="164"/>
      <c r="K263" s="164"/>
      <c r="L263" s="164"/>
      <c r="M263" s="164"/>
      <c r="N263" s="164"/>
      <c r="O263" s="164"/>
      <c r="P263" s="164"/>
      <c r="Q263" s="164"/>
      <c r="R263" s="164"/>
      <c r="S263" s="164"/>
      <c r="T263" s="164"/>
      <c r="U263" s="164"/>
      <c r="V263" s="148"/>
      <c r="Z263" s="149"/>
      <c r="AA263" s="149"/>
      <c r="AB263" s="149"/>
      <c r="AC263" s="149"/>
      <c r="AD263" s="149"/>
      <c r="AE263" s="149"/>
    </row>
    <row r="264" spans="1:31" hidden="1" x14ac:dyDescent="0.3">
      <c r="A264" s="148" t="str">
        <f>IF(AND(F266=G266,H266=I266,J266=K266,F266="A"),"2016 - kwh",IF(AND(F266=G266,H266=I266,J266&lt;&gt;K266,F266="A"),"2017 - kwh",IF(AND(F266=G266,H266&lt;&gt;I266,F266="A"),"2018 - kwh","N/A")))</f>
        <v>N/A</v>
      </c>
      <c r="B264" s="148" t="str">
        <f>IF(AND(F266="A",G266="A"),"A","")</f>
        <v/>
      </c>
      <c r="C264" s="154" t="s">
        <v>248</v>
      </c>
      <c r="D264" s="155"/>
      <c r="E264" s="156" t="s">
        <v>166</v>
      </c>
      <c r="F264" s="157"/>
      <c r="G264" s="157"/>
      <c r="H264" s="157"/>
      <c r="I264" s="157"/>
      <c r="J264" s="157"/>
      <c r="K264" s="157"/>
      <c r="L264" s="157"/>
      <c r="M264" s="157"/>
      <c r="N264" s="157"/>
      <c r="O264" s="157"/>
      <c r="P264" s="157"/>
      <c r="Q264" s="157"/>
      <c r="R264" s="157"/>
      <c r="S264" s="157"/>
      <c r="T264" s="157"/>
      <c r="U264" s="157"/>
      <c r="V264" s="148"/>
      <c r="Z264" s="149"/>
      <c r="AA264" s="149" t="str">
        <f>IF(AND(F266=G266,H266=I266,F266="A"),"2016 - kwh","")</f>
        <v/>
      </c>
      <c r="AB264" s="149" t="str">
        <f>IF(OR(B264="2017 - kwh",B264="2018 - kwh"),"2016 - kwh","")</f>
        <v/>
      </c>
      <c r="AC264" s="149"/>
      <c r="AD264" s="149"/>
      <c r="AE264" s="149"/>
    </row>
    <row r="265" spans="1:31" hidden="1" x14ac:dyDescent="0.3">
      <c r="A265" s="148" t="str">
        <f>IF(AND(F266=G266,H266=I266,J266=K266,F266="A"),"2016 - kw",IF(AND(F266=G266,H266=I266,J266&lt;&gt;K266,F266="A"),"2017 - kw",IF(AND(F266=G266,H266&lt;&gt;I266,F266="A"),"2018 - kw","N/A")))</f>
        <v>N/A</v>
      </c>
      <c r="B265" s="148" t="str">
        <f>IF(AND(F266="A",G266="A"),"A","")</f>
        <v/>
      </c>
      <c r="C265" s="158"/>
      <c r="D265" s="159" t="str">
        <f>D264 &amp; "kW"</f>
        <v>kW</v>
      </c>
      <c r="E265" s="160" t="s">
        <v>167</v>
      </c>
      <c r="F265" s="157"/>
      <c r="G265" s="157"/>
      <c r="H265" s="157"/>
      <c r="I265" s="157"/>
      <c r="J265" s="157"/>
      <c r="K265" s="157"/>
      <c r="L265" s="157"/>
      <c r="M265" s="157"/>
      <c r="N265" s="157"/>
      <c r="O265" s="157"/>
      <c r="P265" s="157"/>
      <c r="Q265" s="157"/>
      <c r="R265" s="157"/>
      <c r="S265" s="157"/>
      <c r="T265" s="157"/>
      <c r="U265" s="157"/>
      <c r="V265" s="148"/>
      <c r="Z265" s="149"/>
      <c r="AA265" s="149" t="str">
        <f>IF(AND(F266=G266,H266=I266,F266="A"),"2016 - kw","")</f>
        <v/>
      </c>
      <c r="AB265" s="149" t="str">
        <f>IF(OR(B265="2017 - kw",B265="2018 - kw"),"2016 - kw","")</f>
        <v/>
      </c>
      <c r="AC265" s="149"/>
      <c r="AD265" s="149"/>
      <c r="AE265" s="149"/>
    </row>
    <row r="266" spans="1:31" hidden="1" x14ac:dyDescent="0.3">
      <c r="A266" s="148"/>
      <c r="B266" s="148"/>
      <c r="C266" s="161"/>
      <c r="D266" s="162"/>
      <c r="E266" s="163" t="s">
        <v>168</v>
      </c>
      <c r="F266" s="164"/>
      <c r="G266" s="164"/>
      <c r="H266" s="164"/>
      <c r="I266" s="164"/>
      <c r="J266" s="164"/>
      <c r="K266" s="164"/>
      <c r="L266" s="164"/>
      <c r="M266" s="164"/>
      <c r="N266" s="164"/>
      <c r="O266" s="164"/>
      <c r="P266" s="164"/>
      <c r="Q266" s="164"/>
      <c r="R266" s="164"/>
      <c r="S266" s="164"/>
      <c r="T266" s="164"/>
      <c r="U266" s="164"/>
      <c r="V266" s="148"/>
      <c r="Z266" s="149"/>
      <c r="AA266" s="149"/>
      <c r="AB266" s="149"/>
      <c r="AC266" s="149"/>
      <c r="AD266" s="149"/>
      <c r="AE266" s="149"/>
    </row>
    <row r="267" spans="1:31" hidden="1" x14ac:dyDescent="0.3">
      <c r="A267" s="148" t="str">
        <f>IF(AND(F269=G269,H269=I269,J269=K269,F269="A"),"2016 - kwh",IF(AND(F269=G269,H269=I269,J269&lt;&gt;K269,F269="A"),"2017 - kwh",IF(AND(F269=G269,H269&lt;&gt;I269,F269="A"),"2018 - kwh","N/A")))</f>
        <v>N/A</v>
      </c>
      <c r="B267" s="148" t="str">
        <f>IF(AND(F269="A",G269="A"),"A","")</f>
        <v/>
      </c>
      <c r="C267" s="154" t="s">
        <v>249</v>
      </c>
      <c r="D267" s="155"/>
      <c r="E267" s="156" t="s">
        <v>166</v>
      </c>
      <c r="F267" s="157"/>
      <c r="G267" s="157"/>
      <c r="H267" s="157"/>
      <c r="I267" s="157"/>
      <c r="J267" s="157"/>
      <c r="K267" s="157"/>
      <c r="L267" s="157"/>
      <c r="M267" s="157"/>
      <c r="N267" s="157"/>
      <c r="O267" s="157"/>
      <c r="P267" s="157"/>
      <c r="Q267" s="157"/>
      <c r="R267" s="157"/>
      <c r="S267" s="157"/>
      <c r="T267" s="157"/>
      <c r="U267" s="157"/>
      <c r="V267" s="148"/>
      <c r="Z267" s="149"/>
      <c r="AA267" s="149" t="str">
        <f>IF(AND(F269=G269,H269=I269,F269="A"),"2016 - kwh","")</f>
        <v/>
      </c>
      <c r="AB267" s="149" t="str">
        <f>IF(OR(B267="2017 - kwh",B267="2018 - kwh"),"2016 - kwh","")</f>
        <v/>
      </c>
      <c r="AC267" s="149"/>
      <c r="AD267" s="149"/>
      <c r="AE267" s="149"/>
    </row>
    <row r="268" spans="1:31" hidden="1" x14ac:dyDescent="0.3">
      <c r="A268" s="148" t="str">
        <f>IF(AND(F269=G269,H269=I269,J269=K269,F269="A"),"2016 - kw",IF(AND(F269=G269,H269=I269,J269&lt;&gt;K269,F269="A"),"2017 - kw",IF(AND(F269=G269,H269&lt;&gt;I269,F269="A"),"2018 - kw","N/A")))</f>
        <v>N/A</v>
      </c>
      <c r="B268" s="148" t="str">
        <f>IF(AND(F269="A",G269="A"),"A","")</f>
        <v/>
      </c>
      <c r="C268" s="158"/>
      <c r="D268" s="159" t="str">
        <f>D267 &amp; "kW"</f>
        <v>kW</v>
      </c>
      <c r="E268" s="160" t="s">
        <v>167</v>
      </c>
      <c r="F268" s="157"/>
      <c r="G268" s="157"/>
      <c r="H268" s="157"/>
      <c r="I268" s="157"/>
      <c r="J268" s="157"/>
      <c r="K268" s="157"/>
      <c r="L268" s="157"/>
      <c r="M268" s="157"/>
      <c r="N268" s="157"/>
      <c r="O268" s="157"/>
      <c r="P268" s="157"/>
      <c r="Q268" s="157"/>
      <c r="R268" s="157"/>
      <c r="S268" s="157"/>
      <c r="T268" s="157"/>
      <c r="U268" s="157"/>
      <c r="V268" s="148"/>
      <c r="Z268" s="149"/>
      <c r="AA268" s="149" t="str">
        <f>IF(AND(F269=G269,H269=I269,F269="A"),"2016 - kw","")</f>
        <v/>
      </c>
      <c r="AB268" s="149" t="str">
        <f>IF(OR(B268="2017 - kw",B268="2018 - kw"),"2016 - kw","")</f>
        <v/>
      </c>
      <c r="AC268" s="149"/>
      <c r="AD268" s="149"/>
      <c r="AE268" s="149"/>
    </row>
    <row r="269" spans="1:31" hidden="1" x14ac:dyDescent="0.3">
      <c r="A269" s="148"/>
      <c r="B269" s="148"/>
      <c r="C269" s="161"/>
      <c r="D269" s="162"/>
      <c r="E269" s="163" t="s">
        <v>168</v>
      </c>
      <c r="F269" s="164"/>
      <c r="G269" s="164"/>
      <c r="H269" s="164"/>
      <c r="I269" s="164"/>
      <c r="J269" s="164"/>
      <c r="K269" s="164"/>
      <c r="L269" s="164"/>
      <c r="M269" s="164"/>
      <c r="N269" s="164"/>
      <c r="O269" s="164"/>
      <c r="P269" s="164"/>
      <c r="Q269" s="164"/>
      <c r="R269" s="164"/>
      <c r="S269" s="164"/>
      <c r="T269" s="164"/>
      <c r="U269" s="164"/>
      <c r="V269" s="148"/>
      <c r="Z269" s="149"/>
      <c r="AA269" s="149"/>
      <c r="AB269" s="149"/>
      <c r="AC269" s="149"/>
      <c r="AD269" s="149"/>
      <c r="AE269" s="149"/>
    </row>
    <row r="270" spans="1:31" hidden="1" x14ac:dyDescent="0.3">
      <c r="A270" s="148" t="str">
        <f>IF(AND(F272=G272,H272=I272,J272=K272,F272="A"),"2016 - kwh",IF(AND(F272=G272,H272=I272,J272&lt;&gt;K272,F272="A"),"2017 - kwh",IF(AND(F272=G272,H272&lt;&gt;I272,F272="A"),"2018 - kwh","N/A")))</f>
        <v>N/A</v>
      </c>
      <c r="B270" s="148" t="str">
        <f>IF(AND(F272="A",G272="A"),"A","")</f>
        <v/>
      </c>
      <c r="C270" s="154" t="s">
        <v>250</v>
      </c>
      <c r="D270" s="155"/>
      <c r="E270" s="156" t="s">
        <v>166</v>
      </c>
      <c r="F270" s="157"/>
      <c r="G270" s="157"/>
      <c r="H270" s="157"/>
      <c r="I270" s="157"/>
      <c r="J270" s="157"/>
      <c r="K270" s="157"/>
      <c r="L270" s="157"/>
      <c r="M270" s="157"/>
      <c r="N270" s="157"/>
      <c r="O270" s="157"/>
      <c r="P270" s="157"/>
      <c r="Q270" s="157"/>
      <c r="R270" s="157"/>
      <c r="S270" s="157"/>
      <c r="T270" s="157"/>
      <c r="U270" s="157"/>
      <c r="V270" s="148"/>
      <c r="Z270" s="149"/>
      <c r="AA270" s="149" t="str">
        <f>IF(AND(F272=G272,H272=I272,F272="A"),"2016 - kwh","")</f>
        <v/>
      </c>
      <c r="AB270" s="149" t="str">
        <f>IF(OR(B270="2017 - kwh",B270="2018 - kwh"),"2016 - kwh","")</f>
        <v/>
      </c>
      <c r="AC270" s="149"/>
      <c r="AD270" s="149"/>
      <c r="AE270" s="149"/>
    </row>
    <row r="271" spans="1:31" hidden="1" x14ac:dyDescent="0.3">
      <c r="A271" s="148" t="str">
        <f>IF(AND(F272=G272,H272=I272,J272=K272,F272="A"),"2016 - kw",IF(AND(F272=G272,H272=I272,J272&lt;&gt;K272,F272="A"),"2017 - kw",IF(AND(F272=G272,H272&lt;&gt;I272,F272="A"),"2018 - kw","N/A")))</f>
        <v>N/A</v>
      </c>
      <c r="B271" s="148" t="str">
        <f>IF(AND(F272="A",G272="A"),"A","")</f>
        <v/>
      </c>
      <c r="C271" s="158"/>
      <c r="D271" s="159" t="str">
        <f>D270 &amp; "kW"</f>
        <v>kW</v>
      </c>
      <c r="E271" s="160" t="s">
        <v>167</v>
      </c>
      <c r="F271" s="157"/>
      <c r="G271" s="157"/>
      <c r="H271" s="157"/>
      <c r="I271" s="157"/>
      <c r="J271" s="157"/>
      <c r="K271" s="157"/>
      <c r="L271" s="157"/>
      <c r="M271" s="157"/>
      <c r="N271" s="157"/>
      <c r="O271" s="157"/>
      <c r="P271" s="157"/>
      <c r="Q271" s="157"/>
      <c r="R271" s="157"/>
      <c r="S271" s="157"/>
      <c r="T271" s="157"/>
      <c r="U271" s="157"/>
      <c r="V271" s="148"/>
      <c r="Z271" s="149"/>
      <c r="AA271" s="149" t="str">
        <f>IF(AND(F272=G272,H272=I272,F272="A"),"2016 - kw","")</f>
        <v/>
      </c>
      <c r="AB271" s="149" t="str">
        <f>IF(OR(B271="2017 - kw",B271="2018 - kw"),"2016 - kw","")</f>
        <v/>
      </c>
      <c r="AC271" s="149"/>
      <c r="AD271" s="149"/>
      <c r="AE271" s="149"/>
    </row>
    <row r="272" spans="1:31" hidden="1" x14ac:dyDescent="0.3">
      <c r="A272" s="148"/>
      <c r="B272" s="148"/>
      <c r="C272" s="161"/>
      <c r="D272" s="162"/>
      <c r="E272" s="163" t="s">
        <v>168</v>
      </c>
      <c r="F272" s="164"/>
      <c r="G272" s="164"/>
      <c r="H272" s="164"/>
      <c r="I272" s="164"/>
      <c r="J272" s="164"/>
      <c r="K272" s="164"/>
      <c r="L272" s="164"/>
      <c r="M272" s="164"/>
      <c r="N272" s="164"/>
      <c r="O272" s="164"/>
      <c r="P272" s="164"/>
      <c r="Q272" s="164"/>
      <c r="R272" s="164"/>
      <c r="S272" s="164"/>
      <c r="T272" s="164"/>
      <c r="U272" s="164"/>
      <c r="V272" s="148"/>
      <c r="Z272" s="149"/>
      <c r="AA272" s="149"/>
      <c r="AB272" s="149"/>
      <c r="AC272" s="149"/>
      <c r="AD272" s="149"/>
      <c r="AE272" s="149"/>
    </row>
    <row r="273" spans="1:31" hidden="1" x14ac:dyDescent="0.3">
      <c r="A273" s="148" t="str">
        <f>IF(AND(F275=G275,H275=I275,J275=K275,F275="A"),"2016 - kwh",IF(AND(F275=G275,H275=I275,J275&lt;&gt;K275,F275="A"),"2017 - kwh",IF(AND(F275=G275,H275&lt;&gt;I275,F275="A"),"2018 - kwh","N/A")))</f>
        <v>N/A</v>
      </c>
      <c r="B273" s="148" t="str">
        <f>IF(AND(F275="A",G275="A"),"A","")</f>
        <v/>
      </c>
      <c r="C273" s="154" t="s">
        <v>251</v>
      </c>
      <c r="D273" s="155"/>
      <c r="E273" s="156" t="s">
        <v>166</v>
      </c>
      <c r="F273" s="157"/>
      <c r="G273" s="157"/>
      <c r="H273" s="157"/>
      <c r="I273" s="157"/>
      <c r="J273" s="157"/>
      <c r="K273" s="157"/>
      <c r="L273" s="157"/>
      <c r="M273" s="157"/>
      <c r="N273" s="157"/>
      <c r="O273" s="157"/>
      <c r="P273" s="157"/>
      <c r="Q273" s="157"/>
      <c r="R273" s="157"/>
      <c r="S273" s="157"/>
      <c r="T273" s="157"/>
      <c r="U273" s="157"/>
      <c r="V273" s="148"/>
      <c r="Z273" s="149"/>
      <c r="AA273" s="149" t="str">
        <f>IF(AND(F275=G275,H275=I275,F275="A"),"2016 - kwh","")</f>
        <v/>
      </c>
      <c r="AB273" s="149" t="str">
        <f>IF(OR(B273="2017 - kwh",B273="2018 - kwh"),"2016 - kwh","")</f>
        <v/>
      </c>
      <c r="AC273" s="149"/>
      <c r="AD273" s="149"/>
      <c r="AE273" s="149"/>
    </row>
    <row r="274" spans="1:31" hidden="1" x14ac:dyDescent="0.3">
      <c r="A274" s="148" t="str">
        <f>IF(AND(F275=G275,H275=I275,J275=K275,F275="A"),"2016 - kw",IF(AND(F275=G275,H275=I275,J275&lt;&gt;K275,F275="A"),"2017 - kw",IF(AND(F275=G275,H275&lt;&gt;I275,F275="A"),"2018 - kw","N/A")))</f>
        <v>N/A</v>
      </c>
      <c r="B274" s="148" t="str">
        <f>IF(AND(F275="A",G275="A"),"A","")</f>
        <v/>
      </c>
      <c r="C274" s="158"/>
      <c r="D274" s="159" t="str">
        <f>D273 &amp; "kW"</f>
        <v>kW</v>
      </c>
      <c r="E274" s="160" t="s">
        <v>167</v>
      </c>
      <c r="F274" s="157"/>
      <c r="G274" s="157"/>
      <c r="H274" s="157"/>
      <c r="I274" s="157"/>
      <c r="J274" s="157"/>
      <c r="K274" s="157"/>
      <c r="L274" s="157"/>
      <c r="M274" s="157"/>
      <c r="N274" s="157"/>
      <c r="O274" s="157"/>
      <c r="P274" s="157"/>
      <c r="Q274" s="157"/>
      <c r="R274" s="157"/>
      <c r="S274" s="157"/>
      <c r="T274" s="157"/>
      <c r="U274" s="157"/>
      <c r="V274" s="148"/>
      <c r="Z274" s="149"/>
      <c r="AA274" s="149" t="str">
        <f>IF(AND(F275=G275,H275=I275,F275="A"),"2016 - kw","")</f>
        <v/>
      </c>
      <c r="AB274" s="149" t="str">
        <f>IF(OR(B274="2017 - kw",B274="2018 - kw"),"2016 - kw","")</f>
        <v/>
      </c>
      <c r="AC274" s="149"/>
      <c r="AD274" s="149"/>
      <c r="AE274" s="149"/>
    </row>
    <row r="275" spans="1:31" hidden="1" x14ac:dyDescent="0.3">
      <c r="A275" s="148"/>
      <c r="B275" s="148"/>
      <c r="C275" s="161"/>
      <c r="D275" s="162"/>
      <c r="E275" s="163" t="s">
        <v>168</v>
      </c>
      <c r="F275" s="164"/>
      <c r="G275" s="164"/>
      <c r="H275" s="164"/>
      <c r="I275" s="164"/>
      <c r="J275" s="164"/>
      <c r="K275" s="164"/>
      <c r="L275" s="164"/>
      <c r="M275" s="164"/>
      <c r="N275" s="164"/>
      <c r="O275" s="164"/>
      <c r="P275" s="164"/>
      <c r="Q275" s="164"/>
      <c r="R275" s="164"/>
      <c r="S275" s="164"/>
      <c r="T275" s="164"/>
      <c r="U275" s="164"/>
      <c r="V275" s="148"/>
      <c r="Z275" s="149"/>
      <c r="AA275" s="149"/>
      <c r="AB275" s="149"/>
      <c r="AC275" s="149"/>
      <c r="AD275" s="149"/>
      <c r="AE275" s="149"/>
    </row>
    <row r="276" spans="1:31" hidden="1" x14ac:dyDescent="0.3">
      <c r="A276" s="148" t="str">
        <f>IF(AND(F278=G278,H278=I278,J278=K278,F278="A"),"2016 - kwh",IF(AND(F278=G278,H278=I278,J278&lt;&gt;K278,F278="A"),"2017 - kwh",IF(AND(F278=G278,H278&lt;&gt;I278,F278="A"),"2018 - kwh","N/A")))</f>
        <v>N/A</v>
      </c>
      <c r="B276" s="148" t="str">
        <f>IF(AND(F278="A",G278="A"),"A","")</f>
        <v/>
      </c>
      <c r="C276" s="154" t="s">
        <v>252</v>
      </c>
      <c r="D276" s="155"/>
      <c r="E276" s="156" t="s">
        <v>166</v>
      </c>
      <c r="F276" s="157"/>
      <c r="G276" s="157"/>
      <c r="H276" s="157"/>
      <c r="I276" s="157"/>
      <c r="J276" s="157"/>
      <c r="K276" s="157"/>
      <c r="L276" s="157"/>
      <c r="M276" s="157"/>
      <c r="N276" s="157"/>
      <c r="O276" s="157"/>
      <c r="P276" s="157"/>
      <c r="Q276" s="157"/>
      <c r="R276" s="157"/>
      <c r="S276" s="157"/>
      <c r="T276" s="157"/>
      <c r="U276" s="157"/>
      <c r="V276" s="148"/>
      <c r="Z276" s="149"/>
      <c r="AA276" s="149" t="str">
        <f>IF(AND(F278=G278,H278=I278,F278="A"),"2016 - kwh","")</f>
        <v/>
      </c>
      <c r="AB276" s="149" t="str">
        <f>IF(OR(B276="2017 - kwh",B276="2018 - kwh"),"2016 - kwh","")</f>
        <v/>
      </c>
      <c r="AC276" s="149"/>
      <c r="AD276" s="149"/>
      <c r="AE276" s="149"/>
    </row>
    <row r="277" spans="1:31" hidden="1" x14ac:dyDescent="0.3">
      <c r="A277" s="148" t="str">
        <f>IF(AND(F278=G278,H278=I278,J278=K278,F278="A"),"2016 - kw",IF(AND(F278=G278,H278=I278,J278&lt;&gt;K278,F278="A"),"2017 - kw",IF(AND(F278=G278,H278&lt;&gt;I278,F278="A"),"2018 - kw","N/A")))</f>
        <v>N/A</v>
      </c>
      <c r="B277" s="148" t="str">
        <f>IF(AND(F278="A",G278="A"),"A","")</f>
        <v/>
      </c>
      <c r="C277" s="158"/>
      <c r="D277" s="159" t="str">
        <f>D276 &amp; "kW"</f>
        <v>kW</v>
      </c>
      <c r="E277" s="160" t="s">
        <v>167</v>
      </c>
      <c r="F277" s="157"/>
      <c r="G277" s="157"/>
      <c r="H277" s="157"/>
      <c r="I277" s="157"/>
      <c r="J277" s="157"/>
      <c r="K277" s="157"/>
      <c r="L277" s="157"/>
      <c r="M277" s="157"/>
      <c r="N277" s="157"/>
      <c r="O277" s="157"/>
      <c r="P277" s="157"/>
      <c r="Q277" s="157"/>
      <c r="R277" s="157"/>
      <c r="S277" s="157"/>
      <c r="T277" s="157"/>
      <c r="U277" s="157"/>
      <c r="V277" s="148"/>
      <c r="Z277" s="149"/>
      <c r="AA277" s="149" t="str">
        <f>IF(AND(F278=G278,H278=I278,F278="A"),"2016 - kw","")</f>
        <v/>
      </c>
      <c r="AB277" s="149" t="str">
        <f>IF(OR(B277="2017 - kw",B277="2018 - kw"),"2016 - kw","")</f>
        <v/>
      </c>
      <c r="AC277" s="149"/>
      <c r="AD277" s="149"/>
      <c r="AE277" s="149"/>
    </row>
    <row r="278" spans="1:31" hidden="1" x14ac:dyDescent="0.3">
      <c r="A278" s="148"/>
      <c r="B278" s="148"/>
      <c r="C278" s="161"/>
      <c r="D278" s="162"/>
      <c r="E278" s="163" t="s">
        <v>168</v>
      </c>
      <c r="F278" s="164"/>
      <c r="G278" s="164"/>
      <c r="H278" s="164"/>
      <c r="I278" s="164"/>
      <c r="J278" s="164"/>
      <c r="K278" s="164"/>
      <c r="L278" s="164"/>
      <c r="M278" s="164"/>
      <c r="N278" s="164"/>
      <c r="O278" s="164"/>
      <c r="P278" s="164"/>
      <c r="Q278" s="164"/>
      <c r="R278" s="164"/>
      <c r="S278" s="164"/>
      <c r="T278" s="164"/>
      <c r="U278" s="164"/>
      <c r="V278" s="148"/>
      <c r="Z278" s="149"/>
      <c r="AA278" s="149"/>
      <c r="AB278" s="149"/>
      <c r="AC278" s="149"/>
      <c r="AD278" s="149"/>
      <c r="AE278" s="149"/>
    </row>
    <row r="279" spans="1:31" hidden="1" x14ac:dyDescent="0.3">
      <c r="A279" s="148" t="str">
        <f>IF(AND(F281=G281,H281=I281,J281=K281,F281="A"),"2016 - kwh",IF(AND(F281=G281,H281=I281,J281&lt;&gt;K281,F281="A"),"2017 - kwh",IF(AND(F281=G281,H281&lt;&gt;I281,F281="A"),"2018 - kwh","N/A")))</f>
        <v>N/A</v>
      </c>
      <c r="B279" s="148" t="str">
        <f>IF(AND(F281="A",G281="A"),"A","")</f>
        <v/>
      </c>
      <c r="C279" s="154" t="s">
        <v>253</v>
      </c>
      <c r="D279" s="155"/>
      <c r="E279" s="156" t="s">
        <v>166</v>
      </c>
      <c r="F279" s="157"/>
      <c r="G279" s="157"/>
      <c r="H279" s="157"/>
      <c r="I279" s="157"/>
      <c r="J279" s="157"/>
      <c r="K279" s="157"/>
      <c r="L279" s="157"/>
      <c r="M279" s="157"/>
      <c r="N279" s="157"/>
      <c r="O279" s="157"/>
      <c r="P279" s="157"/>
      <c r="Q279" s="157"/>
      <c r="R279" s="157"/>
      <c r="S279" s="157"/>
      <c r="T279" s="157"/>
      <c r="U279" s="157"/>
      <c r="V279" s="148"/>
      <c r="Z279" s="149"/>
      <c r="AA279" s="149" t="str">
        <f>IF(AND(F281=G281,H281=I281,F281="A"),"2016 - kwh","")</f>
        <v/>
      </c>
      <c r="AB279" s="149" t="str">
        <f>IF(OR(B279="2017 - kwh",B279="2018 - kwh"),"2016 - kwh","")</f>
        <v/>
      </c>
      <c r="AC279" s="149"/>
      <c r="AD279" s="149"/>
      <c r="AE279" s="149"/>
    </row>
    <row r="280" spans="1:31" hidden="1" x14ac:dyDescent="0.3">
      <c r="A280" s="148" t="str">
        <f>IF(AND(F281=G281,H281=I281,J281=K281,F281="A"),"2016 - kw",IF(AND(F281=G281,H281=I281,J281&lt;&gt;K281,F281="A"),"2017 - kw",IF(AND(F281=G281,H281&lt;&gt;I281,F281="A"),"2018 - kw","N/A")))</f>
        <v>N/A</v>
      </c>
      <c r="B280" s="148" t="str">
        <f>IF(AND(F281="A",G281="A"),"A","")</f>
        <v/>
      </c>
      <c r="C280" s="158"/>
      <c r="D280" s="159" t="str">
        <f>D279 &amp; "kW"</f>
        <v>kW</v>
      </c>
      <c r="E280" s="160" t="s">
        <v>167</v>
      </c>
      <c r="F280" s="157"/>
      <c r="G280" s="157"/>
      <c r="H280" s="157"/>
      <c r="I280" s="157"/>
      <c r="J280" s="157"/>
      <c r="K280" s="157"/>
      <c r="L280" s="157"/>
      <c r="M280" s="157"/>
      <c r="N280" s="157"/>
      <c r="O280" s="157"/>
      <c r="P280" s="157"/>
      <c r="Q280" s="157"/>
      <c r="R280" s="157"/>
      <c r="S280" s="157"/>
      <c r="T280" s="157"/>
      <c r="U280" s="157"/>
      <c r="V280" s="148"/>
      <c r="Z280" s="149"/>
      <c r="AA280" s="149" t="str">
        <f>IF(AND(F281=G281,H281=I281,F281="A"),"2016 - kw","")</f>
        <v/>
      </c>
      <c r="AB280" s="149" t="str">
        <f>IF(OR(B280="2017 - kw",B280="2018 - kw"),"2016 - kw","")</f>
        <v/>
      </c>
      <c r="AC280" s="149"/>
      <c r="AD280" s="149"/>
      <c r="AE280" s="149"/>
    </row>
    <row r="281" spans="1:31" hidden="1" x14ac:dyDescent="0.3">
      <c r="A281" s="148"/>
      <c r="B281" s="148"/>
      <c r="C281" s="161"/>
      <c r="D281" s="162"/>
      <c r="E281" s="163" t="s">
        <v>168</v>
      </c>
      <c r="F281" s="164"/>
      <c r="G281" s="164"/>
      <c r="H281" s="164"/>
      <c r="I281" s="164"/>
      <c r="J281" s="164"/>
      <c r="K281" s="164"/>
      <c r="L281" s="164"/>
      <c r="M281" s="164"/>
      <c r="N281" s="164"/>
      <c r="O281" s="164"/>
      <c r="P281" s="164"/>
      <c r="Q281" s="164"/>
      <c r="R281" s="164"/>
      <c r="S281" s="164"/>
      <c r="T281" s="164"/>
      <c r="U281" s="164"/>
      <c r="V281" s="148"/>
      <c r="Z281" s="149"/>
      <c r="AA281" s="149"/>
      <c r="AB281" s="149"/>
      <c r="AC281" s="149"/>
      <c r="AD281" s="149"/>
      <c r="AE281" s="149"/>
    </row>
    <row r="282" spans="1:31" hidden="1" x14ac:dyDescent="0.3">
      <c r="A282" s="148" t="str">
        <f>IF(AND(F284=G284,H284=I284,J284=K284,F284="A"),"2016 - kwh",IF(AND(F284=G284,H284=I284,J284&lt;&gt;K284,F284="A"),"2017 - kwh",IF(AND(F284=G284,H284&lt;&gt;I284,F284="A"),"2018 - kwh","N/A")))</f>
        <v>N/A</v>
      </c>
      <c r="B282" s="148" t="str">
        <f>IF(AND(F284="A",G284="A"),"A","")</f>
        <v/>
      </c>
      <c r="C282" s="154" t="s">
        <v>254</v>
      </c>
      <c r="D282" s="155"/>
      <c r="E282" s="156" t="s">
        <v>166</v>
      </c>
      <c r="F282" s="157"/>
      <c r="G282" s="157"/>
      <c r="H282" s="157"/>
      <c r="I282" s="157"/>
      <c r="J282" s="157"/>
      <c r="K282" s="157"/>
      <c r="L282" s="157"/>
      <c r="M282" s="157"/>
      <c r="N282" s="157"/>
      <c r="O282" s="157"/>
      <c r="P282" s="157"/>
      <c r="Q282" s="157"/>
      <c r="R282" s="157"/>
      <c r="S282" s="157"/>
      <c r="T282" s="157"/>
      <c r="U282" s="157"/>
      <c r="V282" s="148"/>
      <c r="Z282" s="149"/>
      <c r="AA282" s="149" t="str">
        <f>IF(AND(F284=G284,H284=I284,F284="A"),"2016 - kwh","")</f>
        <v/>
      </c>
      <c r="AB282" s="149" t="str">
        <f>IF(OR(B282="2017 - kwh",B282="2018 - kwh"),"2016 - kwh","")</f>
        <v/>
      </c>
      <c r="AC282" s="149"/>
      <c r="AD282" s="149"/>
      <c r="AE282" s="149"/>
    </row>
    <row r="283" spans="1:31" hidden="1" x14ac:dyDescent="0.3">
      <c r="A283" s="148" t="str">
        <f>IF(AND(F284=G284,H284=I284,J284=K284,F284="A"),"2016 - kw",IF(AND(F284=G284,H284=I284,J284&lt;&gt;K284,F284="A"),"2017 - kw",IF(AND(F284=G284,H284&lt;&gt;I284,F284="A"),"2018 - kw","N/A")))</f>
        <v>N/A</v>
      </c>
      <c r="B283" s="148" t="str">
        <f>IF(AND(F284="A",G284="A"),"A","")</f>
        <v/>
      </c>
      <c r="C283" s="158"/>
      <c r="D283" s="159" t="str">
        <f>D282 &amp; "kW"</f>
        <v>kW</v>
      </c>
      <c r="E283" s="160" t="s">
        <v>167</v>
      </c>
      <c r="F283" s="157"/>
      <c r="G283" s="157"/>
      <c r="H283" s="157"/>
      <c r="I283" s="157"/>
      <c r="J283" s="157"/>
      <c r="K283" s="157"/>
      <c r="L283" s="157"/>
      <c r="M283" s="157"/>
      <c r="N283" s="157"/>
      <c r="O283" s="157"/>
      <c r="P283" s="157"/>
      <c r="Q283" s="157"/>
      <c r="R283" s="157"/>
      <c r="S283" s="157"/>
      <c r="T283" s="157"/>
      <c r="U283" s="157"/>
      <c r="V283" s="148"/>
      <c r="Z283" s="149"/>
      <c r="AA283" s="149" t="str">
        <f>IF(AND(F284=G284,H284=I284,F284="A"),"2016 - kw","")</f>
        <v/>
      </c>
      <c r="AB283" s="149" t="str">
        <f>IF(OR(B283="2017 - kw",B283="2018 - kw"),"2016 - kw","")</f>
        <v/>
      </c>
      <c r="AC283" s="149"/>
      <c r="AD283" s="149"/>
      <c r="AE283" s="149"/>
    </row>
    <row r="284" spans="1:31" hidden="1" x14ac:dyDescent="0.3">
      <c r="A284" s="148"/>
      <c r="B284" s="148"/>
      <c r="C284" s="161"/>
      <c r="D284" s="162"/>
      <c r="E284" s="163" t="s">
        <v>168</v>
      </c>
      <c r="F284" s="164"/>
      <c r="G284" s="164"/>
      <c r="H284" s="164"/>
      <c r="I284" s="164"/>
      <c r="J284" s="164"/>
      <c r="K284" s="164"/>
      <c r="L284" s="164"/>
      <c r="M284" s="164"/>
      <c r="N284" s="164"/>
      <c r="O284" s="164"/>
      <c r="P284" s="164"/>
      <c r="Q284" s="164"/>
      <c r="R284" s="164"/>
      <c r="S284" s="164"/>
      <c r="T284" s="164"/>
      <c r="U284" s="164"/>
      <c r="V284" s="148"/>
      <c r="Z284" s="149"/>
      <c r="AA284" s="149"/>
      <c r="AB284" s="149"/>
      <c r="AC284" s="149"/>
      <c r="AD284" s="149"/>
      <c r="AE284" s="149"/>
    </row>
    <row r="285" spans="1:31" hidden="1" x14ac:dyDescent="0.3">
      <c r="A285" s="148" t="str">
        <f>IF(AND(F287=G287,H287=I287,J287=K287,F287="A"),"2016 - kwh",IF(AND(F287=G287,H287=I287,J287&lt;&gt;K287,F287="A"),"2017 - kwh",IF(AND(F287=G287,H287&lt;&gt;I287,F287="A"),"2018 - kwh","N/A")))</f>
        <v>N/A</v>
      </c>
      <c r="B285" s="148" t="str">
        <f>IF(AND(F287="A",G287="A"),"A","")</f>
        <v/>
      </c>
      <c r="C285" s="154" t="s">
        <v>255</v>
      </c>
      <c r="D285" s="155"/>
      <c r="E285" s="156" t="s">
        <v>166</v>
      </c>
      <c r="F285" s="157"/>
      <c r="G285" s="157"/>
      <c r="H285" s="157"/>
      <c r="I285" s="157"/>
      <c r="J285" s="157"/>
      <c r="K285" s="157"/>
      <c r="L285" s="157"/>
      <c r="M285" s="157"/>
      <c r="N285" s="157"/>
      <c r="O285" s="157"/>
      <c r="P285" s="157"/>
      <c r="Q285" s="157"/>
      <c r="R285" s="157"/>
      <c r="S285" s="157"/>
      <c r="T285" s="157"/>
      <c r="U285" s="157"/>
      <c r="V285" s="148"/>
      <c r="Z285" s="149"/>
      <c r="AA285" s="149" t="str">
        <f>IF(AND(F287=G287,H287=I287,F287="A"),"2016 - kwh","")</f>
        <v/>
      </c>
      <c r="AB285" s="149" t="str">
        <f>IF(OR(B285="2017 - kwh",B285="2018 - kwh"),"2016 - kwh","")</f>
        <v/>
      </c>
      <c r="AC285" s="149"/>
      <c r="AD285" s="149"/>
      <c r="AE285" s="149"/>
    </row>
    <row r="286" spans="1:31" hidden="1" x14ac:dyDescent="0.3">
      <c r="A286" s="148" t="str">
        <f>IF(AND(F287=G287,H287=I287,J287=K287,F287="A"),"2016 - kw",IF(AND(F287=G287,H287=I287,J287&lt;&gt;K287,F287="A"),"2017 - kw",IF(AND(F287=G287,H287&lt;&gt;I287,F287="A"),"2018 - kw","N/A")))</f>
        <v>N/A</v>
      </c>
      <c r="B286" s="148" t="str">
        <f>IF(AND(F287="A",G287="A"),"A","")</f>
        <v/>
      </c>
      <c r="C286" s="158"/>
      <c r="D286" s="159" t="str">
        <f>D285 &amp; "kW"</f>
        <v>kW</v>
      </c>
      <c r="E286" s="160" t="s">
        <v>167</v>
      </c>
      <c r="F286" s="157"/>
      <c r="G286" s="157"/>
      <c r="H286" s="157"/>
      <c r="I286" s="157"/>
      <c r="J286" s="157"/>
      <c r="K286" s="157"/>
      <c r="L286" s="157"/>
      <c r="M286" s="157"/>
      <c r="N286" s="157"/>
      <c r="O286" s="157"/>
      <c r="P286" s="157"/>
      <c r="Q286" s="157"/>
      <c r="R286" s="157"/>
      <c r="S286" s="157"/>
      <c r="T286" s="157"/>
      <c r="U286" s="157"/>
      <c r="V286" s="148"/>
      <c r="Z286" s="149"/>
      <c r="AA286" s="149" t="str">
        <f>IF(AND(F287=G287,H287=I287,F287="A"),"2016 - kw","")</f>
        <v/>
      </c>
      <c r="AB286" s="149" t="str">
        <f>IF(OR(B286="2017 - kw",B286="2018 - kw"),"2016 - kw","")</f>
        <v/>
      </c>
      <c r="AC286" s="149"/>
      <c r="AD286" s="149"/>
      <c r="AE286" s="149"/>
    </row>
    <row r="287" spans="1:31" hidden="1" x14ac:dyDescent="0.3">
      <c r="A287" s="148"/>
      <c r="B287" s="148"/>
      <c r="C287" s="161"/>
      <c r="D287" s="162"/>
      <c r="E287" s="163" t="s">
        <v>168</v>
      </c>
      <c r="F287" s="164"/>
      <c r="G287" s="164"/>
      <c r="H287" s="164"/>
      <c r="I287" s="164"/>
      <c r="J287" s="164"/>
      <c r="K287" s="164"/>
      <c r="L287" s="164"/>
      <c r="M287" s="164"/>
      <c r="N287" s="164"/>
      <c r="O287" s="164"/>
      <c r="P287" s="164"/>
      <c r="Q287" s="164"/>
      <c r="R287" s="164"/>
      <c r="S287" s="164"/>
      <c r="T287" s="164"/>
      <c r="U287" s="164"/>
      <c r="V287" s="148"/>
      <c r="Z287" s="149"/>
      <c r="AA287" s="149"/>
      <c r="AB287" s="149"/>
      <c r="AC287" s="149"/>
      <c r="AD287" s="149"/>
      <c r="AE287" s="149"/>
    </row>
    <row r="288" spans="1:31" hidden="1" x14ac:dyDescent="0.3">
      <c r="A288" s="148" t="str">
        <f>IF(AND(F290=G290,H290=I290,J290=K290,F290="A"),"2016 - kwh",IF(AND(F290=G290,H290=I290,J290&lt;&gt;K290,F290="A"),"2017 - kwh",IF(AND(F290=G290,H290&lt;&gt;I290,F290="A"),"2018 - kwh","N/A")))</f>
        <v>N/A</v>
      </c>
      <c r="B288" s="148" t="str">
        <f>IF(AND(F290="A",G290="A"),"A","")</f>
        <v/>
      </c>
      <c r="C288" s="154" t="s">
        <v>256</v>
      </c>
      <c r="D288" s="155"/>
      <c r="E288" s="156" t="s">
        <v>166</v>
      </c>
      <c r="F288" s="157"/>
      <c r="G288" s="157"/>
      <c r="H288" s="157"/>
      <c r="I288" s="157"/>
      <c r="J288" s="157"/>
      <c r="K288" s="157"/>
      <c r="L288" s="157"/>
      <c r="M288" s="157"/>
      <c r="N288" s="157"/>
      <c r="O288" s="157"/>
      <c r="P288" s="157"/>
      <c r="Q288" s="157"/>
      <c r="R288" s="157"/>
      <c r="S288" s="157"/>
      <c r="T288" s="157"/>
      <c r="U288" s="157"/>
      <c r="V288" s="148"/>
      <c r="Z288" s="149"/>
      <c r="AA288" s="149" t="str">
        <f>IF(AND(F290=G290,H290=I290,F290="A"),"2016 - kwh","")</f>
        <v/>
      </c>
      <c r="AB288" s="149" t="str">
        <f>IF(OR(B288="2017 - kwh",B288="2018 - kwh"),"2016 - kwh","")</f>
        <v/>
      </c>
      <c r="AC288" s="149"/>
      <c r="AD288" s="149"/>
      <c r="AE288" s="149"/>
    </row>
    <row r="289" spans="1:31" hidden="1" x14ac:dyDescent="0.3">
      <c r="A289" s="148" t="str">
        <f>IF(AND(F290=G290,H290=I290,J290=K290,F290="A"),"2016 - kw",IF(AND(F290=G290,H290=I290,J290&lt;&gt;K290,F290="A"),"2017 - kw",IF(AND(F290=G290,H290&lt;&gt;I290,F290="A"),"2018 - kw","N/A")))</f>
        <v>N/A</v>
      </c>
      <c r="B289" s="148" t="str">
        <f>IF(AND(F290="A",G290="A"),"A","")</f>
        <v/>
      </c>
      <c r="C289" s="158"/>
      <c r="D289" s="159" t="str">
        <f>D288 &amp; "kW"</f>
        <v>kW</v>
      </c>
      <c r="E289" s="160" t="s">
        <v>167</v>
      </c>
      <c r="F289" s="157"/>
      <c r="G289" s="157"/>
      <c r="H289" s="157"/>
      <c r="I289" s="157"/>
      <c r="J289" s="157"/>
      <c r="K289" s="157"/>
      <c r="L289" s="157"/>
      <c r="M289" s="157"/>
      <c r="N289" s="157"/>
      <c r="O289" s="157"/>
      <c r="P289" s="157"/>
      <c r="Q289" s="157"/>
      <c r="R289" s="157"/>
      <c r="S289" s="157"/>
      <c r="T289" s="157"/>
      <c r="U289" s="157"/>
      <c r="V289" s="148"/>
      <c r="Z289" s="149"/>
      <c r="AA289" s="149" t="str">
        <f>IF(AND(F290=G290,H290=I290,F290="A"),"2016 - kw","")</f>
        <v/>
      </c>
      <c r="AB289" s="149" t="str">
        <f>IF(OR(B289="2017 - kw",B289="2018 - kw"),"2016 - kw","")</f>
        <v/>
      </c>
      <c r="AC289" s="149"/>
      <c r="AD289" s="149"/>
      <c r="AE289" s="149"/>
    </row>
    <row r="290" spans="1:31" hidden="1" x14ac:dyDescent="0.3">
      <c r="A290" s="148"/>
      <c r="B290" s="148"/>
      <c r="C290" s="161"/>
      <c r="D290" s="162"/>
      <c r="E290" s="163" t="s">
        <v>168</v>
      </c>
      <c r="F290" s="164"/>
      <c r="G290" s="164"/>
      <c r="H290" s="164"/>
      <c r="I290" s="164"/>
      <c r="J290" s="164"/>
      <c r="K290" s="164"/>
      <c r="L290" s="164"/>
      <c r="M290" s="164"/>
      <c r="N290" s="164"/>
      <c r="O290" s="164"/>
      <c r="P290" s="164"/>
      <c r="Q290" s="164"/>
      <c r="R290" s="164"/>
      <c r="S290" s="164"/>
      <c r="T290" s="164"/>
      <c r="U290" s="164"/>
      <c r="V290" s="148"/>
      <c r="Z290" s="149"/>
      <c r="AA290" s="149"/>
      <c r="AB290" s="149"/>
      <c r="AC290" s="149"/>
      <c r="AD290" s="149"/>
      <c r="AE290" s="149"/>
    </row>
    <row r="291" spans="1:31" hidden="1" x14ac:dyDescent="0.3">
      <c r="A291" s="148" t="str">
        <f>IF(AND(F293=G293,H293=I293,J293=K293,F293="A"),"2016 - kwh",IF(AND(F293=G293,H293=I293,J293&lt;&gt;K293,F293="A"),"2017 - kwh",IF(AND(F293=G293,H293&lt;&gt;I293,F293="A"),"2018 - kwh","N/A")))</f>
        <v>N/A</v>
      </c>
      <c r="B291" s="148" t="str">
        <f>IF(AND(F293="A",G293="A"),"A","")</f>
        <v/>
      </c>
      <c r="C291" s="154" t="s">
        <v>257</v>
      </c>
      <c r="D291" s="155"/>
      <c r="E291" s="156" t="s">
        <v>166</v>
      </c>
      <c r="F291" s="157"/>
      <c r="G291" s="157"/>
      <c r="H291" s="157"/>
      <c r="I291" s="157"/>
      <c r="J291" s="157"/>
      <c r="K291" s="157"/>
      <c r="L291" s="157"/>
      <c r="M291" s="157"/>
      <c r="N291" s="157"/>
      <c r="O291" s="157"/>
      <c r="P291" s="157"/>
      <c r="Q291" s="157"/>
      <c r="R291" s="157"/>
      <c r="S291" s="157"/>
      <c r="T291" s="157"/>
      <c r="U291" s="157"/>
      <c r="V291" s="148"/>
      <c r="Z291" s="149"/>
      <c r="AA291" s="149" t="str">
        <f>IF(AND(F293=G293,H293=I293,F293="A"),"2016 - kwh","")</f>
        <v/>
      </c>
      <c r="AB291" s="149" t="str">
        <f>IF(OR(B291="2017 - kwh",B291="2018 - kwh"),"2016 - kwh","")</f>
        <v/>
      </c>
      <c r="AC291" s="149"/>
      <c r="AD291" s="149"/>
      <c r="AE291" s="149"/>
    </row>
    <row r="292" spans="1:31" hidden="1" x14ac:dyDescent="0.3">
      <c r="A292" s="148" t="str">
        <f>IF(AND(F293=G293,H293=I293,J293=K293,F293="A"),"2016 - kw",IF(AND(F293=G293,H293=I293,J293&lt;&gt;K293,F293="A"),"2017 - kw",IF(AND(F293=G293,H293&lt;&gt;I293,F293="A"),"2018 - kw","N/A")))</f>
        <v>N/A</v>
      </c>
      <c r="B292" s="148" t="str">
        <f>IF(AND(F293="A",G293="A"),"A","")</f>
        <v/>
      </c>
      <c r="C292" s="158"/>
      <c r="D292" s="159" t="str">
        <f>D291 &amp; "kW"</f>
        <v>kW</v>
      </c>
      <c r="E292" s="160" t="s">
        <v>167</v>
      </c>
      <c r="F292" s="157"/>
      <c r="G292" s="157"/>
      <c r="H292" s="157"/>
      <c r="I292" s="157"/>
      <c r="J292" s="157"/>
      <c r="K292" s="157"/>
      <c r="L292" s="157"/>
      <c r="M292" s="157"/>
      <c r="N292" s="157"/>
      <c r="O292" s="157"/>
      <c r="P292" s="157"/>
      <c r="Q292" s="157"/>
      <c r="R292" s="157"/>
      <c r="S292" s="157"/>
      <c r="T292" s="157"/>
      <c r="U292" s="157"/>
      <c r="V292" s="148"/>
      <c r="Z292" s="149"/>
      <c r="AA292" s="149" t="str">
        <f>IF(AND(F293=G293,H293=I293,F293="A"),"2016 - kw","")</f>
        <v/>
      </c>
      <c r="AB292" s="149" t="str">
        <f>IF(OR(B292="2017 - kw",B292="2018 - kw"),"2016 - kw","")</f>
        <v/>
      </c>
      <c r="AC292" s="149"/>
      <c r="AD292" s="149"/>
      <c r="AE292" s="149"/>
    </row>
    <row r="293" spans="1:31" hidden="1" x14ac:dyDescent="0.3">
      <c r="A293" s="148"/>
      <c r="B293" s="148"/>
      <c r="C293" s="161"/>
      <c r="D293" s="162"/>
      <c r="E293" s="163" t="s">
        <v>168</v>
      </c>
      <c r="F293" s="164"/>
      <c r="G293" s="164"/>
      <c r="H293" s="164"/>
      <c r="I293" s="164"/>
      <c r="J293" s="164"/>
      <c r="K293" s="164"/>
      <c r="L293" s="164"/>
      <c r="M293" s="164"/>
      <c r="N293" s="164"/>
      <c r="O293" s="164"/>
      <c r="P293" s="164"/>
      <c r="Q293" s="164"/>
      <c r="R293" s="164"/>
      <c r="S293" s="164"/>
      <c r="T293" s="164"/>
      <c r="U293" s="164"/>
      <c r="V293" s="148"/>
      <c r="Z293" s="149"/>
      <c r="AA293" s="149"/>
      <c r="AB293" s="149"/>
      <c r="AC293" s="149"/>
      <c r="AD293" s="149"/>
      <c r="AE293" s="149"/>
    </row>
    <row r="294" spans="1:31" hidden="1" x14ac:dyDescent="0.3">
      <c r="A294" s="148" t="str">
        <f>IF(AND(F296=G296,H296=I296,J296=K296,F296="A"),"2016 - kwh",IF(AND(F296=G296,H296=I296,J296&lt;&gt;K296,F296="A"),"2017 - kwh",IF(AND(F296=G296,H296&lt;&gt;I296,F296="A"),"2018 - kwh","N/A")))</f>
        <v>N/A</v>
      </c>
      <c r="B294" s="148" t="str">
        <f>IF(AND(F296="A",G296="A"),"A","")</f>
        <v/>
      </c>
      <c r="C294" s="154" t="s">
        <v>258</v>
      </c>
      <c r="D294" s="155"/>
      <c r="E294" s="156" t="s">
        <v>166</v>
      </c>
      <c r="F294" s="157"/>
      <c r="G294" s="157"/>
      <c r="H294" s="157"/>
      <c r="I294" s="157"/>
      <c r="J294" s="157"/>
      <c r="K294" s="157"/>
      <c r="L294" s="157"/>
      <c r="M294" s="157"/>
      <c r="N294" s="157"/>
      <c r="O294" s="157"/>
      <c r="P294" s="157"/>
      <c r="Q294" s="157"/>
      <c r="R294" s="157"/>
      <c r="S294" s="157"/>
      <c r="T294" s="157"/>
      <c r="U294" s="157"/>
      <c r="V294" s="148"/>
      <c r="Z294" s="149"/>
      <c r="AA294" s="149" t="str">
        <f>IF(AND(F296=G296,H296=I296,F296="A"),"2016 - kwh","")</f>
        <v/>
      </c>
      <c r="AB294" s="149" t="str">
        <f>IF(OR(B294="2017 - kwh",B294="2018 - kwh"),"2016 - kwh","")</f>
        <v/>
      </c>
      <c r="AC294" s="149"/>
      <c r="AD294" s="149"/>
      <c r="AE294" s="149"/>
    </row>
    <row r="295" spans="1:31" hidden="1" x14ac:dyDescent="0.3">
      <c r="A295" s="148" t="str">
        <f>IF(AND(F296=G296,H296=I296,J296=K296,F296="A"),"2016 - kw",IF(AND(F296=G296,H296=I296,J296&lt;&gt;K296,F296="A"),"2017 - kw",IF(AND(F296=G296,H296&lt;&gt;I296,F296="A"),"2018 - kw","N/A")))</f>
        <v>N/A</v>
      </c>
      <c r="B295" s="148" t="str">
        <f>IF(AND(F296="A",G296="A"),"A","")</f>
        <v/>
      </c>
      <c r="C295" s="158"/>
      <c r="D295" s="159" t="str">
        <f>D294 &amp; "kW"</f>
        <v>kW</v>
      </c>
      <c r="E295" s="160" t="s">
        <v>167</v>
      </c>
      <c r="F295" s="157"/>
      <c r="G295" s="157"/>
      <c r="H295" s="157"/>
      <c r="I295" s="157"/>
      <c r="J295" s="157"/>
      <c r="K295" s="157"/>
      <c r="L295" s="157"/>
      <c r="M295" s="157"/>
      <c r="N295" s="157"/>
      <c r="O295" s="157"/>
      <c r="P295" s="157"/>
      <c r="Q295" s="157"/>
      <c r="R295" s="157"/>
      <c r="S295" s="157"/>
      <c r="T295" s="157"/>
      <c r="U295" s="157"/>
      <c r="V295" s="148"/>
      <c r="Z295" s="149"/>
      <c r="AA295" s="149" t="str">
        <f>IF(AND(F296=G296,H296=I296,F296="A"),"2016 - kw","")</f>
        <v/>
      </c>
      <c r="AB295" s="149" t="str">
        <f>IF(OR(B295="2017 - kw",B295="2018 - kw"),"2016 - kw","")</f>
        <v/>
      </c>
      <c r="AC295" s="149"/>
      <c r="AD295" s="149"/>
      <c r="AE295" s="149"/>
    </row>
    <row r="296" spans="1:31" hidden="1" x14ac:dyDescent="0.3">
      <c r="A296" s="148"/>
      <c r="B296" s="148"/>
      <c r="C296" s="161"/>
      <c r="D296" s="162"/>
      <c r="E296" s="163" t="s">
        <v>168</v>
      </c>
      <c r="F296" s="164"/>
      <c r="G296" s="164"/>
      <c r="H296" s="164"/>
      <c r="I296" s="164"/>
      <c r="J296" s="164"/>
      <c r="K296" s="164"/>
      <c r="L296" s="164"/>
      <c r="M296" s="164"/>
      <c r="N296" s="164"/>
      <c r="O296" s="164"/>
      <c r="P296" s="164"/>
      <c r="Q296" s="164"/>
      <c r="R296" s="164"/>
      <c r="S296" s="164"/>
      <c r="T296" s="164"/>
      <c r="U296" s="164"/>
      <c r="V296" s="148"/>
      <c r="Z296" s="149"/>
      <c r="AA296" s="149"/>
      <c r="AB296" s="149"/>
      <c r="AC296" s="149"/>
      <c r="AD296" s="149"/>
      <c r="AE296" s="149"/>
    </row>
    <row r="297" spans="1:31" hidden="1" x14ac:dyDescent="0.3">
      <c r="A297" s="148" t="str">
        <f>IF(AND(F299=G299,H299=I299,J299=K299,F299="A"),"2016 - kwh",IF(AND(F299=G299,H299=I299,J299&lt;&gt;K299,F299="A"),"2017 - kwh",IF(AND(F299=G299,H299&lt;&gt;I299,F299="A"),"2018 - kwh","N/A")))</f>
        <v>N/A</v>
      </c>
      <c r="B297" s="148" t="str">
        <f>IF(AND(F299="A",G299="A"),"A","")</f>
        <v/>
      </c>
      <c r="C297" s="154" t="s">
        <v>259</v>
      </c>
      <c r="D297" s="155"/>
      <c r="E297" s="156" t="s">
        <v>166</v>
      </c>
      <c r="F297" s="157"/>
      <c r="G297" s="157"/>
      <c r="H297" s="157"/>
      <c r="I297" s="157"/>
      <c r="J297" s="157"/>
      <c r="K297" s="157"/>
      <c r="L297" s="157"/>
      <c r="M297" s="157"/>
      <c r="N297" s="157"/>
      <c r="O297" s="157"/>
      <c r="P297" s="157"/>
      <c r="Q297" s="157"/>
      <c r="R297" s="157"/>
      <c r="S297" s="157"/>
      <c r="T297" s="157"/>
      <c r="U297" s="157"/>
      <c r="V297" s="148"/>
      <c r="Z297" s="149"/>
      <c r="AA297" s="149" t="str">
        <f>IF(AND(F299=G299,H299=I299,F299="A"),"2016 - kwh","")</f>
        <v/>
      </c>
      <c r="AB297" s="149" t="str">
        <f>IF(OR(B297="2017 - kwh",B297="2018 - kwh"),"2016 - kwh","")</f>
        <v/>
      </c>
      <c r="AC297" s="149"/>
      <c r="AD297" s="149"/>
      <c r="AE297" s="149"/>
    </row>
    <row r="298" spans="1:31" hidden="1" x14ac:dyDescent="0.3">
      <c r="A298" s="148" t="str">
        <f>IF(AND(F299=G299,H299=I299,J299=K299,F299="A"),"2016 - kw",IF(AND(F299=G299,H299=I299,J299&lt;&gt;K299,F299="A"),"2017 - kw",IF(AND(F299=G299,H299&lt;&gt;I299,F299="A"),"2018 - kw","N/A")))</f>
        <v>N/A</v>
      </c>
      <c r="B298" s="148" t="str">
        <f>IF(AND(F299="A",G299="A"),"A","")</f>
        <v/>
      </c>
      <c r="C298" s="158"/>
      <c r="D298" s="159" t="str">
        <f>D297 &amp; "kW"</f>
        <v>kW</v>
      </c>
      <c r="E298" s="160" t="s">
        <v>167</v>
      </c>
      <c r="F298" s="157"/>
      <c r="G298" s="157"/>
      <c r="H298" s="157"/>
      <c r="I298" s="157"/>
      <c r="J298" s="157"/>
      <c r="K298" s="157"/>
      <c r="L298" s="157"/>
      <c r="M298" s="157"/>
      <c r="N298" s="157"/>
      <c r="O298" s="157"/>
      <c r="P298" s="157"/>
      <c r="Q298" s="157"/>
      <c r="R298" s="157"/>
      <c r="S298" s="157"/>
      <c r="T298" s="157"/>
      <c r="U298" s="157"/>
      <c r="V298" s="148"/>
      <c r="Z298" s="149"/>
      <c r="AA298" s="149" t="str">
        <f>IF(AND(F299=G299,H299=I299,F299="A"),"2016 - kw","")</f>
        <v/>
      </c>
      <c r="AB298" s="149" t="str">
        <f>IF(OR(B298="2017 - kw",B298="2018 - kw"),"2016 - kw","")</f>
        <v/>
      </c>
      <c r="AC298" s="149"/>
      <c r="AD298" s="149"/>
      <c r="AE298" s="149"/>
    </row>
    <row r="299" spans="1:31" hidden="1" x14ac:dyDescent="0.3">
      <c r="A299" s="148"/>
      <c r="B299" s="148"/>
      <c r="C299" s="161"/>
      <c r="D299" s="162"/>
      <c r="E299" s="163" t="s">
        <v>168</v>
      </c>
      <c r="F299" s="164"/>
      <c r="G299" s="164"/>
      <c r="H299" s="164"/>
      <c r="I299" s="164"/>
      <c r="J299" s="164"/>
      <c r="K299" s="164"/>
      <c r="L299" s="164"/>
      <c r="M299" s="164"/>
      <c r="N299" s="164"/>
      <c r="O299" s="164"/>
      <c r="P299" s="164"/>
      <c r="Q299" s="164"/>
      <c r="R299" s="164"/>
      <c r="S299" s="164"/>
      <c r="T299" s="164"/>
      <c r="U299" s="164"/>
      <c r="V299" s="148"/>
      <c r="Z299" s="149"/>
      <c r="AA299" s="149"/>
      <c r="AB299" s="149"/>
      <c r="AC299" s="149"/>
      <c r="AD299" s="149"/>
      <c r="AE299" s="149"/>
    </row>
    <row r="300" spans="1:31" hidden="1" x14ac:dyDescent="0.3">
      <c r="A300" s="148" t="str">
        <f>IF(AND(F302=G302,H302=I302,J302=K302,F302="A"),"2016 - kwh",IF(AND(F302=G302,H302=I302,J302&lt;&gt;K302,F302="A"),"2017 - kwh",IF(AND(F302=G302,H302&lt;&gt;I302,F302="A"),"2018 - kwh","N/A")))</f>
        <v>N/A</v>
      </c>
      <c r="B300" s="148" t="str">
        <f>IF(AND(F302="A",G302="A"),"A","")</f>
        <v/>
      </c>
      <c r="C300" s="154" t="s">
        <v>260</v>
      </c>
      <c r="D300" s="155"/>
      <c r="E300" s="156" t="s">
        <v>166</v>
      </c>
      <c r="F300" s="157"/>
      <c r="G300" s="157"/>
      <c r="H300" s="157"/>
      <c r="I300" s="157"/>
      <c r="J300" s="157"/>
      <c r="K300" s="157"/>
      <c r="L300" s="157"/>
      <c r="M300" s="157"/>
      <c r="N300" s="157"/>
      <c r="O300" s="157"/>
      <c r="P300" s="157"/>
      <c r="Q300" s="157"/>
      <c r="R300" s="157"/>
      <c r="S300" s="157"/>
      <c r="T300" s="157"/>
      <c r="U300" s="157"/>
      <c r="V300" s="148"/>
      <c r="Z300" s="149"/>
      <c r="AA300" s="149" t="str">
        <f>IF(AND(F302=G302,H302=I302,F302="A"),"2016 - kwh","")</f>
        <v/>
      </c>
      <c r="AB300" s="149" t="str">
        <f>IF(OR(B300="2017 - kwh",B300="2018 - kwh"),"2016 - kwh","")</f>
        <v/>
      </c>
      <c r="AC300" s="149"/>
      <c r="AD300" s="149"/>
      <c r="AE300" s="149"/>
    </row>
    <row r="301" spans="1:31" hidden="1" x14ac:dyDescent="0.3">
      <c r="A301" s="148" t="str">
        <f>IF(AND(F302=G302,H302=I302,J302=K302,F302="A"),"2016 - kw",IF(AND(F302=G302,H302=I302,J302&lt;&gt;K302,F302="A"),"2017 - kw",IF(AND(F302=G302,H302&lt;&gt;I302,F302="A"),"2018 - kw","N/A")))</f>
        <v>N/A</v>
      </c>
      <c r="B301" s="148" t="str">
        <f>IF(AND(F302="A",G302="A"),"A","")</f>
        <v/>
      </c>
      <c r="C301" s="158"/>
      <c r="D301" s="159" t="str">
        <f>D300 &amp; "kW"</f>
        <v>kW</v>
      </c>
      <c r="E301" s="160" t="s">
        <v>167</v>
      </c>
      <c r="F301" s="157"/>
      <c r="G301" s="157"/>
      <c r="H301" s="157"/>
      <c r="I301" s="157"/>
      <c r="J301" s="157"/>
      <c r="K301" s="157"/>
      <c r="L301" s="157"/>
      <c r="M301" s="157"/>
      <c r="N301" s="157"/>
      <c r="O301" s="157"/>
      <c r="P301" s="157"/>
      <c r="Q301" s="157"/>
      <c r="R301" s="157"/>
      <c r="S301" s="157"/>
      <c r="T301" s="157"/>
      <c r="U301" s="157"/>
      <c r="V301" s="148"/>
      <c r="Z301" s="149"/>
      <c r="AA301" s="149" t="str">
        <f>IF(AND(F302=G302,H302=I302,F302="A"),"2016 - kw","")</f>
        <v/>
      </c>
      <c r="AB301" s="149" t="str">
        <f>IF(OR(B301="2017 - kw",B301="2018 - kw"),"2016 - kw","")</f>
        <v/>
      </c>
      <c r="AC301" s="149"/>
      <c r="AD301" s="149"/>
      <c r="AE301" s="149"/>
    </row>
    <row r="302" spans="1:31" hidden="1" x14ac:dyDescent="0.3">
      <c r="A302" s="148"/>
      <c r="B302" s="148"/>
      <c r="C302" s="161"/>
      <c r="D302" s="162"/>
      <c r="E302" s="163" t="s">
        <v>168</v>
      </c>
      <c r="F302" s="164"/>
      <c r="G302" s="164"/>
      <c r="H302" s="164"/>
      <c r="I302" s="164"/>
      <c r="J302" s="164"/>
      <c r="K302" s="164"/>
      <c r="L302" s="164"/>
      <c r="M302" s="164"/>
      <c r="N302" s="164"/>
      <c r="O302" s="164"/>
      <c r="P302" s="164"/>
      <c r="Q302" s="164"/>
      <c r="R302" s="164"/>
      <c r="S302" s="164"/>
      <c r="T302" s="164"/>
      <c r="U302" s="164"/>
      <c r="V302" s="148"/>
      <c r="Z302" s="149"/>
      <c r="AA302" s="149"/>
      <c r="AB302" s="149"/>
      <c r="AC302" s="149"/>
      <c r="AD302" s="149"/>
      <c r="AE302" s="149"/>
    </row>
    <row r="303" spans="1:31" hidden="1" x14ac:dyDescent="0.3">
      <c r="A303" s="148" t="str">
        <f>IF(AND(F305=G305,H305=I305,J305=K305,F305="A"),"2016 - kwh",IF(AND(F305=G305,H305=I305,J305&lt;&gt;K305,F305="A"),"2017 - kwh",IF(AND(F305=G305,H305&lt;&gt;I305,F305="A"),"2018 - kwh","N/A")))</f>
        <v>N/A</v>
      </c>
      <c r="B303" s="148" t="str">
        <f>IF(AND(F305="A",G305="A"),"A","")</f>
        <v/>
      </c>
      <c r="C303" s="154" t="s">
        <v>261</v>
      </c>
      <c r="D303" s="155"/>
      <c r="E303" s="156" t="s">
        <v>166</v>
      </c>
      <c r="F303" s="157"/>
      <c r="G303" s="157"/>
      <c r="H303" s="157"/>
      <c r="I303" s="157"/>
      <c r="J303" s="157"/>
      <c r="K303" s="157"/>
      <c r="L303" s="157"/>
      <c r="M303" s="157"/>
      <c r="N303" s="157"/>
      <c r="O303" s="157"/>
      <c r="P303" s="157"/>
      <c r="Q303" s="157"/>
      <c r="R303" s="157"/>
      <c r="S303" s="157"/>
      <c r="T303" s="157"/>
      <c r="U303" s="157"/>
      <c r="V303" s="148"/>
      <c r="Z303" s="149"/>
      <c r="AA303" s="149" t="str">
        <f>IF(AND(F305=G305,H305=I305,F305="A"),"2016 - kwh","")</f>
        <v/>
      </c>
      <c r="AB303" s="149" t="str">
        <f>IF(OR(B303="2017 - kwh",B303="2018 - kwh"),"2016 - kwh","")</f>
        <v/>
      </c>
      <c r="AC303" s="149"/>
      <c r="AD303" s="149"/>
      <c r="AE303" s="149"/>
    </row>
    <row r="304" spans="1:31" hidden="1" x14ac:dyDescent="0.3">
      <c r="A304" s="148" t="str">
        <f>IF(AND(F305=G305,H305=I305,J305=K305,F305="A"),"2016 - kw",IF(AND(F305=G305,H305=I305,J305&lt;&gt;K305,F305="A"),"2017 - kw",IF(AND(F305=G305,H305&lt;&gt;I305,F305="A"),"2018 - kw","N/A")))</f>
        <v>N/A</v>
      </c>
      <c r="B304" s="148" t="str">
        <f>IF(AND(F305="A",G305="A"),"A","")</f>
        <v/>
      </c>
      <c r="C304" s="158"/>
      <c r="D304" s="159" t="str">
        <f>D303 &amp; "kW"</f>
        <v>kW</v>
      </c>
      <c r="E304" s="160" t="s">
        <v>167</v>
      </c>
      <c r="F304" s="157"/>
      <c r="G304" s="157"/>
      <c r="H304" s="157"/>
      <c r="I304" s="157"/>
      <c r="J304" s="157"/>
      <c r="K304" s="157"/>
      <c r="L304" s="157"/>
      <c r="M304" s="157"/>
      <c r="N304" s="157"/>
      <c r="O304" s="157"/>
      <c r="P304" s="157"/>
      <c r="Q304" s="157"/>
      <c r="R304" s="157"/>
      <c r="S304" s="157"/>
      <c r="T304" s="157"/>
      <c r="U304" s="157"/>
      <c r="V304" s="148"/>
      <c r="Z304" s="149"/>
      <c r="AA304" s="149" t="str">
        <f>IF(AND(F305=G305,H305=I305,F305="A"),"2016 - kw","")</f>
        <v/>
      </c>
      <c r="AB304" s="149" t="str">
        <f>IF(OR(B304="2017 - kw",B304="2018 - kw"),"2016 - kw","")</f>
        <v/>
      </c>
      <c r="AC304" s="149"/>
      <c r="AD304" s="149"/>
      <c r="AE304" s="149"/>
    </row>
    <row r="305" spans="1:31" hidden="1" x14ac:dyDescent="0.3">
      <c r="A305" s="148"/>
      <c r="B305" s="148"/>
      <c r="C305" s="161"/>
      <c r="D305" s="162"/>
      <c r="E305" s="163" t="s">
        <v>168</v>
      </c>
      <c r="F305" s="164"/>
      <c r="G305" s="164"/>
      <c r="H305" s="164"/>
      <c r="I305" s="164"/>
      <c r="J305" s="164"/>
      <c r="K305" s="164"/>
      <c r="L305" s="164"/>
      <c r="M305" s="164"/>
      <c r="N305" s="164"/>
      <c r="O305" s="164"/>
      <c r="P305" s="164"/>
      <c r="Q305" s="164"/>
      <c r="R305" s="164"/>
      <c r="S305" s="164"/>
      <c r="T305" s="164"/>
      <c r="U305" s="164"/>
      <c r="V305" s="148"/>
      <c r="Z305" s="149"/>
      <c r="AA305" s="149"/>
      <c r="AB305" s="149"/>
      <c r="AC305" s="149"/>
      <c r="AD305" s="149"/>
      <c r="AE305" s="149"/>
    </row>
    <row r="306" spans="1:31" hidden="1" x14ac:dyDescent="0.3">
      <c r="A306" s="148" t="str">
        <f>IF(AND(F308=G308,H308=I308,J308=K308,F308="A"),"2016 - kwh",IF(AND(F308=G308,H308=I308,J308&lt;&gt;K308,F308="A"),"2017 - kwh",IF(AND(F308=G308,H308&lt;&gt;I308,F308="A"),"2018 - kwh","N/A")))</f>
        <v>N/A</v>
      </c>
      <c r="B306" s="148" t="str">
        <f>IF(AND(F308="A",G308="A"),"A","")</f>
        <v/>
      </c>
      <c r="C306" s="154" t="s">
        <v>262</v>
      </c>
      <c r="D306" s="155"/>
      <c r="E306" s="156" t="s">
        <v>166</v>
      </c>
      <c r="F306" s="157"/>
      <c r="G306" s="157"/>
      <c r="H306" s="157"/>
      <c r="I306" s="157"/>
      <c r="J306" s="157"/>
      <c r="K306" s="157"/>
      <c r="L306" s="157"/>
      <c r="M306" s="157"/>
      <c r="N306" s="157"/>
      <c r="O306" s="157"/>
      <c r="P306" s="157"/>
      <c r="Q306" s="157"/>
      <c r="R306" s="157"/>
      <c r="S306" s="157"/>
      <c r="T306" s="157"/>
      <c r="U306" s="157"/>
      <c r="V306" s="148"/>
      <c r="Z306" s="149"/>
      <c r="AA306" s="149" t="str">
        <f>IF(AND(F308=G308,H308=I308,F308="A"),"2016 - kwh","")</f>
        <v/>
      </c>
      <c r="AB306" s="149" t="str">
        <f>IF(OR(B306="2017 - kwh",B306="2018 - kwh"),"2016 - kwh","")</f>
        <v/>
      </c>
      <c r="AC306" s="149"/>
      <c r="AD306" s="149"/>
      <c r="AE306" s="149"/>
    </row>
    <row r="307" spans="1:31" hidden="1" x14ac:dyDescent="0.3">
      <c r="A307" s="148" t="str">
        <f>IF(AND(F308=G308,H308=I308,J308=K308,F308="A"),"2016 - kw",IF(AND(F308=G308,H308=I308,J308&lt;&gt;K308,F308="A"),"2017 - kw",IF(AND(F308=G308,H308&lt;&gt;I308,F308="A"),"2018 - kw","N/A")))</f>
        <v>N/A</v>
      </c>
      <c r="B307" s="148" t="str">
        <f>IF(AND(F308="A",G308="A"),"A","")</f>
        <v/>
      </c>
      <c r="C307" s="158"/>
      <c r="D307" s="159" t="str">
        <f>D306 &amp; "kW"</f>
        <v>kW</v>
      </c>
      <c r="E307" s="160" t="s">
        <v>167</v>
      </c>
      <c r="F307" s="157"/>
      <c r="G307" s="157"/>
      <c r="H307" s="157"/>
      <c r="I307" s="157"/>
      <c r="J307" s="157"/>
      <c r="K307" s="157"/>
      <c r="L307" s="157"/>
      <c r="M307" s="157"/>
      <c r="N307" s="157"/>
      <c r="O307" s="157"/>
      <c r="P307" s="157"/>
      <c r="Q307" s="157"/>
      <c r="R307" s="157"/>
      <c r="S307" s="157"/>
      <c r="T307" s="157"/>
      <c r="U307" s="157"/>
      <c r="V307" s="148"/>
      <c r="Z307" s="149"/>
      <c r="AA307" s="149" t="str">
        <f>IF(AND(F308=G308,H308=I308,F308="A"),"2016 - kw","")</f>
        <v/>
      </c>
      <c r="AB307" s="149" t="str">
        <f>IF(OR(B307="2017 - kw",B307="2018 - kw"),"2016 - kw","")</f>
        <v/>
      </c>
      <c r="AC307" s="149"/>
      <c r="AD307" s="149"/>
      <c r="AE307" s="149"/>
    </row>
    <row r="308" spans="1:31" hidden="1" x14ac:dyDescent="0.3">
      <c r="A308" s="148"/>
      <c r="B308" s="148"/>
      <c r="C308" s="161"/>
      <c r="D308" s="162"/>
      <c r="E308" s="163" t="s">
        <v>168</v>
      </c>
      <c r="F308" s="164"/>
      <c r="G308" s="164"/>
      <c r="H308" s="164"/>
      <c r="I308" s="164"/>
      <c r="J308" s="164"/>
      <c r="K308" s="164"/>
      <c r="L308" s="164"/>
      <c r="M308" s="164"/>
      <c r="N308" s="164"/>
      <c r="O308" s="164"/>
      <c r="P308" s="164"/>
      <c r="Q308" s="164"/>
      <c r="R308" s="164"/>
      <c r="S308" s="164"/>
      <c r="T308" s="164"/>
      <c r="U308" s="164"/>
      <c r="V308" s="148"/>
      <c r="Z308" s="149"/>
      <c r="AA308" s="149"/>
      <c r="AB308" s="149"/>
      <c r="AC308" s="149"/>
      <c r="AD308" s="149"/>
      <c r="AE308" s="149"/>
    </row>
    <row r="309" spans="1:31" hidden="1" x14ac:dyDescent="0.3">
      <c r="A309" s="148" t="str">
        <f>IF(AND(F311=G311,H311=I311,J311=K311,F311="A"),"2016 - kwh",IF(AND(F311=G311,H311=I311,J311&lt;&gt;K311,F311="A"),"2017 - kwh",IF(AND(F311=G311,H311&lt;&gt;I311,F311="A"),"2018 - kwh","N/A")))</f>
        <v>N/A</v>
      </c>
      <c r="B309" s="148" t="str">
        <f>IF(AND(F311="A",G311="A"),"A","")</f>
        <v/>
      </c>
      <c r="C309" s="154" t="s">
        <v>263</v>
      </c>
      <c r="D309" s="155"/>
      <c r="E309" s="156" t="s">
        <v>166</v>
      </c>
      <c r="F309" s="157"/>
      <c r="G309" s="157"/>
      <c r="H309" s="157"/>
      <c r="I309" s="157"/>
      <c r="J309" s="157"/>
      <c r="K309" s="157"/>
      <c r="L309" s="157"/>
      <c r="M309" s="157"/>
      <c r="N309" s="157"/>
      <c r="O309" s="157"/>
      <c r="P309" s="157"/>
      <c r="Q309" s="157"/>
      <c r="R309" s="157"/>
      <c r="S309" s="157"/>
      <c r="T309" s="157"/>
      <c r="U309" s="157"/>
      <c r="V309" s="148"/>
      <c r="Z309" s="149"/>
      <c r="AA309" s="149" t="str">
        <f>IF(AND(F311=G311,H311=I311,F311="A"),"2016 - kwh","")</f>
        <v/>
      </c>
      <c r="AB309" s="149" t="str">
        <f>IF(OR(B309="2017 - kwh",B309="2018 - kwh"),"2016 - kwh","")</f>
        <v/>
      </c>
      <c r="AC309" s="149"/>
      <c r="AD309" s="149"/>
      <c r="AE309" s="149"/>
    </row>
    <row r="310" spans="1:31" hidden="1" x14ac:dyDescent="0.3">
      <c r="A310" s="148" t="str">
        <f>IF(AND(F311=G311,H311=I311,J311=K311,F311="A"),"2016 - kw",IF(AND(F311=G311,H311=I311,J311&lt;&gt;K311,F311="A"),"2017 - kw",IF(AND(F311=G311,H311&lt;&gt;I311,F311="A"),"2018 - kw","N/A")))</f>
        <v>N/A</v>
      </c>
      <c r="B310" s="148" t="str">
        <f>IF(AND(F311="A",G311="A"),"A","")</f>
        <v/>
      </c>
      <c r="C310" s="158"/>
      <c r="D310" s="159" t="str">
        <f>D309 &amp; "kW"</f>
        <v>kW</v>
      </c>
      <c r="E310" s="160" t="s">
        <v>167</v>
      </c>
      <c r="F310" s="157"/>
      <c r="G310" s="157"/>
      <c r="H310" s="157"/>
      <c r="I310" s="157"/>
      <c r="J310" s="157"/>
      <c r="K310" s="157"/>
      <c r="L310" s="157"/>
      <c r="M310" s="157"/>
      <c r="N310" s="157"/>
      <c r="O310" s="157"/>
      <c r="P310" s="157"/>
      <c r="Q310" s="157"/>
      <c r="R310" s="157"/>
      <c r="S310" s="157"/>
      <c r="T310" s="157"/>
      <c r="U310" s="157"/>
      <c r="V310" s="148"/>
      <c r="Z310" s="149"/>
      <c r="AA310" s="149" t="str">
        <f>IF(AND(F311=G311,H311=I311,F311="A"),"2016 - kw","")</f>
        <v/>
      </c>
      <c r="AB310" s="149" t="str">
        <f>IF(OR(B310="2017 - kw",B310="2018 - kw"),"2016 - kw","")</f>
        <v/>
      </c>
      <c r="AC310" s="149"/>
      <c r="AD310" s="149"/>
      <c r="AE310" s="149"/>
    </row>
    <row r="311" spans="1:31" hidden="1" x14ac:dyDescent="0.3">
      <c r="A311" s="148"/>
      <c r="B311" s="148"/>
      <c r="C311" s="161"/>
      <c r="D311" s="162"/>
      <c r="E311" s="163" t="s">
        <v>168</v>
      </c>
      <c r="F311" s="164"/>
      <c r="G311" s="164"/>
      <c r="H311" s="164"/>
      <c r="I311" s="164"/>
      <c r="J311" s="164"/>
      <c r="K311" s="164"/>
      <c r="L311" s="164"/>
      <c r="M311" s="164"/>
      <c r="N311" s="164"/>
      <c r="O311" s="164"/>
      <c r="P311" s="164"/>
      <c r="Q311" s="164"/>
      <c r="R311" s="164"/>
      <c r="S311" s="164"/>
      <c r="T311" s="164"/>
      <c r="U311" s="164"/>
      <c r="V311" s="148"/>
      <c r="Z311" s="149"/>
      <c r="AA311" s="149"/>
      <c r="AB311" s="149"/>
      <c r="AC311" s="149"/>
      <c r="AD311" s="149"/>
      <c r="AE311" s="149"/>
    </row>
    <row r="312" spans="1:31" hidden="1" x14ac:dyDescent="0.3">
      <c r="A312" s="148" t="str">
        <f>IF(AND(F314=G314,H314=I314,J314=K314,F314="A"),"2016 - kwh",IF(AND(F314=G314,H314=I314,J314&lt;&gt;K314,F314="A"),"2017 - kwh",IF(AND(F314=G314,H314&lt;&gt;I314,F314="A"),"2018 - kwh","N/A")))</f>
        <v>N/A</v>
      </c>
      <c r="B312" s="148" t="str">
        <f>IF(AND(F314="A",G314="A"),"A","")</f>
        <v/>
      </c>
      <c r="C312" s="154" t="s">
        <v>264</v>
      </c>
      <c r="D312" s="155"/>
      <c r="E312" s="156" t="s">
        <v>166</v>
      </c>
      <c r="F312" s="157"/>
      <c r="G312" s="157"/>
      <c r="H312" s="157"/>
      <c r="I312" s="157"/>
      <c r="J312" s="157"/>
      <c r="K312" s="157"/>
      <c r="L312" s="157"/>
      <c r="M312" s="157"/>
      <c r="N312" s="157"/>
      <c r="O312" s="157"/>
      <c r="P312" s="157"/>
      <c r="Q312" s="157"/>
      <c r="R312" s="157"/>
      <c r="S312" s="157"/>
      <c r="T312" s="157"/>
      <c r="U312" s="157"/>
      <c r="V312" s="148"/>
      <c r="Z312" s="149"/>
      <c r="AA312" s="149" t="str">
        <f>IF(AND(F314=G314,H314=I314,F314="A"),"2016 - kwh","")</f>
        <v/>
      </c>
      <c r="AB312" s="149" t="str">
        <f>IF(OR(B312="2017 - kwh",B312="2018 - kwh"),"2016 - kwh","")</f>
        <v/>
      </c>
      <c r="AC312" s="149"/>
      <c r="AD312" s="149"/>
      <c r="AE312" s="149"/>
    </row>
    <row r="313" spans="1:31" hidden="1" x14ac:dyDescent="0.3">
      <c r="A313" s="148" t="str">
        <f>IF(AND(F314=G314,H314=I314,J314=K314,F314="A"),"2016 - kw",IF(AND(F314=G314,H314=I314,J314&lt;&gt;K314,F314="A"),"2017 - kw",IF(AND(F314=G314,H314&lt;&gt;I314,F314="A"),"2018 - kw","N/A")))</f>
        <v>N/A</v>
      </c>
      <c r="B313" s="148" t="str">
        <f>IF(AND(F314="A",G314="A"),"A","")</f>
        <v/>
      </c>
      <c r="C313" s="158"/>
      <c r="D313" s="159" t="str">
        <f>D312 &amp; "kW"</f>
        <v>kW</v>
      </c>
      <c r="E313" s="160" t="s">
        <v>167</v>
      </c>
      <c r="F313" s="157"/>
      <c r="G313" s="157"/>
      <c r="H313" s="157"/>
      <c r="I313" s="157"/>
      <c r="J313" s="157"/>
      <c r="K313" s="157"/>
      <c r="L313" s="157"/>
      <c r="M313" s="157"/>
      <c r="N313" s="157"/>
      <c r="O313" s="157"/>
      <c r="P313" s="157"/>
      <c r="Q313" s="157"/>
      <c r="R313" s="157"/>
      <c r="S313" s="157"/>
      <c r="T313" s="157"/>
      <c r="U313" s="157"/>
      <c r="V313" s="148"/>
      <c r="Z313" s="149"/>
      <c r="AA313" s="149" t="str">
        <f>IF(AND(F314=G314,H314=I314,F314="A"),"2016 - kw","")</f>
        <v/>
      </c>
      <c r="AB313" s="149" t="str">
        <f>IF(OR(B313="2017 - kw",B313="2018 - kw"),"2016 - kw","")</f>
        <v/>
      </c>
      <c r="AC313" s="149"/>
      <c r="AD313" s="149"/>
      <c r="AE313" s="149"/>
    </row>
    <row r="314" spans="1:31" hidden="1" x14ac:dyDescent="0.3">
      <c r="A314" s="148"/>
      <c r="B314" s="148"/>
      <c r="C314" s="161"/>
      <c r="D314" s="162"/>
      <c r="E314" s="163" t="s">
        <v>168</v>
      </c>
      <c r="F314" s="164"/>
      <c r="G314" s="164"/>
      <c r="H314" s="164"/>
      <c r="I314" s="164"/>
      <c r="J314" s="164"/>
      <c r="K314" s="164"/>
      <c r="L314" s="164"/>
      <c r="M314" s="164"/>
      <c r="N314" s="164"/>
      <c r="O314" s="164"/>
      <c r="P314" s="164"/>
      <c r="Q314" s="164"/>
      <c r="R314" s="164"/>
      <c r="S314" s="164"/>
      <c r="T314" s="164"/>
      <c r="U314" s="164"/>
      <c r="V314" s="148"/>
      <c r="Z314" s="149"/>
      <c r="AA314" s="149"/>
      <c r="AB314" s="149"/>
      <c r="AC314" s="149"/>
      <c r="AD314" s="149"/>
      <c r="AE314" s="149"/>
    </row>
    <row r="315" spans="1:31" hidden="1" x14ac:dyDescent="0.3">
      <c r="A315" s="148" t="str">
        <f>IF(AND(F317=G317,H317=I317,J317=K317,F317="A"),"2016 - kwh",IF(AND(F317=G317,H317=I317,J317&lt;&gt;K317,F317="A"),"2017 - kwh",IF(AND(F317=G317,H317&lt;&gt;I317,F317="A"),"2018 - kwh","N/A")))</f>
        <v>N/A</v>
      </c>
      <c r="B315" s="148" t="str">
        <f>IF(AND(F317="A",G317="A"),"A","")</f>
        <v/>
      </c>
      <c r="C315" s="154" t="s">
        <v>265</v>
      </c>
      <c r="D315" s="155"/>
      <c r="E315" s="156" t="s">
        <v>166</v>
      </c>
      <c r="F315" s="157"/>
      <c r="G315" s="157"/>
      <c r="H315" s="157"/>
      <c r="I315" s="157"/>
      <c r="J315" s="157"/>
      <c r="K315" s="157"/>
      <c r="L315" s="157"/>
      <c r="M315" s="157"/>
      <c r="N315" s="157"/>
      <c r="O315" s="157"/>
      <c r="P315" s="157"/>
      <c r="Q315" s="157"/>
      <c r="R315" s="157"/>
      <c r="S315" s="157"/>
      <c r="T315" s="157"/>
      <c r="U315" s="157"/>
      <c r="V315" s="148"/>
      <c r="Z315" s="149"/>
      <c r="AA315" s="149" t="str">
        <f>IF(AND(F317=G317,H317=I317,F317="A"),"2016 - kwh","")</f>
        <v/>
      </c>
      <c r="AB315" s="149" t="str">
        <f>IF(OR(B315="2017 - kwh",B315="2018 - kwh"),"2016 - kwh","")</f>
        <v/>
      </c>
      <c r="AC315" s="149"/>
      <c r="AD315" s="149"/>
      <c r="AE315" s="149"/>
    </row>
    <row r="316" spans="1:31" hidden="1" x14ac:dyDescent="0.3">
      <c r="A316" s="148" t="str">
        <f>IF(AND(F317=G317,H317=I317,J317=K317,F317="A"),"2016 - kw",IF(AND(F317=G317,H317=I317,J317&lt;&gt;K317,F317="A"),"2017 - kw",IF(AND(F317=G317,H317&lt;&gt;I317,F317="A"),"2018 - kw","N/A")))</f>
        <v>N/A</v>
      </c>
      <c r="B316" s="148" t="str">
        <f>IF(AND(F317="A",G317="A"),"A","")</f>
        <v/>
      </c>
      <c r="C316" s="158"/>
      <c r="D316" s="159" t="str">
        <f>D315 &amp; "kW"</f>
        <v>kW</v>
      </c>
      <c r="E316" s="160" t="s">
        <v>167</v>
      </c>
      <c r="F316" s="157"/>
      <c r="G316" s="157"/>
      <c r="H316" s="157"/>
      <c r="I316" s="157"/>
      <c r="J316" s="157"/>
      <c r="K316" s="157"/>
      <c r="L316" s="157"/>
      <c r="M316" s="157"/>
      <c r="N316" s="157"/>
      <c r="O316" s="157"/>
      <c r="P316" s="157"/>
      <c r="Q316" s="157"/>
      <c r="R316" s="157"/>
      <c r="S316" s="157"/>
      <c r="T316" s="157"/>
      <c r="U316" s="157"/>
      <c r="V316" s="148"/>
      <c r="Z316" s="149"/>
      <c r="AA316" s="149" t="str">
        <f>IF(AND(F317=G317,H317=I317,F317="A"),"2016 - kw","")</f>
        <v/>
      </c>
      <c r="AB316" s="149" t="str">
        <f>IF(OR(B316="2017 - kw",B316="2018 - kw"),"2016 - kw","")</f>
        <v/>
      </c>
      <c r="AC316" s="149"/>
      <c r="AD316" s="149"/>
      <c r="AE316" s="149"/>
    </row>
    <row r="317" spans="1:31" hidden="1" x14ac:dyDescent="0.3">
      <c r="A317" s="148"/>
      <c r="B317" s="148"/>
      <c r="C317" s="161"/>
      <c r="D317" s="162"/>
      <c r="E317" s="163" t="s">
        <v>168</v>
      </c>
      <c r="F317" s="164"/>
      <c r="G317" s="164"/>
      <c r="H317" s="164"/>
      <c r="I317" s="164"/>
      <c r="J317" s="164"/>
      <c r="K317" s="164"/>
      <c r="L317" s="164"/>
      <c r="M317" s="164"/>
      <c r="N317" s="164"/>
      <c r="O317" s="164"/>
      <c r="P317" s="164"/>
      <c r="Q317" s="164"/>
      <c r="R317" s="164"/>
      <c r="S317" s="164"/>
      <c r="T317" s="164"/>
      <c r="U317" s="164"/>
      <c r="V317" s="148"/>
      <c r="Z317" s="149"/>
      <c r="AA317" s="149"/>
      <c r="AB317" s="149"/>
      <c r="AC317" s="149"/>
      <c r="AD317" s="149"/>
      <c r="AE317" s="149"/>
    </row>
    <row r="318" spans="1:31" hidden="1" x14ac:dyDescent="0.3">
      <c r="A318" s="148" t="str">
        <f>IF(AND(F320=G320,H320=I320,J320=K320,F320="A"),"2016 - kwh",IF(AND(F320=G320,H320=I320,J320&lt;&gt;K320,F320="A"),"2017 - kwh",IF(AND(F320=G320,H320&lt;&gt;I320,F320="A"),"2018 - kwh","N/A")))</f>
        <v>N/A</v>
      </c>
      <c r="B318" s="148" t="str">
        <f>IF(AND(F320="A",G320="A"),"A","")</f>
        <v/>
      </c>
      <c r="C318" s="154" t="s">
        <v>266</v>
      </c>
      <c r="D318" s="155"/>
      <c r="E318" s="156" t="s">
        <v>166</v>
      </c>
      <c r="F318" s="157"/>
      <c r="G318" s="157"/>
      <c r="H318" s="157"/>
      <c r="I318" s="157"/>
      <c r="J318" s="157"/>
      <c r="K318" s="157"/>
      <c r="L318" s="157"/>
      <c r="M318" s="157"/>
      <c r="N318" s="157"/>
      <c r="O318" s="157"/>
      <c r="P318" s="157"/>
      <c r="Q318" s="157"/>
      <c r="R318" s="157"/>
      <c r="S318" s="157"/>
      <c r="T318" s="157"/>
      <c r="U318" s="157"/>
      <c r="V318" s="148"/>
      <c r="Z318" s="149"/>
      <c r="AA318" s="149" t="str">
        <f>IF(AND(F320=G320,H320=I320,F320="A"),"2016 - kwh","")</f>
        <v/>
      </c>
      <c r="AB318" s="149" t="str">
        <f>IF(OR(B318="2017 - kwh",B318="2018 - kwh"),"2016 - kwh","")</f>
        <v/>
      </c>
      <c r="AC318" s="149"/>
      <c r="AD318" s="149"/>
      <c r="AE318" s="149"/>
    </row>
    <row r="319" spans="1:31" hidden="1" x14ac:dyDescent="0.3">
      <c r="A319" s="148" t="str">
        <f>IF(AND(F320=G320,H320=I320,J320=K320,F320="A"),"2016 - kw",IF(AND(F320=G320,H320=I320,J320&lt;&gt;K320,F320="A"),"2017 - kw",IF(AND(F320=G320,H320&lt;&gt;I320,F320="A"),"2018 - kw","N/A")))</f>
        <v>N/A</v>
      </c>
      <c r="B319" s="148" t="str">
        <f>IF(AND(F320="A",G320="A"),"A","")</f>
        <v/>
      </c>
      <c r="C319" s="158"/>
      <c r="D319" s="159" t="str">
        <f>D318 &amp; "kW"</f>
        <v>kW</v>
      </c>
      <c r="E319" s="160" t="s">
        <v>167</v>
      </c>
      <c r="F319" s="157"/>
      <c r="G319" s="157"/>
      <c r="H319" s="157"/>
      <c r="I319" s="157"/>
      <c r="J319" s="157"/>
      <c r="K319" s="157"/>
      <c r="L319" s="157"/>
      <c r="M319" s="157"/>
      <c r="N319" s="157"/>
      <c r="O319" s="157"/>
      <c r="P319" s="157"/>
      <c r="Q319" s="157"/>
      <c r="R319" s="157"/>
      <c r="S319" s="157"/>
      <c r="T319" s="157"/>
      <c r="U319" s="157"/>
      <c r="V319" s="148"/>
      <c r="Z319" s="149"/>
      <c r="AA319" s="149" t="str">
        <f>IF(AND(F320=G320,H320=I320,F320="A"),"2016 - kw","")</f>
        <v/>
      </c>
      <c r="AB319" s="149" t="str">
        <f>IF(OR(B319="2017 - kw",B319="2018 - kw"),"2016 - kw","")</f>
        <v/>
      </c>
      <c r="AC319" s="149"/>
      <c r="AD319" s="149"/>
      <c r="AE319" s="149"/>
    </row>
    <row r="320" spans="1:31" hidden="1" x14ac:dyDescent="0.3">
      <c r="A320" s="148"/>
      <c r="B320" s="148"/>
      <c r="C320" s="161"/>
      <c r="D320" s="162"/>
      <c r="E320" s="163" t="s">
        <v>168</v>
      </c>
      <c r="F320" s="164"/>
      <c r="G320" s="164"/>
      <c r="H320" s="164"/>
      <c r="I320" s="164"/>
      <c r="J320" s="164"/>
      <c r="K320" s="164"/>
      <c r="L320" s="164"/>
      <c r="M320" s="164"/>
      <c r="N320" s="164"/>
      <c r="O320" s="164"/>
      <c r="P320" s="164"/>
      <c r="Q320" s="164"/>
      <c r="R320" s="164"/>
      <c r="S320" s="164"/>
      <c r="T320" s="164"/>
      <c r="U320" s="164"/>
      <c r="V320" s="148"/>
      <c r="Z320" s="149"/>
      <c r="AA320" s="149"/>
      <c r="AB320" s="149"/>
      <c r="AC320" s="149"/>
      <c r="AD320" s="149"/>
      <c r="AE320" s="149"/>
    </row>
    <row r="321" spans="1:31" hidden="1" x14ac:dyDescent="0.3">
      <c r="A321" s="148" t="str">
        <f>IF(AND(F323=G323,H323=I323,J323=K323,F323="A"),"2016 - kwh",IF(AND(F323=G323,H323=I323,J323&lt;&gt;K323,F323="A"),"2017 - kwh",IF(AND(F323=G323,H323&lt;&gt;I323,F323="A"),"2018 - kwh","N/A")))</f>
        <v>N/A</v>
      </c>
      <c r="B321" s="148" t="str">
        <f>IF(AND(F323="A",G323="A"),"A","")</f>
        <v/>
      </c>
      <c r="C321" s="154" t="s">
        <v>267</v>
      </c>
      <c r="D321" s="155"/>
      <c r="E321" s="156" t="s">
        <v>166</v>
      </c>
      <c r="F321" s="157"/>
      <c r="G321" s="157"/>
      <c r="H321" s="157"/>
      <c r="I321" s="157"/>
      <c r="J321" s="157"/>
      <c r="K321" s="157"/>
      <c r="L321" s="157"/>
      <c r="M321" s="157"/>
      <c r="N321" s="157"/>
      <c r="O321" s="157"/>
      <c r="P321" s="157"/>
      <c r="Q321" s="157"/>
      <c r="R321" s="157"/>
      <c r="S321" s="157"/>
      <c r="T321" s="157"/>
      <c r="U321" s="157"/>
      <c r="V321" s="148"/>
      <c r="Z321" s="149"/>
      <c r="AA321" s="149" t="str">
        <f>IF(AND(F323=G323,H323=I323,F323="A"),"2016 - kwh","")</f>
        <v/>
      </c>
      <c r="AB321" s="149" t="str">
        <f>IF(OR(B321="2017 - kwh",B321="2018 - kwh"),"2016 - kwh","")</f>
        <v/>
      </c>
      <c r="AC321" s="149"/>
      <c r="AD321" s="149"/>
      <c r="AE321" s="149"/>
    </row>
    <row r="322" spans="1:31" hidden="1" x14ac:dyDescent="0.3">
      <c r="A322" s="148" t="str">
        <f>IF(AND(F323=G323,H323=I323,J323=K323,F323="A"),"2016 - kw",IF(AND(F323=G323,H323=I323,J323&lt;&gt;K323,F323="A"),"2017 - kw",IF(AND(F323=G323,H323&lt;&gt;I323,F323="A"),"2018 - kw","N/A")))</f>
        <v>N/A</v>
      </c>
      <c r="B322" s="148" t="str">
        <f>IF(AND(F323="A",G323="A"),"A","")</f>
        <v/>
      </c>
      <c r="C322" s="158"/>
      <c r="D322" s="159" t="str">
        <f>D321 &amp; "kW"</f>
        <v>kW</v>
      </c>
      <c r="E322" s="160" t="s">
        <v>167</v>
      </c>
      <c r="F322" s="157"/>
      <c r="G322" s="157"/>
      <c r="H322" s="157"/>
      <c r="I322" s="157"/>
      <c r="J322" s="157"/>
      <c r="K322" s="157"/>
      <c r="L322" s="157"/>
      <c r="M322" s="157"/>
      <c r="N322" s="157"/>
      <c r="O322" s="157"/>
      <c r="P322" s="157"/>
      <c r="Q322" s="157"/>
      <c r="R322" s="157"/>
      <c r="S322" s="157"/>
      <c r="T322" s="157"/>
      <c r="U322" s="157"/>
      <c r="V322" s="148"/>
      <c r="Z322" s="149"/>
      <c r="AA322" s="149" t="str">
        <f>IF(AND(F323=G323,H323=I323,F323="A"),"2016 - kw","")</f>
        <v/>
      </c>
      <c r="AB322" s="149" t="str">
        <f>IF(OR(B322="2017 - kw",B322="2018 - kw"),"2016 - kw","")</f>
        <v/>
      </c>
      <c r="AC322" s="149"/>
      <c r="AD322" s="149"/>
      <c r="AE322" s="149"/>
    </row>
    <row r="323" spans="1:31" hidden="1" x14ac:dyDescent="0.3">
      <c r="A323" s="148"/>
      <c r="B323" s="148"/>
      <c r="C323" s="161"/>
      <c r="D323" s="162"/>
      <c r="E323" s="163" t="s">
        <v>168</v>
      </c>
      <c r="F323" s="164"/>
      <c r="G323" s="164"/>
      <c r="H323" s="164"/>
      <c r="I323" s="164"/>
      <c r="J323" s="164"/>
      <c r="K323" s="164"/>
      <c r="L323" s="164"/>
      <c r="M323" s="164"/>
      <c r="N323" s="164"/>
      <c r="O323" s="164"/>
      <c r="P323" s="164"/>
      <c r="Q323" s="164"/>
      <c r="R323" s="164"/>
      <c r="S323" s="164"/>
      <c r="T323" s="164"/>
      <c r="U323" s="164"/>
      <c r="V323" s="148"/>
      <c r="Z323" s="149"/>
      <c r="AA323" s="149"/>
      <c r="AB323" s="149"/>
      <c r="AC323" s="149"/>
      <c r="AD323" s="149"/>
      <c r="AE323" s="149"/>
    </row>
    <row r="324" spans="1:31" hidden="1" x14ac:dyDescent="0.3">
      <c r="A324" s="148" t="str">
        <f>IF(AND(F326=G326,H326=I326,J326=K326,F326="A"),"2016 - kwh",IF(AND(F326=G326,H326=I326,J326&lt;&gt;K326,F326="A"),"2017 - kwh",IF(AND(F326=G326,H326&lt;&gt;I326,F326="A"),"2018 - kwh","N/A")))</f>
        <v>N/A</v>
      </c>
      <c r="B324" s="148" t="str">
        <f>IF(AND(F326="A",G326="A"),"A","")</f>
        <v/>
      </c>
      <c r="C324" s="154" t="s">
        <v>268</v>
      </c>
      <c r="D324" s="155"/>
      <c r="E324" s="156" t="s">
        <v>166</v>
      </c>
      <c r="F324" s="157"/>
      <c r="G324" s="157"/>
      <c r="H324" s="157"/>
      <c r="I324" s="157"/>
      <c r="J324" s="157"/>
      <c r="K324" s="157"/>
      <c r="L324" s="157"/>
      <c r="M324" s="157"/>
      <c r="N324" s="157"/>
      <c r="O324" s="157"/>
      <c r="P324" s="157"/>
      <c r="Q324" s="157"/>
      <c r="R324" s="157"/>
      <c r="S324" s="157"/>
      <c r="T324" s="157"/>
      <c r="U324" s="157"/>
      <c r="V324" s="148"/>
      <c r="Z324" s="149"/>
      <c r="AA324" s="149" t="str">
        <f>IF(AND(F326=G326,H326=I326,F326="A"),"2016 - kwh","")</f>
        <v/>
      </c>
      <c r="AB324" s="149" t="str">
        <f>IF(OR(B324="2017 - kwh",B324="2018 - kwh"),"2016 - kwh","")</f>
        <v/>
      </c>
      <c r="AC324" s="149"/>
      <c r="AD324" s="149"/>
      <c r="AE324" s="149"/>
    </row>
    <row r="325" spans="1:31" hidden="1" x14ac:dyDescent="0.3">
      <c r="A325" s="148" t="str">
        <f>IF(AND(F326=G326,H326=I326,J326=K326,F326="A"),"2016 - kw",IF(AND(F326=G326,H326=I326,J326&lt;&gt;K326,F326="A"),"2017 - kw",IF(AND(F326=G326,H326&lt;&gt;I326,F326="A"),"2018 - kw","N/A")))</f>
        <v>N/A</v>
      </c>
      <c r="B325" s="148" t="str">
        <f>IF(AND(F326="A",G326="A"),"A","")</f>
        <v/>
      </c>
      <c r="C325" s="158"/>
      <c r="D325" s="159" t="str">
        <f>D324 &amp; "kW"</f>
        <v>kW</v>
      </c>
      <c r="E325" s="160" t="s">
        <v>167</v>
      </c>
      <c r="F325" s="157"/>
      <c r="G325" s="157"/>
      <c r="H325" s="157"/>
      <c r="I325" s="157"/>
      <c r="J325" s="157"/>
      <c r="K325" s="157"/>
      <c r="L325" s="157"/>
      <c r="M325" s="157"/>
      <c r="N325" s="157"/>
      <c r="O325" s="157"/>
      <c r="P325" s="157"/>
      <c r="Q325" s="157"/>
      <c r="R325" s="157"/>
      <c r="S325" s="157"/>
      <c r="T325" s="157"/>
      <c r="U325" s="157"/>
      <c r="V325" s="148"/>
      <c r="Z325" s="149"/>
      <c r="AA325" s="149" t="str">
        <f>IF(AND(F326=G326,H326=I326,F326="A"),"2016 - kw","")</f>
        <v/>
      </c>
      <c r="AB325" s="149" t="str">
        <f>IF(OR(B325="2017 - kw",B325="2018 - kw"),"2016 - kw","")</f>
        <v/>
      </c>
      <c r="AC325" s="149"/>
      <c r="AD325" s="149"/>
      <c r="AE325" s="149"/>
    </row>
    <row r="326" spans="1:31" hidden="1" x14ac:dyDescent="0.3">
      <c r="A326" s="148"/>
      <c r="B326" s="148"/>
      <c r="C326" s="161"/>
      <c r="D326" s="162"/>
      <c r="E326" s="163" t="s">
        <v>168</v>
      </c>
      <c r="F326" s="164"/>
      <c r="G326" s="164"/>
      <c r="H326" s="164"/>
      <c r="I326" s="164"/>
      <c r="J326" s="164"/>
      <c r="K326" s="164"/>
      <c r="L326" s="164"/>
      <c r="M326" s="164"/>
      <c r="N326" s="164"/>
      <c r="O326" s="164"/>
      <c r="P326" s="164"/>
      <c r="Q326" s="164"/>
      <c r="R326" s="164"/>
      <c r="S326" s="164"/>
      <c r="T326" s="164"/>
      <c r="U326" s="164"/>
      <c r="V326" s="148"/>
      <c r="Z326" s="149"/>
      <c r="AA326" s="149"/>
      <c r="AB326" s="149"/>
      <c r="AC326" s="149"/>
      <c r="AD326" s="149"/>
      <c r="AE326" s="149"/>
    </row>
    <row r="327" spans="1:31" hidden="1" x14ac:dyDescent="0.3">
      <c r="A327" s="148" t="str">
        <f>IF(AND(F329=G329,H329=I329,J329=K329,F329="A"),"2016 - kwh",IF(AND(F329=G329,H329=I329,J329&lt;&gt;K329,F329="A"),"2017 - kwh",IF(AND(F329=G329,H329&lt;&gt;I329,F329="A"),"2018 - kwh","N/A")))</f>
        <v>N/A</v>
      </c>
      <c r="B327" s="148" t="str">
        <f>IF(AND(F329="A",G329="A"),"A","")</f>
        <v/>
      </c>
      <c r="C327" s="154" t="s">
        <v>269</v>
      </c>
      <c r="D327" s="155"/>
      <c r="E327" s="156" t="s">
        <v>166</v>
      </c>
      <c r="F327" s="157"/>
      <c r="G327" s="157"/>
      <c r="H327" s="157"/>
      <c r="I327" s="157"/>
      <c r="J327" s="157"/>
      <c r="K327" s="157"/>
      <c r="L327" s="157"/>
      <c r="M327" s="157"/>
      <c r="N327" s="157"/>
      <c r="O327" s="157"/>
      <c r="P327" s="157"/>
      <c r="Q327" s="157"/>
      <c r="R327" s="157"/>
      <c r="S327" s="157"/>
      <c r="T327" s="157"/>
      <c r="U327" s="157"/>
      <c r="V327" s="148"/>
      <c r="Z327" s="149"/>
      <c r="AA327" s="149" t="str">
        <f>IF(AND(F329=G329,H329=I329,F329="A"),"2016 - kwh","")</f>
        <v/>
      </c>
      <c r="AB327" s="149" t="str">
        <f>IF(OR(B327="2017 - kwh",B327="2018 - kwh"),"2016 - kwh","")</f>
        <v/>
      </c>
      <c r="AC327" s="149"/>
      <c r="AD327" s="149"/>
      <c r="AE327" s="149"/>
    </row>
    <row r="328" spans="1:31" hidden="1" x14ac:dyDescent="0.3">
      <c r="A328" s="148" t="str">
        <f>IF(AND(F329=G329,H329=I329,J329=K329,F329="A"),"2016 - kw",IF(AND(F329=G329,H329=I329,J329&lt;&gt;K329,F329="A"),"2017 - kw",IF(AND(F329=G329,H329&lt;&gt;I329,F329="A"),"2018 - kw","N/A")))</f>
        <v>N/A</v>
      </c>
      <c r="B328" s="148" t="str">
        <f>IF(AND(F329="A",G329="A"),"A","")</f>
        <v/>
      </c>
      <c r="C328" s="158"/>
      <c r="D328" s="159" t="str">
        <f>D327 &amp; "kW"</f>
        <v>kW</v>
      </c>
      <c r="E328" s="160" t="s">
        <v>167</v>
      </c>
      <c r="F328" s="157"/>
      <c r="G328" s="157"/>
      <c r="H328" s="157"/>
      <c r="I328" s="157"/>
      <c r="J328" s="157"/>
      <c r="K328" s="157"/>
      <c r="L328" s="157"/>
      <c r="M328" s="157"/>
      <c r="N328" s="157"/>
      <c r="O328" s="157"/>
      <c r="P328" s="157"/>
      <c r="Q328" s="157"/>
      <c r="R328" s="157"/>
      <c r="S328" s="157"/>
      <c r="T328" s="157"/>
      <c r="U328" s="157"/>
      <c r="V328" s="148"/>
      <c r="Z328" s="149"/>
      <c r="AA328" s="149" t="str">
        <f>IF(AND(F329=G329,H329=I329,F329="A"),"2016 - kw","")</f>
        <v/>
      </c>
      <c r="AB328" s="149" t="str">
        <f>IF(OR(B328="2017 - kw",B328="2018 - kw"),"2016 - kw","")</f>
        <v/>
      </c>
      <c r="AC328" s="149"/>
      <c r="AD328" s="149"/>
      <c r="AE328" s="149"/>
    </row>
    <row r="329" spans="1:31" hidden="1" x14ac:dyDescent="0.3">
      <c r="A329" s="148"/>
      <c r="B329" s="148"/>
      <c r="C329" s="161"/>
      <c r="D329" s="162"/>
      <c r="E329" s="163" t="s">
        <v>168</v>
      </c>
      <c r="F329" s="164"/>
      <c r="G329" s="164"/>
      <c r="H329" s="164"/>
      <c r="I329" s="164"/>
      <c r="J329" s="164"/>
      <c r="K329" s="164"/>
      <c r="L329" s="164"/>
      <c r="M329" s="164"/>
      <c r="N329" s="164"/>
      <c r="O329" s="164"/>
      <c r="P329" s="164"/>
      <c r="Q329" s="164"/>
      <c r="R329" s="164"/>
      <c r="S329" s="164"/>
      <c r="T329" s="164"/>
      <c r="U329" s="164"/>
      <c r="V329" s="148"/>
      <c r="Z329" s="149"/>
      <c r="AA329" s="149"/>
      <c r="AB329" s="149"/>
      <c r="AC329" s="149"/>
      <c r="AD329" s="149"/>
      <c r="AE329" s="149"/>
    </row>
    <row r="330" spans="1:31" hidden="1" x14ac:dyDescent="0.3">
      <c r="A330" s="148" t="str">
        <f>IF(AND(F332=G332,H332=I332,J332=K332,F332="A"),"2016 - kwh",IF(AND(F332=G332,H332=I332,J332&lt;&gt;K332,F332="A"),"2017 - kwh",IF(AND(F332=G332,H332&lt;&gt;I332,F332="A"),"2018 - kwh","N/A")))</f>
        <v>N/A</v>
      </c>
      <c r="B330" s="148" t="str">
        <f>IF(AND(F332="A",G332="A"),"A","")</f>
        <v/>
      </c>
      <c r="C330" s="154" t="s">
        <v>270</v>
      </c>
      <c r="D330" s="155"/>
      <c r="E330" s="156" t="s">
        <v>166</v>
      </c>
      <c r="F330" s="157"/>
      <c r="G330" s="157"/>
      <c r="H330" s="157"/>
      <c r="I330" s="157"/>
      <c r="J330" s="157"/>
      <c r="K330" s="157"/>
      <c r="L330" s="157"/>
      <c r="M330" s="157"/>
      <c r="N330" s="157"/>
      <c r="O330" s="157"/>
      <c r="P330" s="157"/>
      <c r="Q330" s="157"/>
      <c r="R330" s="157"/>
      <c r="S330" s="157"/>
      <c r="T330" s="157"/>
      <c r="U330" s="157"/>
      <c r="V330" s="148"/>
      <c r="Z330" s="149"/>
      <c r="AA330" s="149" t="str">
        <f>IF(AND(F332=G332,H332=I332,F332="A"),"2016 - kwh","")</f>
        <v/>
      </c>
      <c r="AB330" s="149" t="str">
        <f>IF(OR(B330="2017 - kwh",B330="2018 - kwh"),"2016 - kwh","")</f>
        <v/>
      </c>
      <c r="AC330" s="149"/>
      <c r="AD330" s="149"/>
      <c r="AE330" s="149"/>
    </row>
    <row r="331" spans="1:31" hidden="1" x14ac:dyDescent="0.3">
      <c r="A331" s="148" t="str">
        <f>IF(AND(F332=G332,H332=I332,J332=K332,F332="A"),"2016 - kw",IF(AND(F332=G332,H332=I332,J332&lt;&gt;K332,F332="A"),"2017 - kw",IF(AND(F332=G332,H332&lt;&gt;I332,F332="A"),"2018 - kw","N/A")))</f>
        <v>N/A</v>
      </c>
      <c r="B331" s="148" t="str">
        <f>IF(AND(F332="A",G332="A"),"A","")</f>
        <v/>
      </c>
      <c r="C331" s="158"/>
      <c r="D331" s="159" t="str">
        <f>D330 &amp; "kW"</f>
        <v>kW</v>
      </c>
      <c r="E331" s="160" t="s">
        <v>167</v>
      </c>
      <c r="F331" s="157"/>
      <c r="G331" s="157"/>
      <c r="H331" s="157"/>
      <c r="I331" s="157"/>
      <c r="J331" s="157"/>
      <c r="K331" s="157"/>
      <c r="L331" s="157"/>
      <c r="M331" s="157"/>
      <c r="N331" s="157"/>
      <c r="O331" s="157"/>
      <c r="P331" s="157"/>
      <c r="Q331" s="157"/>
      <c r="R331" s="157"/>
      <c r="S331" s="157"/>
      <c r="T331" s="157"/>
      <c r="U331" s="157"/>
      <c r="V331" s="148"/>
      <c r="Z331" s="149"/>
      <c r="AA331" s="149" t="str">
        <f>IF(AND(F332=G332,H332=I332,F332="A"),"2016 - kw","")</f>
        <v/>
      </c>
      <c r="AB331" s="149" t="str">
        <f>IF(OR(B331="2017 - kw",B331="2018 - kw"),"2016 - kw","")</f>
        <v/>
      </c>
      <c r="AC331" s="149"/>
      <c r="AD331" s="149"/>
      <c r="AE331" s="149"/>
    </row>
    <row r="332" spans="1:31" hidden="1" x14ac:dyDescent="0.3">
      <c r="A332" s="148"/>
      <c r="B332" s="148"/>
      <c r="C332" s="161"/>
      <c r="D332" s="162"/>
      <c r="E332" s="163" t="s">
        <v>168</v>
      </c>
      <c r="F332" s="164"/>
      <c r="G332" s="164"/>
      <c r="H332" s="164"/>
      <c r="I332" s="164"/>
      <c r="J332" s="164"/>
      <c r="K332" s="164"/>
      <c r="L332" s="164"/>
      <c r="M332" s="164"/>
      <c r="N332" s="164"/>
      <c r="O332" s="164"/>
      <c r="P332" s="164"/>
      <c r="Q332" s="164"/>
      <c r="R332" s="164"/>
      <c r="S332" s="164"/>
      <c r="T332" s="164"/>
      <c r="U332" s="164"/>
      <c r="V332" s="148"/>
      <c r="Z332" s="149"/>
      <c r="AA332" s="149"/>
      <c r="AB332" s="149"/>
      <c r="AC332" s="149"/>
      <c r="AD332" s="149"/>
      <c r="AE332" s="149"/>
    </row>
    <row r="333" spans="1:31" hidden="1" x14ac:dyDescent="0.3">
      <c r="A333" s="148" t="str">
        <f>IF(AND(F335=G335,H335=I335,J335=K335,F335="A"),"2016 - kwh",IF(AND(F335=G335,H335=I335,J335&lt;&gt;K335,F335="A"),"2017 - kwh",IF(AND(F335=G335,H335&lt;&gt;I335,F335="A"),"2018 - kwh","N/A")))</f>
        <v>N/A</v>
      </c>
      <c r="B333" s="148" t="str">
        <f>IF(AND(F335="A",G335="A"),"A","")</f>
        <v/>
      </c>
      <c r="C333" s="154" t="s">
        <v>271</v>
      </c>
      <c r="D333" s="155"/>
      <c r="E333" s="156" t="s">
        <v>166</v>
      </c>
      <c r="F333" s="157"/>
      <c r="G333" s="157"/>
      <c r="H333" s="157"/>
      <c r="I333" s="157"/>
      <c r="J333" s="157"/>
      <c r="K333" s="157"/>
      <c r="L333" s="157"/>
      <c r="M333" s="157"/>
      <c r="N333" s="157"/>
      <c r="O333" s="157"/>
      <c r="P333" s="157"/>
      <c r="Q333" s="157"/>
      <c r="R333" s="157"/>
      <c r="S333" s="157"/>
      <c r="T333" s="157"/>
      <c r="U333" s="157"/>
      <c r="V333" s="148"/>
      <c r="Z333" s="149"/>
      <c r="AA333" s="149" t="str">
        <f>IF(AND(F335=G335,H335=I335,F335="A"),"2016 - kwh","")</f>
        <v/>
      </c>
      <c r="AB333" s="149" t="str">
        <f>IF(OR(B333="2017 - kwh",B333="2018 - kwh"),"2016 - kwh","")</f>
        <v/>
      </c>
      <c r="AC333" s="149"/>
      <c r="AD333" s="149"/>
      <c r="AE333" s="149"/>
    </row>
    <row r="334" spans="1:31" hidden="1" x14ac:dyDescent="0.3">
      <c r="A334" s="148" t="str">
        <f>IF(AND(F335=G335,H335=I335,J335=K335,F335="A"),"2016 - kw",IF(AND(F335=G335,H335=I335,J335&lt;&gt;K335,F335="A"),"2017 - kw",IF(AND(F335=G335,H335&lt;&gt;I335,F335="A"),"2018 - kw","N/A")))</f>
        <v>N/A</v>
      </c>
      <c r="B334" s="148" t="str">
        <f>IF(AND(F335="A",G335="A"),"A","")</f>
        <v/>
      </c>
      <c r="C334" s="158"/>
      <c r="D334" s="159" t="str">
        <f>D333 &amp; "kW"</f>
        <v>kW</v>
      </c>
      <c r="E334" s="160" t="s">
        <v>167</v>
      </c>
      <c r="F334" s="157"/>
      <c r="G334" s="157"/>
      <c r="H334" s="157"/>
      <c r="I334" s="157"/>
      <c r="J334" s="157"/>
      <c r="K334" s="157"/>
      <c r="L334" s="157"/>
      <c r="M334" s="157"/>
      <c r="N334" s="157"/>
      <c r="O334" s="157"/>
      <c r="P334" s="157"/>
      <c r="Q334" s="157"/>
      <c r="R334" s="157"/>
      <c r="S334" s="157"/>
      <c r="T334" s="157"/>
      <c r="U334" s="157"/>
      <c r="V334" s="148"/>
      <c r="Z334" s="149"/>
      <c r="AA334" s="149" t="str">
        <f>IF(AND(F335=G335,H335=I335,F335="A"),"2016 - kw","")</f>
        <v/>
      </c>
      <c r="AB334" s="149" t="str">
        <f>IF(OR(B334="2017 - kw",B334="2018 - kw"),"2016 - kw","")</f>
        <v/>
      </c>
      <c r="AC334" s="149"/>
      <c r="AD334" s="149"/>
      <c r="AE334" s="149"/>
    </row>
    <row r="335" spans="1:31" hidden="1" x14ac:dyDescent="0.3">
      <c r="A335" s="148"/>
      <c r="B335" s="148"/>
      <c r="C335" s="161"/>
      <c r="D335" s="162"/>
      <c r="E335" s="163" t="s">
        <v>168</v>
      </c>
      <c r="F335" s="164"/>
      <c r="G335" s="164"/>
      <c r="H335" s="164"/>
      <c r="I335" s="164"/>
      <c r="J335" s="164"/>
      <c r="K335" s="164"/>
      <c r="L335" s="164"/>
      <c r="M335" s="164"/>
      <c r="N335" s="164"/>
      <c r="O335" s="164"/>
      <c r="P335" s="164"/>
      <c r="Q335" s="164"/>
      <c r="R335" s="164"/>
      <c r="S335" s="164"/>
      <c r="T335" s="164"/>
      <c r="U335" s="164"/>
      <c r="V335" s="148"/>
      <c r="Z335" s="149"/>
      <c r="AA335" s="149"/>
      <c r="AB335" s="149"/>
      <c r="AC335" s="149"/>
      <c r="AD335" s="149"/>
      <c r="AE335" s="149"/>
    </row>
    <row r="336" spans="1:31" hidden="1" x14ac:dyDescent="0.3">
      <c r="A336" s="148" t="str">
        <f>IF(AND(F338=G338,H338=I338,J338=K338,F338="A"),"2016 - kwh",IF(AND(F338=G338,H338=I338,J338&lt;&gt;K338,F338="A"),"2017 - kwh",IF(AND(F338=G338,H338&lt;&gt;I338,F338="A"),"2018 - kwh","N/A")))</f>
        <v>N/A</v>
      </c>
      <c r="B336" s="148" t="str">
        <f>IF(AND(F338="A",G338="A"),"A","")</f>
        <v/>
      </c>
      <c r="C336" s="154" t="s">
        <v>272</v>
      </c>
      <c r="D336" s="155"/>
      <c r="E336" s="156" t="s">
        <v>166</v>
      </c>
      <c r="F336" s="157"/>
      <c r="G336" s="157"/>
      <c r="H336" s="157"/>
      <c r="I336" s="157"/>
      <c r="J336" s="157"/>
      <c r="K336" s="157"/>
      <c r="L336" s="157"/>
      <c r="M336" s="157"/>
      <c r="N336" s="157"/>
      <c r="O336" s="157"/>
      <c r="P336" s="157"/>
      <c r="Q336" s="157"/>
      <c r="R336" s="157"/>
      <c r="S336" s="157"/>
      <c r="T336" s="157"/>
      <c r="U336" s="157"/>
      <c r="V336" s="148"/>
      <c r="Z336" s="149"/>
      <c r="AA336" s="149" t="str">
        <f>IF(AND(F338=G338,H338=I338,F338="A"),"2016 - kwh","")</f>
        <v/>
      </c>
      <c r="AB336" s="149" t="str">
        <f>IF(OR(B336="2017 - kwh",B336="2018 - kwh"),"2016 - kwh","")</f>
        <v/>
      </c>
      <c r="AC336" s="149"/>
      <c r="AD336" s="149"/>
      <c r="AE336" s="149"/>
    </row>
    <row r="337" spans="1:31" hidden="1" x14ac:dyDescent="0.3">
      <c r="A337" s="148" t="str">
        <f>IF(AND(F338=G338,H338=I338,J338=K338,F338="A"),"2016 - kw",IF(AND(F338=G338,H338=I338,J338&lt;&gt;K338,F338="A"),"2017 - kw",IF(AND(F338=G338,H338&lt;&gt;I338,F338="A"),"2018 - kw","N/A")))</f>
        <v>N/A</v>
      </c>
      <c r="B337" s="148" t="str">
        <f>IF(AND(F338="A",G338="A"),"A","")</f>
        <v/>
      </c>
      <c r="C337" s="158"/>
      <c r="D337" s="159" t="str">
        <f>D336 &amp; "kW"</f>
        <v>kW</v>
      </c>
      <c r="E337" s="160" t="s">
        <v>167</v>
      </c>
      <c r="F337" s="157"/>
      <c r="G337" s="157"/>
      <c r="H337" s="157"/>
      <c r="I337" s="157"/>
      <c r="J337" s="157"/>
      <c r="K337" s="157"/>
      <c r="L337" s="157"/>
      <c r="M337" s="157"/>
      <c r="N337" s="157"/>
      <c r="O337" s="157"/>
      <c r="P337" s="157"/>
      <c r="Q337" s="157"/>
      <c r="R337" s="157"/>
      <c r="S337" s="157"/>
      <c r="T337" s="157"/>
      <c r="U337" s="157"/>
      <c r="V337" s="148"/>
      <c r="Z337" s="149"/>
      <c r="AA337" s="149" t="str">
        <f>IF(AND(F338=G338,H338=I338,F338="A"),"2016 - kw","")</f>
        <v/>
      </c>
      <c r="AB337" s="149" t="str">
        <f>IF(OR(B337="2017 - kw",B337="2018 - kw"),"2016 - kw","")</f>
        <v/>
      </c>
      <c r="AC337" s="149"/>
      <c r="AD337" s="149"/>
      <c r="AE337" s="149"/>
    </row>
    <row r="338" spans="1:31" hidden="1" x14ac:dyDescent="0.3">
      <c r="A338" s="148"/>
      <c r="B338" s="148"/>
      <c r="C338" s="161"/>
      <c r="D338" s="162"/>
      <c r="E338" s="163" t="s">
        <v>168</v>
      </c>
      <c r="F338" s="164"/>
      <c r="G338" s="164"/>
      <c r="H338" s="164"/>
      <c r="I338" s="164"/>
      <c r="J338" s="164"/>
      <c r="K338" s="164"/>
      <c r="L338" s="164"/>
      <c r="M338" s="164"/>
      <c r="N338" s="164"/>
      <c r="O338" s="164"/>
      <c r="P338" s="164"/>
      <c r="Q338" s="164"/>
      <c r="R338" s="164"/>
      <c r="S338" s="164"/>
      <c r="T338" s="164"/>
      <c r="U338" s="164"/>
      <c r="V338" s="148"/>
      <c r="Z338" s="149"/>
      <c r="AA338" s="149"/>
      <c r="AB338" s="149"/>
      <c r="AC338" s="149"/>
      <c r="AD338" s="149"/>
      <c r="AE338" s="149"/>
    </row>
    <row r="339" spans="1:31" hidden="1" x14ac:dyDescent="0.3">
      <c r="A339" s="148" t="str">
        <f>IF(AND(F341=G341,H341=I341,J341=K341,F341="A"),"2016 - kwh",IF(AND(F341=G341,H341=I341,J341&lt;&gt;K341,F341="A"),"2017 - kwh",IF(AND(F341=G341,H341&lt;&gt;I341,F341="A"),"2018 - kwh","N/A")))</f>
        <v>N/A</v>
      </c>
      <c r="B339" s="148" t="str">
        <f>IF(AND(F341="A",G341="A"),"A","")</f>
        <v/>
      </c>
      <c r="C339" s="154" t="s">
        <v>273</v>
      </c>
      <c r="D339" s="155"/>
      <c r="E339" s="156" t="s">
        <v>166</v>
      </c>
      <c r="F339" s="157"/>
      <c r="G339" s="157"/>
      <c r="H339" s="157"/>
      <c r="I339" s="157"/>
      <c r="J339" s="157"/>
      <c r="K339" s="157"/>
      <c r="L339" s="157"/>
      <c r="M339" s="157"/>
      <c r="N339" s="157"/>
      <c r="O339" s="157"/>
      <c r="P339" s="157"/>
      <c r="Q339" s="157"/>
      <c r="R339" s="157"/>
      <c r="S339" s="157"/>
      <c r="T339" s="157"/>
      <c r="U339" s="157"/>
      <c r="V339" s="148"/>
      <c r="Z339" s="149"/>
      <c r="AA339" s="149" t="str">
        <f>IF(AND(F341=G341,H341=I341,F341="A"),"2016 - kwh","")</f>
        <v/>
      </c>
      <c r="AB339" s="149" t="str">
        <f>IF(OR(B339="2017 - kwh",B339="2018 - kwh"),"2016 - kwh","")</f>
        <v/>
      </c>
      <c r="AC339" s="149"/>
      <c r="AD339" s="149"/>
      <c r="AE339" s="149"/>
    </row>
    <row r="340" spans="1:31" hidden="1" x14ac:dyDescent="0.3">
      <c r="A340" s="148" t="str">
        <f>IF(AND(F341=G341,H341=I341,J341=K341,F341="A"),"2016 - kw",IF(AND(F341=G341,H341=I341,J341&lt;&gt;K341,F341="A"),"2017 - kw",IF(AND(F341=G341,H341&lt;&gt;I341,F341="A"),"2018 - kw","N/A")))</f>
        <v>N/A</v>
      </c>
      <c r="B340" s="148" t="str">
        <f>IF(AND(F341="A",G341="A"),"A","")</f>
        <v/>
      </c>
      <c r="C340" s="158"/>
      <c r="D340" s="159" t="str">
        <f>D339 &amp; "kW"</f>
        <v>kW</v>
      </c>
      <c r="E340" s="160" t="s">
        <v>167</v>
      </c>
      <c r="F340" s="157"/>
      <c r="G340" s="157"/>
      <c r="H340" s="157"/>
      <c r="I340" s="157"/>
      <c r="J340" s="157"/>
      <c r="K340" s="157"/>
      <c r="L340" s="157"/>
      <c r="M340" s="157"/>
      <c r="N340" s="157"/>
      <c r="O340" s="157"/>
      <c r="P340" s="157"/>
      <c r="Q340" s="157"/>
      <c r="R340" s="157"/>
      <c r="S340" s="157"/>
      <c r="T340" s="157"/>
      <c r="U340" s="157"/>
      <c r="V340" s="148"/>
      <c r="Z340" s="149"/>
      <c r="AA340" s="149" t="str">
        <f>IF(AND(F341=G341,H341=I341,F341="A"),"2016 - kw","")</f>
        <v/>
      </c>
      <c r="AB340" s="149" t="str">
        <f>IF(OR(B340="2017 - kw",B340="2018 - kw"),"2016 - kw","")</f>
        <v/>
      </c>
      <c r="AC340" s="149"/>
      <c r="AD340" s="149"/>
      <c r="AE340" s="149"/>
    </row>
    <row r="341" spans="1:31" hidden="1" x14ac:dyDescent="0.3">
      <c r="A341" s="148"/>
      <c r="B341" s="148"/>
      <c r="C341" s="161"/>
      <c r="D341" s="162"/>
      <c r="E341" s="163" t="s">
        <v>168</v>
      </c>
      <c r="F341" s="164"/>
      <c r="G341" s="164"/>
      <c r="H341" s="164"/>
      <c r="I341" s="164"/>
      <c r="J341" s="164"/>
      <c r="K341" s="164"/>
      <c r="L341" s="164"/>
      <c r="M341" s="164"/>
      <c r="N341" s="164"/>
      <c r="O341" s="164"/>
      <c r="P341" s="164"/>
      <c r="Q341" s="164"/>
      <c r="R341" s="164"/>
      <c r="S341" s="164"/>
      <c r="T341" s="164"/>
      <c r="U341" s="164"/>
      <c r="V341" s="148"/>
      <c r="Z341" s="149"/>
      <c r="AA341" s="149"/>
      <c r="AB341" s="149"/>
      <c r="AC341" s="149"/>
      <c r="AD341" s="149"/>
      <c r="AE341" s="149"/>
    </row>
    <row r="342" spans="1:31" hidden="1" x14ac:dyDescent="0.3">
      <c r="A342" s="148" t="str">
        <f>IF(AND(F344=G344,H344=I344,J344=K344,F344="A"),"2016 - kwh",IF(AND(F344=G344,H344=I344,J344&lt;&gt;K344,F344="A"),"2017 - kwh",IF(AND(F344=G344,H344&lt;&gt;I344,F344="A"),"2018 - kwh","N/A")))</f>
        <v>N/A</v>
      </c>
      <c r="B342" s="148" t="str">
        <f>IF(AND(F344="A",G344="A"),"A","")</f>
        <v/>
      </c>
      <c r="C342" s="154" t="s">
        <v>274</v>
      </c>
      <c r="D342" s="155"/>
      <c r="E342" s="156" t="s">
        <v>166</v>
      </c>
      <c r="F342" s="157"/>
      <c r="G342" s="157"/>
      <c r="H342" s="157"/>
      <c r="I342" s="157"/>
      <c r="J342" s="157"/>
      <c r="K342" s="157"/>
      <c r="L342" s="157"/>
      <c r="M342" s="157"/>
      <c r="N342" s="157"/>
      <c r="O342" s="157"/>
      <c r="P342" s="157"/>
      <c r="Q342" s="157"/>
      <c r="R342" s="157"/>
      <c r="S342" s="157"/>
      <c r="T342" s="157"/>
      <c r="U342" s="157"/>
      <c r="V342" s="148"/>
      <c r="Z342" s="149"/>
      <c r="AA342" s="149" t="str">
        <f>IF(AND(F344=G344,H344=I344,F344="A"),"2016 - kwh","")</f>
        <v/>
      </c>
      <c r="AB342" s="149" t="str">
        <f>IF(OR(B342="2017 - kwh",B342="2018 - kwh"),"2016 - kwh","")</f>
        <v/>
      </c>
      <c r="AC342" s="149"/>
      <c r="AD342" s="149"/>
      <c r="AE342" s="149"/>
    </row>
    <row r="343" spans="1:31" hidden="1" x14ac:dyDescent="0.3">
      <c r="A343" s="148" t="str">
        <f>IF(AND(F344=G344,H344=I344,J344=K344,F344="A"),"2016 - kw",IF(AND(F344=G344,H344=I344,J344&lt;&gt;K344,F344="A"),"2017 - kw",IF(AND(F344=G344,H344&lt;&gt;I344,F344="A"),"2018 - kw","N/A")))</f>
        <v>N/A</v>
      </c>
      <c r="B343" s="148" t="str">
        <f>IF(AND(F344="A",G344="A"),"A","")</f>
        <v/>
      </c>
      <c r="C343" s="158"/>
      <c r="D343" s="159" t="str">
        <f>D342 &amp; "kW"</f>
        <v>kW</v>
      </c>
      <c r="E343" s="160" t="s">
        <v>167</v>
      </c>
      <c r="F343" s="157"/>
      <c r="G343" s="157"/>
      <c r="H343" s="157"/>
      <c r="I343" s="157"/>
      <c r="J343" s="157"/>
      <c r="K343" s="157"/>
      <c r="L343" s="157"/>
      <c r="M343" s="157"/>
      <c r="N343" s="157"/>
      <c r="O343" s="157"/>
      <c r="P343" s="157"/>
      <c r="Q343" s="157"/>
      <c r="R343" s="157"/>
      <c r="S343" s="157"/>
      <c r="T343" s="157"/>
      <c r="U343" s="157"/>
      <c r="V343" s="148"/>
      <c r="Z343" s="149"/>
      <c r="AA343" s="149" t="str">
        <f>IF(AND(F344=G344,H344=I344,F344="A"),"2016 - kw","")</f>
        <v/>
      </c>
      <c r="AB343" s="149" t="str">
        <f>IF(OR(B343="2017 - kw",B343="2018 - kw"),"2016 - kw","")</f>
        <v/>
      </c>
      <c r="AC343" s="149"/>
      <c r="AD343" s="149"/>
      <c r="AE343" s="149"/>
    </row>
    <row r="344" spans="1:31" hidden="1" x14ac:dyDescent="0.3">
      <c r="A344" s="148"/>
      <c r="B344" s="148"/>
      <c r="C344" s="161"/>
      <c r="D344" s="162"/>
      <c r="E344" s="163" t="s">
        <v>168</v>
      </c>
      <c r="F344" s="164"/>
      <c r="G344" s="164"/>
      <c r="H344" s="164"/>
      <c r="I344" s="164"/>
      <c r="J344" s="164"/>
      <c r="K344" s="164"/>
      <c r="L344" s="164"/>
      <c r="M344" s="164"/>
      <c r="N344" s="164"/>
      <c r="O344" s="164"/>
      <c r="P344" s="164"/>
      <c r="Q344" s="164"/>
      <c r="R344" s="164"/>
      <c r="S344" s="164"/>
      <c r="T344" s="164"/>
      <c r="U344" s="164"/>
      <c r="V344" s="148"/>
      <c r="Z344" s="149"/>
      <c r="AA344" s="149"/>
      <c r="AB344" s="149"/>
      <c r="AC344" s="149"/>
      <c r="AD344" s="149"/>
      <c r="AE344" s="149"/>
    </row>
    <row r="345" spans="1:31" hidden="1" x14ac:dyDescent="0.3">
      <c r="A345" s="148" t="str">
        <f>IF(AND(F347=G347,H347=I347,J347=K347,F347="A"),"2016 - kwh",IF(AND(F347=G347,H347=I347,J347&lt;&gt;K347,F347="A"),"2017 - kwh",IF(AND(F347=G347,H347&lt;&gt;I347,F347="A"),"2018 - kwh","N/A")))</f>
        <v>N/A</v>
      </c>
      <c r="B345" s="148" t="str">
        <f>IF(AND(F347="A",G347="A"),"A","")</f>
        <v/>
      </c>
      <c r="C345" s="154" t="s">
        <v>275</v>
      </c>
      <c r="D345" s="155"/>
      <c r="E345" s="156" t="s">
        <v>166</v>
      </c>
      <c r="F345" s="157"/>
      <c r="G345" s="157"/>
      <c r="H345" s="157"/>
      <c r="I345" s="157"/>
      <c r="J345" s="157"/>
      <c r="K345" s="157"/>
      <c r="L345" s="157"/>
      <c r="M345" s="157"/>
      <c r="N345" s="157"/>
      <c r="O345" s="157"/>
      <c r="P345" s="157"/>
      <c r="Q345" s="157"/>
      <c r="R345" s="157"/>
      <c r="S345" s="157"/>
      <c r="T345" s="157"/>
      <c r="U345" s="157"/>
      <c r="V345" s="148"/>
      <c r="Z345" s="149"/>
      <c r="AA345" s="149" t="str">
        <f>IF(AND(F347=G347,H347=I347,F347="A"),"2016 - kwh","")</f>
        <v/>
      </c>
      <c r="AB345" s="149" t="str">
        <f>IF(OR(B345="2017 - kwh",B345="2018 - kwh"),"2016 - kwh","")</f>
        <v/>
      </c>
      <c r="AC345" s="149"/>
      <c r="AD345" s="149"/>
      <c r="AE345" s="149"/>
    </row>
    <row r="346" spans="1:31" hidden="1" x14ac:dyDescent="0.3">
      <c r="A346" s="148" t="str">
        <f>IF(AND(F347=G347,H347=I347,J347=K347,F347="A"),"2016 - kw",IF(AND(F347=G347,H347=I347,J347&lt;&gt;K347,F347="A"),"2017 - kw",IF(AND(F347=G347,H347&lt;&gt;I347,F347="A"),"2018 - kw","N/A")))</f>
        <v>N/A</v>
      </c>
      <c r="B346" s="148" t="str">
        <f>IF(AND(F347="A",G347="A"),"A","")</f>
        <v/>
      </c>
      <c r="C346" s="158"/>
      <c r="D346" s="159" t="str">
        <f>D345 &amp; "kW"</f>
        <v>kW</v>
      </c>
      <c r="E346" s="160" t="s">
        <v>167</v>
      </c>
      <c r="F346" s="157"/>
      <c r="G346" s="157"/>
      <c r="H346" s="157"/>
      <c r="I346" s="157"/>
      <c r="J346" s="157"/>
      <c r="K346" s="157"/>
      <c r="L346" s="157"/>
      <c r="M346" s="157"/>
      <c r="N346" s="157"/>
      <c r="O346" s="157"/>
      <c r="P346" s="157"/>
      <c r="Q346" s="157"/>
      <c r="R346" s="157"/>
      <c r="S346" s="157"/>
      <c r="T346" s="157"/>
      <c r="U346" s="157"/>
      <c r="V346" s="148"/>
      <c r="Z346" s="149"/>
      <c r="AA346" s="149" t="str">
        <f>IF(AND(F347=G347,H347=I347,F347="A"),"2016 - kw","")</f>
        <v/>
      </c>
      <c r="AB346" s="149" t="str">
        <f>IF(OR(B346="2017 - kw",B346="2018 - kw"),"2016 - kw","")</f>
        <v/>
      </c>
      <c r="AC346" s="149"/>
      <c r="AD346" s="149"/>
      <c r="AE346" s="149"/>
    </row>
    <row r="347" spans="1:31" hidden="1" x14ac:dyDescent="0.3">
      <c r="A347" s="148"/>
      <c r="B347" s="148"/>
      <c r="C347" s="161"/>
      <c r="D347" s="162"/>
      <c r="E347" s="163" t="s">
        <v>168</v>
      </c>
      <c r="F347" s="164"/>
      <c r="G347" s="164"/>
      <c r="H347" s="164"/>
      <c r="I347" s="164"/>
      <c r="J347" s="164"/>
      <c r="K347" s="164"/>
      <c r="L347" s="164"/>
      <c r="M347" s="164"/>
      <c r="N347" s="164"/>
      <c r="O347" s="164"/>
      <c r="P347" s="164"/>
      <c r="Q347" s="164"/>
      <c r="R347" s="164"/>
      <c r="S347" s="164"/>
      <c r="T347" s="164"/>
      <c r="U347" s="164"/>
      <c r="V347" s="148"/>
      <c r="Z347" s="149"/>
      <c r="AA347" s="149"/>
      <c r="AB347" s="149"/>
      <c r="AC347" s="149"/>
      <c r="AD347" s="149"/>
      <c r="AE347" s="149"/>
    </row>
    <row r="348" spans="1:31" hidden="1" x14ac:dyDescent="0.3">
      <c r="A348" s="148" t="str">
        <f>IF(AND(F350=G350,H350=I350,J350=K350,F350="A"),"2016 - kwh",IF(AND(F350=G350,H350=I350,J350&lt;&gt;K350,F350="A"),"2017 - kwh",IF(AND(F350=G350,H350&lt;&gt;I350,F350="A"),"2018 - kwh","N/A")))</f>
        <v>N/A</v>
      </c>
      <c r="B348" s="148" t="str">
        <f>IF(AND(F350="A",G350="A"),"A","")</f>
        <v/>
      </c>
      <c r="C348" s="154" t="s">
        <v>276</v>
      </c>
      <c r="D348" s="155"/>
      <c r="E348" s="156" t="s">
        <v>166</v>
      </c>
      <c r="F348" s="157"/>
      <c r="G348" s="157"/>
      <c r="H348" s="157"/>
      <c r="I348" s="157"/>
      <c r="J348" s="157"/>
      <c r="K348" s="157"/>
      <c r="L348" s="157"/>
      <c r="M348" s="157"/>
      <c r="N348" s="157"/>
      <c r="O348" s="157"/>
      <c r="P348" s="157"/>
      <c r="Q348" s="157"/>
      <c r="R348" s="157"/>
      <c r="S348" s="157"/>
      <c r="T348" s="157"/>
      <c r="U348" s="157"/>
      <c r="V348" s="148"/>
      <c r="Z348" s="149"/>
      <c r="AA348" s="149" t="str">
        <f>IF(AND(F350=G350,H350=I350,F350="A"),"2016 - kwh","")</f>
        <v/>
      </c>
      <c r="AB348" s="149" t="str">
        <f>IF(OR(B348="2017 - kwh",B348="2018 - kwh"),"2016 - kwh","")</f>
        <v/>
      </c>
      <c r="AC348" s="149"/>
      <c r="AD348" s="149"/>
      <c r="AE348" s="149"/>
    </row>
    <row r="349" spans="1:31" hidden="1" x14ac:dyDescent="0.3">
      <c r="A349" s="148" t="str">
        <f>IF(AND(F350=G350,H350=I350,J350=K350,F350="A"),"2016 - kw",IF(AND(F350=G350,H350=I350,J350&lt;&gt;K350,F350="A"),"2017 - kw",IF(AND(F350=G350,H350&lt;&gt;I350,F350="A"),"2018 - kw","N/A")))</f>
        <v>N/A</v>
      </c>
      <c r="B349" s="148" t="str">
        <f>IF(AND(F350="A",G350="A"),"A","")</f>
        <v/>
      </c>
      <c r="C349" s="158"/>
      <c r="D349" s="159" t="str">
        <f>D348 &amp; "kW"</f>
        <v>kW</v>
      </c>
      <c r="E349" s="160" t="s">
        <v>167</v>
      </c>
      <c r="F349" s="157"/>
      <c r="G349" s="157"/>
      <c r="H349" s="157"/>
      <c r="I349" s="157"/>
      <c r="J349" s="157"/>
      <c r="K349" s="157"/>
      <c r="L349" s="157"/>
      <c r="M349" s="157"/>
      <c r="N349" s="157"/>
      <c r="O349" s="157"/>
      <c r="P349" s="157"/>
      <c r="Q349" s="157"/>
      <c r="R349" s="157"/>
      <c r="S349" s="157"/>
      <c r="T349" s="157"/>
      <c r="U349" s="157"/>
      <c r="V349" s="148"/>
      <c r="Z349" s="149"/>
      <c r="AA349" s="149" t="str">
        <f>IF(AND(F350=G350,H350=I350,F350="A"),"2016 - kw","")</f>
        <v/>
      </c>
      <c r="AB349" s="149" t="str">
        <f>IF(OR(B349="2017 - kw",B349="2018 - kw"),"2016 - kw","")</f>
        <v/>
      </c>
      <c r="AC349" s="149"/>
      <c r="AD349" s="149"/>
      <c r="AE349" s="149"/>
    </row>
    <row r="350" spans="1:31" hidden="1" x14ac:dyDescent="0.3">
      <c r="A350" s="148"/>
      <c r="B350" s="148"/>
      <c r="C350" s="161"/>
      <c r="D350" s="162"/>
      <c r="E350" s="163" t="s">
        <v>168</v>
      </c>
      <c r="F350" s="164"/>
      <c r="G350" s="164"/>
      <c r="H350" s="164"/>
      <c r="I350" s="164"/>
      <c r="J350" s="164"/>
      <c r="K350" s="164"/>
      <c r="L350" s="164"/>
      <c r="M350" s="164"/>
      <c r="N350" s="164"/>
      <c r="O350" s="164"/>
      <c r="P350" s="164"/>
      <c r="Q350" s="164"/>
      <c r="R350" s="164"/>
      <c r="S350" s="164"/>
      <c r="T350" s="164"/>
      <c r="U350" s="164"/>
      <c r="V350" s="148"/>
      <c r="Z350" s="149"/>
      <c r="AA350" s="149"/>
      <c r="AB350" s="149"/>
      <c r="AC350" s="149"/>
      <c r="AD350" s="149"/>
      <c r="AE350" s="149"/>
    </row>
    <row r="351" spans="1:31" hidden="1" x14ac:dyDescent="0.3">
      <c r="A351" s="148" t="str">
        <f>IF(AND(F353=G353,H353=I353,J353=K353,F353="A"),"2016 - kwh",IF(AND(F353=G353,H353=I353,J353&lt;&gt;K353,F353="A"),"2017 - kwh",IF(AND(F353=G353,H353&lt;&gt;I353,F353="A"),"2018 - kwh","N/A")))</f>
        <v>N/A</v>
      </c>
      <c r="B351" s="148" t="str">
        <f>IF(AND(F353="A",G353="A"),"A","")</f>
        <v/>
      </c>
      <c r="C351" s="154" t="s">
        <v>277</v>
      </c>
      <c r="D351" s="155"/>
      <c r="E351" s="156" t="s">
        <v>166</v>
      </c>
      <c r="F351" s="157"/>
      <c r="G351" s="157"/>
      <c r="H351" s="157"/>
      <c r="I351" s="157"/>
      <c r="J351" s="157"/>
      <c r="K351" s="157"/>
      <c r="L351" s="157"/>
      <c r="M351" s="157"/>
      <c r="N351" s="157"/>
      <c r="O351" s="157"/>
      <c r="P351" s="157"/>
      <c r="Q351" s="157"/>
      <c r="R351" s="157"/>
      <c r="S351" s="157"/>
      <c r="T351" s="157"/>
      <c r="U351" s="157"/>
      <c r="V351" s="148"/>
      <c r="Z351" s="149"/>
      <c r="AA351" s="149" t="str">
        <f>IF(AND(F353=G353,H353=I353,F353="A"),"2016 - kwh","")</f>
        <v/>
      </c>
      <c r="AB351" s="149" t="str">
        <f>IF(OR(B351="2017 - kwh",B351="2018 - kwh"),"2016 - kwh","")</f>
        <v/>
      </c>
      <c r="AC351" s="149"/>
      <c r="AD351" s="149"/>
      <c r="AE351" s="149"/>
    </row>
    <row r="352" spans="1:31" hidden="1" x14ac:dyDescent="0.3">
      <c r="A352" s="148" t="str">
        <f>IF(AND(F353=G353,H353=I353,J353=K353,F353="A"),"2016 - kw",IF(AND(F353=G353,H353=I353,J353&lt;&gt;K353,F353="A"),"2017 - kw",IF(AND(F353=G353,H353&lt;&gt;I353,F353="A"),"2018 - kw","N/A")))</f>
        <v>N/A</v>
      </c>
      <c r="B352" s="148" t="str">
        <f>IF(AND(F353="A",G353="A"),"A","")</f>
        <v/>
      </c>
      <c r="C352" s="158"/>
      <c r="D352" s="159" t="str">
        <f>D351 &amp; "kW"</f>
        <v>kW</v>
      </c>
      <c r="E352" s="160" t="s">
        <v>167</v>
      </c>
      <c r="F352" s="157"/>
      <c r="G352" s="157"/>
      <c r="H352" s="157"/>
      <c r="I352" s="157"/>
      <c r="J352" s="157"/>
      <c r="K352" s="157"/>
      <c r="L352" s="157"/>
      <c r="M352" s="157"/>
      <c r="N352" s="157"/>
      <c r="O352" s="157"/>
      <c r="P352" s="157"/>
      <c r="Q352" s="157"/>
      <c r="R352" s="157"/>
      <c r="S352" s="157"/>
      <c r="T352" s="157"/>
      <c r="U352" s="157"/>
      <c r="V352" s="148"/>
      <c r="Z352" s="149"/>
      <c r="AA352" s="149" t="str">
        <f>IF(AND(F353=G353,H353=I353,F353="A"),"2016 - kw","")</f>
        <v/>
      </c>
      <c r="AB352" s="149" t="str">
        <f>IF(OR(B352="2017 - kw",B352="2018 - kw"),"2016 - kw","")</f>
        <v/>
      </c>
      <c r="AC352" s="149"/>
      <c r="AD352" s="149"/>
      <c r="AE352" s="149"/>
    </row>
    <row r="353" spans="1:31" hidden="1" x14ac:dyDescent="0.3">
      <c r="A353" s="148"/>
      <c r="B353" s="148"/>
      <c r="C353" s="161"/>
      <c r="D353" s="162"/>
      <c r="E353" s="163" t="s">
        <v>168</v>
      </c>
      <c r="F353" s="164"/>
      <c r="G353" s="164"/>
      <c r="H353" s="164"/>
      <c r="I353" s="164"/>
      <c r="J353" s="164"/>
      <c r="K353" s="164"/>
      <c r="L353" s="164"/>
      <c r="M353" s="164"/>
      <c r="N353" s="164"/>
      <c r="O353" s="164"/>
      <c r="P353" s="164"/>
      <c r="Q353" s="164"/>
      <c r="R353" s="164"/>
      <c r="S353" s="164"/>
      <c r="T353" s="164"/>
      <c r="U353" s="164"/>
      <c r="V353" s="148"/>
      <c r="Z353" s="149"/>
      <c r="AA353" s="149"/>
      <c r="AB353" s="149"/>
      <c r="AC353" s="149"/>
      <c r="AD353" s="149"/>
      <c r="AE353" s="149"/>
    </row>
    <row r="354" spans="1:31" hidden="1" x14ac:dyDescent="0.3">
      <c r="A354" s="148" t="str">
        <f>IF(AND(F356=G356,H356=I356,J356=K356,F356="A"),"2016 - kwh",IF(AND(F356=G356,H356=I356,J356&lt;&gt;K356,F356="A"),"2017 - kwh",IF(AND(F356=G356,H356&lt;&gt;I356,F356="A"),"2018 - kwh","N/A")))</f>
        <v>N/A</v>
      </c>
      <c r="B354" s="148" t="str">
        <f>IF(AND(F356="A",G356="A"),"A","")</f>
        <v/>
      </c>
      <c r="C354" s="154" t="s">
        <v>278</v>
      </c>
      <c r="D354" s="155"/>
      <c r="E354" s="156" t="s">
        <v>166</v>
      </c>
      <c r="F354" s="157"/>
      <c r="G354" s="157"/>
      <c r="H354" s="157"/>
      <c r="I354" s="157"/>
      <c r="J354" s="157"/>
      <c r="K354" s="157"/>
      <c r="L354" s="157"/>
      <c r="M354" s="157"/>
      <c r="N354" s="157"/>
      <c r="O354" s="157"/>
      <c r="P354" s="157"/>
      <c r="Q354" s="157"/>
      <c r="R354" s="157"/>
      <c r="S354" s="157"/>
      <c r="T354" s="157"/>
      <c r="U354" s="157"/>
      <c r="V354" s="148"/>
      <c r="Z354" s="149"/>
      <c r="AA354" s="149" t="str">
        <f>IF(AND(F356=G356,H356=I356,F356="A"),"2016 - kwh","")</f>
        <v/>
      </c>
      <c r="AB354" s="149" t="str">
        <f>IF(OR(B354="2017 - kwh",B354="2018 - kwh"),"2016 - kwh","")</f>
        <v/>
      </c>
      <c r="AC354" s="149"/>
      <c r="AD354" s="149"/>
      <c r="AE354" s="149"/>
    </row>
    <row r="355" spans="1:31" hidden="1" x14ac:dyDescent="0.3">
      <c r="A355" s="148" t="str">
        <f>IF(AND(F356=G356,H356=I356,J356=K356,F356="A"),"2016 - kw",IF(AND(F356=G356,H356=I356,J356&lt;&gt;K356,F356="A"),"2017 - kw",IF(AND(F356=G356,H356&lt;&gt;I356,F356="A"),"2018 - kw","N/A")))</f>
        <v>N/A</v>
      </c>
      <c r="B355" s="148" t="str">
        <f>IF(AND(F356="A",G356="A"),"A","")</f>
        <v/>
      </c>
      <c r="C355" s="158"/>
      <c r="D355" s="159" t="str">
        <f>D354 &amp; "kW"</f>
        <v>kW</v>
      </c>
      <c r="E355" s="160" t="s">
        <v>167</v>
      </c>
      <c r="F355" s="157"/>
      <c r="G355" s="157"/>
      <c r="H355" s="157"/>
      <c r="I355" s="157"/>
      <c r="J355" s="157"/>
      <c r="K355" s="157"/>
      <c r="L355" s="157"/>
      <c r="M355" s="157"/>
      <c r="N355" s="157"/>
      <c r="O355" s="157"/>
      <c r="P355" s="157"/>
      <c r="Q355" s="157"/>
      <c r="R355" s="157"/>
      <c r="S355" s="157"/>
      <c r="T355" s="157"/>
      <c r="U355" s="157"/>
      <c r="V355" s="148"/>
      <c r="Z355" s="149"/>
      <c r="AA355" s="149" t="str">
        <f>IF(AND(F356=G356,H356=I356,F356="A"),"2016 - kw","")</f>
        <v/>
      </c>
      <c r="AB355" s="149" t="str">
        <f>IF(OR(B355="2017 - kw",B355="2018 - kw"),"2016 - kw","")</f>
        <v/>
      </c>
      <c r="AC355" s="149"/>
      <c r="AD355" s="149"/>
      <c r="AE355" s="149"/>
    </row>
    <row r="356" spans="1:31" hidden="1" x14ac:dyDescent="0.3">
      <c r="A356" s="148"/>
      <c r="B356" s="148"/>
      <c r="C356" s="161"/>
      <c r="D356" s="162"/>
      <c r="E356" s="163" t="s">
        <v>168</v>
      </c>
      <c r="F356" s="164"/>
      <c r="G356" s="164"/>
      <c r="H356" s="164"/>
      <c r="I356" s="164"/>
      <c r="J356" s="164"/>
      <c r="K356" s="164"/>
      <c r="L356" s="164"/>
      <c r="M356" s="164"/>
      <c r="N356" s="164"/>
      <c r="O356" s="164"/>
      <c r="P356" s="164"/>
      <c r="Q356" s="164"/>
      <c r="R356" s="164"/>
      <c r="S356" s="164"/>
      <c r="T356" s="164"/>
      <c r="U356" s="164"/>
      <c r="V356" s="148"/>
      <c r="Z356" s="149"/>
      <c r="AA356" s="149"/>
      <c r="AB356" s="149"/>
      <c r="AC356" s="149"/>
      <c r="AD356" s="149"/>
      <c r="AE356" s="149"/>
    </row>
    <row r="357" spans="1:31" hidden="1" x14ac:dyDescent="0.3">
      <c r="A357" s="148" t="str">
        <f>IF(AND(F359=G359,H359=I359,J359=K359,F359="A"),"2016 - kwh",IF(AND(F359=G359,H359=I359,J359&lt;&gt;K359,F359="A"),"2017 - kwh",IF(AND(F359=G359,H359&lt;&gt;I359,F359="A"),"2018 - kwh","N/A")))</f>
        <v>N/A</v>
      </c>
      <c r="B357" s="148" t="str">
        <f>IF(AND(F359="A",G359="A"),"A","")</f>
        <v/>
      </c>
      <c r="C357" s="154" t="s">
        <v>279</v>
      </c>
      <c r="D357" s="155"/>
      <c r="E357" s="156" t="s">
        <v>166</v>
      </c>
      <c r="F357" s="157"/>
      <c r="G357" s="157"/>
      <c r="H357" s="157"/>
      <c r="I357" s="157"/>
      <c r="J357" s="157"/>
      <c r="K357" s="157"/>
      <c r="L357" s="157"/>
      <c r="M357" s="157"/>
      <c r="N357" s="157"/>
      <c r="O357" s="157"/>
      <c r="P357" s="157"/>
      <c r="Q357" s="157"/>
      <c r="R357" s="157"/>
      <c r="S357" s="157"/>
      <c r="T357" s="157"/>
      <c r="U357" s="157"/>
      <c r="V357" s="148"/>
      <c r="Z357" s="149"/>
      <c r="AA357" s="149" t="str">
        <f>IF(AND(F359=G359,H359=I359,F359="A"),"2016 - kwh","")</f>
        <v/>
      </c>
      <c r="AB357" s="149" t="str">
        <f>IF(OR(B357="2017 - kwh",B357="2018 - kwh"),"2016 - kwh","")</f>
        <v/>
      </c>
      <c r="AC357" s="149"/>
      <c r="AD357" s="149"/>
      <c r="AE357" s="149"/>
    </row>
    <row r="358" spans="1:31" hidden="1" x14ac:dyDescent="0.3">
      <c r="A358" s="148" t="str">
        <f>IF(AND(F359=G359,H359=I359,J359=K359,F359="A"),"2016 - kw",IF(AND(F359=G359,H359=I359,J359&lt;&gt;K359,F359="A"),"2017 - kw",IF(AND(F359=G359,H359&lt;&gt;I359,F359="A"),"2018 - kw","N/A")))</f>
        <v>N/A</v>
      </c>
      <c r="B358" s="148" t="str">
        <f>IF(AND(F359="A",G359="A"),"A","")</f>
        <v/>
      </c>
      <c r="C358" s="158"/>
      <c r="D358" s="159" t="str">
        <f>D357 &amp; "kW"</f>
        <v>kW</v>
      </c>
      <c r="E358" s="160" t="s">
        <v>167</v>
      </c>
      <c r="F358" s="157"/>
      <c r="G358" s="157"/>
      <c r="H358" s="157"/>
      <c r="I358" s="157"/>
      <c r="J358" s="157"/>
      <c r="K358" s="157"/>
      <c r="L358" s="157"/>
      <c r="M358" s="157"/>
      <c r="N358" s="157"/>
      <c r="O358" s="157"/>
      <c r="P358" s="157"/>
      <c r="Q358" s="157"/>
      <c r="R358" s="157"/>
      <c r="S358" s="157"/>
      <c r="T358" s="157"/>
      <c r="U358" s="157"/>
      <c r="V358" s="148"/>
      <c r="Z358" s="149"/>
      <c r="AA358" s="149" t="str">
        <f>IF(AND(F359=G359,H359=I359,F359="A"),"2016 - kw","")</f>
        <v/>
      </c>
      <c r="AB358" s="149" t="str">
        <f>IF(OR(B358="2017 - kw",B358="2018 - kw"),"2016 - kw","")</f>
        <v/>
      </c>
      <c r="AC358" s="149"/>
      <c r="AD358" s="149"/>
      <c r="AE358" s="149"/>
    </row>
    <row r="359" spans="1:31" hidden="1" x14ac:dyDescent="0.3">
      <c r="A359" s="148"/>
      <c r="B359" s="148"/>
      <c r="C359" s="161"/>
      <c r="D359" s="162"/>
      <c r="E359" s="163" t="s">
        <v>168</v>
      </c>
      <c r="F359" s="164"/>
      <c r="G359" s="164"/>
      <c r="H359" s="164"/>
      <c r="I359" s="164"/>
      <c r="J359" s="164"/>
      <c r="K359" s="164"/>
      <c r="L359" s="164"/>
      <c r="M359" s="164"/>
      <c r="N359" s="164"/>
      <c r="O359" s="164"/>
      <c r="P359" s="164"/>
      <c r="Q359" s="164"/>
      <c r="R359" s="164"/>
      <c r="S359" s="164"/>
      <c r="T359" s="164"/>
      <c r="U359" s="164"/>
      <c r="V359" s="148"/>
      <c r="Z359" s="149"/>
      <c r="AA359" s="149"/>
      <c r="AB359" s="149"/>
      <c r="AC359" s="149"/>
      <c r="AD359" s="149"/>
      <c r="AE359" s="149"/>
    </row>
    <row r="360" spans="1:31" hidden="1" x14ac:dyDescent="0.3">
      <c r="A360" s="148" t="str">
        <f>IF(AND(F362=G362,H362=I362,J362=K362,F362="A"),"2016 - kwh",IF(AND(F362=G362,H362=I362,J362&lt;&gt;K362,F362="A"),"2017 - kwh",IF(AND(F362=G362,H362&lt;&gt;I362,F362="A"),"2018 - kwh","N/A")))</f>
        <v>N/A</v>
      </c>
      <c r="B360" s="148" t="str">
        <f>IF(AND(F362="A",G362="A"),"A","")</f>
        <v/>
      </c>
      <c r="C360" s="154" t="s">
        <v>280</v>
      </c>
      <c r="D360" s="155"/>
      <c r="E360" s="156" t="s">
        <v>166</v>
      </c>
      <c r="F360" s="157"/>
      <c r="G360" s="157"/>
      <c r="H360" s="157"/>
      <c r="I360" s="157"/>
      <c r="J360" s="157"/>
      <c r="K360" s="157"/>
      <c r="L360" s="157"/>
      <c r="M360" s="157"/>
      <c r="N360" s="157"/>
      <c r="O360" s="157"/>
      <c r="P360" s="157"/>
      <c r="Q360" s="157"/>
      <c r="R360" s="157"/>
      <c r="S360" s="157"/>
      <c r="T360" s="157"/>
      <c r="U360" s="157"/>
      <c r="V360" s="148"/>
      <c r="Z360" s="149"/>
      <c r="AA360" s="149" t="str">
        <f>IF(AND(F362=G362,H362=I362,F362="A"),"2016 - kwh","")</f>
        <v/>
      </c>
      <c r="AB360" s="149" t="str">
        <f>IF(OR(B360="2017 - kwh",B360="2018 - kwh"),"2016 - kwh","")</f>
        <v/>
      </c>
      <c r="AC360" s="149"/>
      <c r="AD360" s="149"/>
      <c r="AE360" s="149"/>
    </row>
    <row r="361" spans="1:31" hidden="1" x14ac:dyDescent="0.3">
      <c r="A361" s="148" t="str">
        <f>IF(AND(F362=G362,H362=I362,J362=K362,F362="A"),"2016 - kw",IF(AND(F362=G362,H362=I362,J362&lt;&gt;K362,F362="A"),"2017 - kw",IF(AND(F362=G362,H362&lt;&gt;I362,F362="A"),"2018 - kw","N/A")))</f>
        <v>N/A</v>
      </c>
      <c r="B361" s="148" t="str">
        <f>IF(AND(F362="A",G362="A"),"A","")</f>
        <v/>
      </c>
      <c r="C361" s="158"/>
      <c r="D361" s="159" t="str">
        <f>D360 &amp; "kW"</f>
        <v>kW</v>
      </c>
      <c r="E361" s="160" t="s">
        <v>167</v>
      </c>
      <c r="F361" s="157"/>
      <c r="G361" s="157"/>
      <c r="H361" s="157"/>
      <c r="I361" s="157"/>
      <c r="J361" s="157"/>
      <c r="K361" s="157"/>
      <c r="L361" s="157"/>
      <c r="M361" s="157"/>
      <c r="N361" s="157"/>
      <c r="O361" s="157"/>
      <c r="P361" s="157"/>
      <c r="Q361" s="157"/>
      <c r="R361" s="157"/>
      <c r="S361" s="157"/>
      <c r="T361" s="157"/>
      <c r="U361" s="157"/>
      <c r="V361" s="148"/>
      <c r="Z361" s="149"/>
      <c r="AA361" s="149" t="str">
        <f>IF(AND(F362=G362,H362=I362,F362="A"),"2016 - kw","")</f>
        <v/>
      </c>
      <c r="AB361" s="149" t="str">
        <f>IF(OR(B361="2017 - kw",B361="2018 - kw"),"2016 - kw","")</f>
        <v/>
      </c>
      <c r="AC361" s="149"/>
      <c r="AD361" s="149"/>
      <c r="AE361" s="149"/>
    </row>
    <row r="362" spans="1:31" hidden="1" x14ac:dyDescent="0.3">
      <c r="A362" s="148"/>
      <c r="B362" s="148"/>
      <c r="C362" s="161"/>
      <c r="D362" s="162"/>
      <c r="E362" s="163" t="s">
        <v>168</v>
      </c>
      <c r="F362" s="164"/>
      <c r="G362" s="164"/>
      <c r="H362" s="164"/>
      <c r="I362" s="164"/>
      <c r="J362" s="164"/>
      <c r="K362" s="164"/>
      <c r="L362" s="164"/>
      <c r="M362" s="164"/>
      <c r="N362" s="164"/>
      <c r="O362" s="164"/>
      <c r="P362" s="164"/>
      <c r="Q362" s="164"/>
      <c r="R362" s="164"/>
      <c r="S362" s="164"/>
      <c r="T362" s="164"/>
      <c r="U362" s="164"/>
      <c r="V362" s="148"/>
      <c r="Z362" s="149"/>
      <c r="AA362" s="149"/>
      <c r="AB362" s="149"/>
      <c r="AC362" s="149"/>
      <c r="AD362" s="149"/>
      <c r="AE362" s="149"/>
    </row>
    <row r="363" spans="1:31" hidden="1" x14ac:dyDescent="0.3">
      <c r="A363" s="148" t="str">
        <f>IF(AND(F365=G365,H365=I365,J365=K365,F365="A"),"2016 - kwh",IF(AND(F365=G365,H365=I365,J365&lt;&gt;K365,F365="A"),"2017 - kwh",IF(AND(F365=G365,H365&lt;&gt;I365,F365="A"),"2018 - kwh","N/A")))</f>
        <v>N/A</v>
      </c>
      <c r="B363" s="148" t="str">
        <f>IF(AND(F365="A",G365="A"),"A","")</f>
        <v/>
      </c>
      <c r="C363" s="154" t="s">
        <v>281</v>
      </c>
      <c r="D363" s="155"/>
      <c r="E363" s="156" t="s">
        <v>166</v>
      </c>
      <c r="F363" s="157"/>
      <c r="G363" s="157"/>
      <c r="H363" s="157"/>
      <c r="I363" s="157"/>
      <c r="J363" s="157"/>
      <c r="K363" s="157"/>
      <c r="L363" s="157"/>
      <c r="M363" s="157"/>
      <c r="N363" s="157"/>
      <c r="O363" s="157"/>
      <c r="P363" s="157"/>
      <c r="Q363" s="157"/>
      <c r="R363" s="157"/>
      <c r="S363" s="157"/>
      <c r="T363" s="157"/>
      <c r="U363" s="157"/>
      <c r="V363" s="148"/>
      <c r="Z363" s="149"/>
      <c r="AA363" s="149" t="str">
        <f>IF(AND(F365=G365,H365=I365,F365="A"),"2016 - kwh","")</f>
        <v/>
      </c>
      <c r="AB363" s="149" t="str">
        <f>IF(OR(B363="2017 - kwh",B363="2018 - kwh"),"2016 - kwh","")</f>
        <v/>
      </c>
      <c r="AC363" s="149"/>
      <c r="AD363" s="149"/>
      <c r="AE363" s="149"/>
    </row>
    <row r="364" spans="1:31" hidden="1" x14ac:dyDescent="0.3">
      <c r="A364" s="148" t="str">
        <f>IF(AND(F365=G365,H365=I365,J365=K365,F365="A"),"2016 - kw",IF(AND(F365=G365,H365=I365,J365&lt;&gt;K365,F365="A"),"2017 - kw",IF(AND(F365=G365,H365&lt;&gt;I365,F365="A"),"2018 - kw","N/A")))</f>
        <v>N/A</v>
      </c>
      <c r="B364" s="148" t="str">
        <f>IF(AND(F365="A",G365="A"),"A","")</f>
        <v/>
      </c>
      <c r="C364" s="158"/>
      <c r="D364" s="159" t="str">
        <f>D363 &amp; "kW"</f>
        <v>kW</v>
      </c>
      <c r="E364" s="160" t="s">
        <v>167</v>
      </c>
      <c r="F364" s="157"/>
      <c r="G364" s="157"/>
      <c r="H364" s="157"/>
      <c r="I364" s="157"/>
      <c r="J364" s="157"/>
      <c r="K364" s="157"/>
      <c r="L364" s="157"/>
      <c r="M364" s="157"/>
      <c r="N364" s="157"/>
      <c r="O364" s="157"/>
      <c r="P364" s="157"/>
      <c r="Q364" s="157"/>
      <c r="R364" s="157"/>
      <c r="S364" s="157"/>
      <c r="T364" s="157"/>
      <c r="U364" s="157"/>
      <c r="V364" s="148"/>
      <c r="Z364" s="149"/>
      <c r="AA364" s="149" t="str">
        <f>IF(AND(F365=G365,H365=I365,F365="A"),"2016 - kw","")</f>
        <v/>
      </c>
      <c r="AB364" s="149" t="str">
        <f>IF(OR(B364="2017 - kw",B364="2018 - kw"),"2016 - kw","")</f>
        <v/>
      </c>
      <c r="AC364" s="149"/>
      <c r="AD364" s="149"/>
      <c r="AE364" s="149"/>
    </row>
    <row r="365" spans="1:31" hidden="1" x14ac:dyDescent="0.3">
      <c r="A365" s="148"/>
      <c r="B365" s="148"/>
      <c r="C365" s="161"/>
      <c r="D365" s="162"/>
      <c r="E365" s="163" t="s">
        <v>168</v>
      </c>
      <c r="F365" s="164"/>
      <c r="G365" s="164"/>
      <c r="H365" s="164"/>
      <c r="I365" s="164"/>
      <c r="J365" s="164"/>
      <c r="K365" s="164"/>
      <c r="L365" s="164"/>
      <c r="M365" s="164"/>
      <c r="N365" s="164"/>
      <c r="O365" s="164"/>
      <c r="P365" s="164"/>
      <c r="Q365" s="164"/>
      <c r="R365" s="164"/>
      <c r="S365" s="164"/>
      <c r="T365" s="164"/>
      <c r="U365" s="164"/>
      <c r="V365" s="148"/>
      <c r="Z365" s="149"/>
      <c r="AA365" s="149"/>
      <c r="AB365" s="149"/>
      <c r="AC365" s="149"/>
      <c r="AD365" s="149"/>
      <c r="AE365" s="149"/>
    </row>
    <row r="366" spans="1:31" hidden="1" x14ac:dyDescent="0.3">
      <c r="A366" s="148" t="str">
        <f>IF(AND(F368=G368,H368=I368,J368=K368,F368="A"),"2016 - kwh",IF(AND(F368=G368,H368=I368,J368&lt;&gt;K368,F368="A"),"2017 - kwh",IF(AND(F368=G368,H368&lt;&gt;I368,F368="A"),"2018 - kwh","N/A")))</f>
        <v>N/A</v>
      </c>
      <c r="B366" s="148" t="str">
        <f>IF(AND(F368="A",G368="A"),"A","")</f>
        <v/>
      </c>
      <c r="C366" s="154" t="s">
        <v>282</v>
      </c>
      <c r="D366" s="155"/>
      <c r="E366" s="156" t="s">
        <v>166</v>
      </c>
      <c r="F366" s="157"/>
      <c r="G366" s="157"/>
      <c r="H366" s="157"/>
      <c r="I366" s="157"/>
      <c r="J366" s="157"/>
      <c r="K366" s="157"/>
      <c r="L366" s="157"/>
      <c r="M366" s="157"/>
      <c r="N366" s="157"/>
      <c r="O366" s="157"/>
      <c r="P366" s="157"/>
      <c r="Q366" s="157"/>
      <c r="R366" s="157"/>
      <c r="S366" s="157"/>
      <c r="T366" s="157"/>
      <c r="U366" s="157"/>
      <c r="V366" s="148"/>
      <c r="Z366" s="149"/>
      <c r="AA366" s="149" t="str">
        <f>IF(AND(F368=G368,H368=I368,F368="A"),"2016 - kwh","")</f>
        <v/>
      </c>
      <c r="AB366" s="149" t="str">
        <f>IF(OR(B366="2017 - kwh",B366="2018 - kwh"),"2016 - kwh","")</f>
        <v/>
      </c>
      <c r="AC366" s="149"/>
      <c r="AD366" s="149"/>
      <c r="AE366" s="149"/>
    </row>
    <row r="367" spans="1:31" hidden="1" x14ac:dyDescent="0.3">
      <c r="A367" s="148" t="str">
        <f>IF(AND(F368=G368,H368=I368,J368=K368,F368="A"),"2016 - kw",IF(AND(F368=G368,H368=I368,J368&lt;&gt;K368,F368="A"),"2017 - kw",IF(AND(F368=G368,H368&lt;&gt;I368,F368="A"),"2018 - kw","N/A")))</f>
        <v>N/A</v>
      </c>
      <c r="B367" s="148" t="str">
        <f>IF(AND(F368="A",G368="A"),"A","")</f>
        <v/>
      </c>
      <c r="C367" s="158"/>
      <c r="D367" s="159" t="str">
        <f>D366 &amp; "kW"</f>
        <v>kW</v>
      </c>
      <c r="E367" s="160" t="s">
        <v>167</v>
      </c>
      <c r="F367" s="157"/>
      <c r="G367" s="157"/>
      <c r="H367" s="157"/>
      <c r="I367" s="157"/>
      <c r="J367" s="157"/>
      <c r="K367" s="157"/>
      <c r="L367" s="157"/>
      <c r="M367" s="157"/>
      <c r="N367" s="157"/>
      <c r="O367" s="157"/>
      <c r="P367" s="157"/>
      <c r="Q367" s="157"/>
      <c r="R367" s="157"/>
      <c r="S367" s="157"/>
      <c r="T367" s="157"/>
      <c r="U367" s="157"/>
      <c r="V367" s="148"/>
      <c r="Z367" s="149"/>
      <c r="AA367" s="149" t="str">
        <f>IF(AND(F368=G368,H368=I368,F368="A"),"2016 - kw","")</f>
        <v/>
      </c>
      <c r="AB367" s="149" t="str">
        <f>IF(OR(B367="2017 - kw",B367="2018 - kw"),"2016 - kw","")</f>
        <v/>
      </c>
      <c r="AC367" s="149"/>
      <c r="AD367" s="149"/>
      <c r="AE367" s="149"/>
    </row>
    <row r="368" spans="1:31" hidden="1" x14ac:dyDescent="0.3">
      <c r="A368" s="148"/>
      <c r="B368" s="148"/>
      <c r="C368" s="161"/>
      <c r="D368" s="162"/>
      <c r="E368" s="163" t="s">
        <v>168</v>
      </c>
      <c r="F368" s="164"/>
      <c r="G368" s="164"/>
      <c r="H368" s="164"/>
      <c r="I368" s="164"/>
      <c r="J368" s="164"/>
      <c r="K368" s="164"/>
      <c r="L368" s="164"/>
      <c r="M368" s="164"/>
      <c r="N368" s="164"/>
      <c r="O368" s="164"/>
      <c r="P368" s="164"/>
      <c r="Q368" s="164"/>
      <c r="R368" s="164"/>
      <c r="S368" s="164"/>
      <c r="T368" s="164"/>
      <c r="U368" s="164"/>
      <c r="V368" s="148"/>
      <c r="Z368" s="149"/>
      <c r="AA368" s="149"/>
      <c r="AB368" s="149"/>
      <c r="AC368" s="149"/>
      <c r="AD368" s="149"/>
      <c r="AE368" s="149"/>
    </row>
    <row r="369" spans="1:31" hidden="1" x14ac:dyDescent="0.3">
      <c r="A369" s="148" t="str">
        <f>IF(AND(F371=G371,H371=I371,J371=K371,F371="A"),"2016 - kwh",IF(AND(F371=G371,H371=I371,J371&lt;&gt;K371,F371="A"),"2017 - kwh",IF(AND(F371=G371,H371&lt;&gt;I371,F371="A"),"2018 - kwh","N/A")))</f>
        <v>N/A</v>
      </c>
      <c r="B369" s="148" t="str">
        <f>IF(AND(F371="A",G371="A"),"A","")</f>
        <v/>
      </c>
      <c r="C369" s="154" t="s">
        <v>283</v>
      </c>
      <c r="D369" s="155"/>
      <c r="E369" s="156" t="s">
        <v>166</v>
      </c>
      <c r="F369" s="157"/>
      <c r="G369" s="157"/>
      <c r="H369" s="157"/>
      <c r="I369" s="157"/>
      <c r="J369" s="157"/>
      <c r="K369" s="157"/>
      <c r="L369" s="157"/>
      <c r="M369" s="157"/>
      <c r="N369" s="157"/>
      <c r="O369" s="157"/>
      <c r="P369" s="157"/>
      <c r="Q369" s="157"/>
      <c r="R369" s="157"/>
      <c r="S369" s="157"/>
      <c r="T369" s="157"/>
      <c r="U369" s="157"/>
      <c r="V369" s="148"/>
      <c r="Z369" s="149"/>
      <c r="AA369" s="149" t="str">
        <f>IF(AND(F371=G371,H371=I371,F371="A"),"2016 - kwh","")</f>
        <v/>
      </c>
      <c r="AB369" s="149" t="str">
        <f>IF(OR(B369="2017 - kwh",B369="2018 - kwh"),"2016 - kwh","")</f>
        <v/>
      </c>
      <c r="AC369" s="149"/>
      <c r="AD369" s="149"/>
      <c r="AE369" s="149"/>
    </row>
    <row r="370" spans="1:31" hidden="1" x14ac:dyDescent="0.3">
      <c r="A370" s="148" t="str">
        <f>IF(AND(F371=G371,H371=I371,J371=K371,F371="A"),"2016 - kw",IF(AND(F371=G371,H371=I371,J371&lt;&gt;K371,F371="A"),"2017 - kw",IF(AND(F371=G371,H371&lt;&gt;I371,F371="A"),"2018 - kw","N/A")))</f>
        <v>N/A</v>
      </c>
      <c r="B370" s="148" t="str">
        <f>IF(AND(F371="A",G371="A"),"A","")</f>
        <v/>
      </c>
      <c r="C370" s="158"/>
      <c r="D370" s="159" t="str">
        <f>D369 &amp; "kW"</f>
        <v>kW</v>
      </c>
      <c r="E370" s="160" t="s">
        <v>167</v>
      </c>
      <c r="F370" s="157"/>
      <c r="G370" s="157"/>
      <c r="H370" s="157"/>
      <c r="I370" s="157"/>
      <c r="J370" s="157"/>
      <c r="K370" s="157"/>
      <c r="L370" s="157"/>
      <c r="M370" s="157"/>
      <c r="N370" s="157"/>
      <c r="O370" s="157"/>
      <c r="P370" s="157"/>
      <c r="Q370" s="157"/>
      <c r="R370" s="157"/>
      <c r="S370" s="157"/>
      <c r="T370" s="157"/>
      <c r="U370" s="157"/>
      <c r="V370" s="148"/>
      <c r="Z370" s="149"/>
      <c r="AA370" s="149" t="str">
        <f>IF(AND(F371=G371,H371=I371,F371="A"),"2016 - kw","")</f>
        <v/>
      </c>
      <c r="AB370" s="149" t="str">
        <f>IF(OR(B370="2017 - kw",B370="2018 - kw"),"2016 - kw","")</f>
        <v/>
      </c>
      <c r="AC370" s="149"/>
      <c r="AD370" s="149"/>
      <c r="AE370" s="149"/>
    </row>
    <row r="371" spans="1:31" hidden="1" x14ac:dyDescent="0.3">
      <c r="A371" s="148"/>
      <c r="B371" s="148"/>
      <c r="C371" s="161"/>
      <c r="D371" s="162"/>
      <c r="E371" s="163" t="s">
        <v>168</v>
      </c>
      <c r="F371" s="164"/>
      <c r="G371" s="164"/>
      <c r="H371" s="164"/>
      <c r="I371" s="164"/>
      <c r="J371" s="164"/>
      <c r="K371" s="164"/>
      <c r="L371" s="164"/>
      <c r="M371" s="164"/>
      <c r="N371" s="164"/>
      <c r="O371" s="164"/>
      <c r="P371" s="164"/>
      <c r="Q371" s="164"/>
      <c r="R371" s="164"/>
      <c r="S371" s="164"/>
      <c r="T371" s="164"/>
      <c r="U371" s="164"/>
      <c r="V371" s="148"/>
      <c r="Z371" s="149"/>
      <c r="AA371" s="149"/>
      <c r="AB371" s="149"/>
      <c r="AC371" s="149"/>
      <c r="AD371" s="149"/>
      <c r="AE371" s="149"/>
    </row>
    <row r="372" spans="1:31" hidden="1" x14ac:dyDescent="0.3">
      <c r="A372" s="148" t="str">
        <f>IF(AND(F374=G374,H374=I374,J374=K374,F374="A"),"2016 - kwh",IF(AND(F374=G374,H374=I374,J374&lt;&gt;K374,F374="A"),"2017 - kwh",IF(AND(F374=G374,H374&lt;&gt;I374,F374="A"),"2018 - kwh","N/A")))</f>
        <v>N/A</v>
      </c>
      <c r="B372" s="148" t="str">
        <f>IF(AND(F374="A",G374="A"),"A","")</f>
        <v/>
      </c>
      <c r="C372" s="154" t="s">
        <v>284</v>
      </c>
      <c r="D372" s="155"/>
      <c r="E372" s="156" t="s">
        <v>166</v>
      </c>
      <c r="F372" s="157"/>
      <c r="G372" s="157"/>
      <c r="H372" s="157"/>
      <c r="I372" s="157"/>
      <c r="J372" s="157"/>
      <c r="K372" s="157"/>
      <c r="L372" s="157"/>
      <c r="M372" s="157"/>
      <c r="N372" s="157"/>
      <c r="O372" s="157"/>
      <c r="P372" s="157"/>
      <c r="Q372" s="157"/>
      <c r="R372" s="157"/>
      <c r="S372" s="157"/>
      <c r="T372" s="157"/>
      <c r="U372" s="157"/>
      <c r="V372" s="148"/>
      <c r="Z372" s="149"/>
      <c r="AA372" s="149" t="str">
        <f>IF(AND(F374=G374,H374=I374,F374="A"),"2016 - kwh","")</f>
        <v/>
      </c>
      <c r="AB372" s="149" t="str">
        <f>IF(OR(B372="2017 - kwh",B372="2018 - kwh"),"2016 - kwh","")</f>
        <v/>
      </c>
      <c r="AC372" s="149"/>
      <c r="AD372" s="149"/>
      <c r="AE372" s="149"/>
    </row>
    <row r="373" spans="1:31" hidden="1" x14ac:dyDescent="0.3">
      <c r="A373" s="148" t="str">
        <f>IF(AND(F374=G374,H374=I374,J374=K374,F374="A"),"2016 - kw",IF(AND(F374=G374,H374=I374,J374&lt;&gt;K374,F374="A"),"2017 - kw",IF(AND(F374=G374,H374&lt;&gt;I374,F374="A"),"2018 - kw","N/A")))</f>
        <v>N/A</v>
      </c>
      <c r="B373" s="148" t="str">
        <f>IF(AND(F374="A",G374="A"),"A","")</f>
        <v/>
      </c>
      <c r="C373" s="158"/>
      <c r="D373" s="159" t="str">
        <f>D372 &amp; "kW"</f>
        <v>kW</v>
      </c>
      <c r="E373" s="160" t="s">
        <v>167</v>
      </c>
      <c r="F373" s="157"/>
      <c r="G373" s="157"/>
      <c r="H373" s="157"/>
      <c r="I373" s="157"/>
      <c r="J373" s="157"/>
      <c r="K373" s="157"/>
      <c r="L373" s="157"/>
      <c r="M373" s="157"/>
      <c r="N373" s="157"/>
      <c r="O373" s="157"/>
      <c r="P373" s="157"/>
      <c r="Q373" s="157"/>
      <c r="R373" s="157"/>
      <c r="S373" s="157"/>
      <c r="T373" s="157"/>
      <c r="U373" s="157"/>
      <c r="V373" s="148"/>
      <c r="Z373" s="149"/>
      <c r="AA373" s="149" t="str">
        <f>IF(AND(F374=G374,H374=I374,F374="A"),"2016 - kw","")</f>
        <v/>
      </c>
      <c r="AB373" s="149" t="str">
        <f>IF(OR(B373="2017 - kw",B373="2018 - kw"),"2016 - kw","")</f>
        <v/>
      </c>
      <c r="AC373" s="149"/>
      <c r="AD373" s="149"/>
      <c r="AE373" s="149"/>
    </row>
    <row r="374" spans="1:31" hidden="1" x14ac:dyDescent="0.3">
      <c r="A374" s="148"/>
      <c r="B374" s="148"/>
      <c r="C374" s="161"/>
      <c r="D374" s="162"/>
      <c r="E374" s="163" t="s">
        <v>168</v>
      </c>
      <c r="F374" s="164"/>
      <c r="G374" s="164"/>
      <c r="H374" s="164"/>
      <c r="I374" s="164"/>
      <c r="J374" s="164"/>
      <c r="K374" s="164"/>
      <c r="L374" s="164"/>
      <c r="M374" s="164"/>
      <c r="N374" s="164"/>
      <c r="O374" s="164"/>
      <c r="P374" s="164"/>
      <c r="Q374" s="164"/>
      <c r="R374" s="164"/>
      <c r="S374" s="164"/>
      <c r="T374" s="164"/>
      <c r="U374" s="164"/>
      <c r="V374" s="148"/>
      <c r="Z374" s="149"/>
      <c r="AA374" s="149"/>
      <c r="AB374" s="149"/>
      <c r="AC374" s="149"/>
      <c r="AD374" s="149"/>
      <c r="AE374" s="149"/>
    </row>
    <row r="375" spans="1:31" hidden="1" x14ac:dyDescent="0.3">
      <c r="A375" s="148" t="str">
        <f>IF(AND(F377=G377,H377=I377,J377=K377,F377="A"),"2016 - kwh",IF(AND(F377=G377,H377=I377,J377&lt;&gt;K377,F377="A"),"2017 - kwh",IF(AND(F377=G377,H377&lt;&gt;I377,F377="A"),"2018 - kwh","N/A")))</f>
        <v>N/A</v>
      </c>
      <c r="B375" s="148" t="str">
        <f>IF(AND(F377="A",G377="A"),"A","")</f>
        <v/>
      </c>
      <c r="C375" s="154" t="s">
        <v>285</v>
      </c>
      <c r="D375" s="155"/>
      <c r="E375" s="156" t="s">
        <v>166</v>
      </c>
      <c r="F375" s="157"/>
      <c r="G375" s="157"/>
      <c r="H375" s="157"/>
      <c r="I375" s="157"/>
      <c r="J375" s="157"/>
      <c r="K375" s="157"/>
      <c r="L375" s="157"/>
      <c r="M375" s="157"/>
      <c r="N375" s="157"/>
      <c r="O375" s="157"/>
      <c r="P375" s="157"/>
      <c r="Q375" s="157"/>
      <c r="R375" s="157"/>
      <c r="S375" s="157"/>
      <c r="T375" s="157"/>
      <c r="U375" s="157"/>
      <c r="V375" s="148"/>
      <c r="Z375" s="149"/>
      <c r="AA375" s="149" t="str">
        <f>IF(AND(F377=G377,H377=I377,F377="A"),"2016 - kwh","")</f>
        <v/>
      </c>
      <c r="AB375" s="149" t="str">
        <f>IF(OR(B375="2017 - kwh",B375="2018 - kwh"),"2016 - kwh","")</f>
        <v/>
      </c>
      <c r="AC375" s="149"/>
      <c r="AD375" s="149"/>
      <c r="AE375" s="149"/>
    </row>
    <row r="376" spans="1:31" hidden="1" x14ac:dyDescent="0.3">
      <c r="A376" s="148" t="str">
        <f>IF(AND(F377=G377,H377=I377,J377=K377,F377="A"),"2016 - kw",IF(AND(F377=G377,H377=I377,J377&lt;&gt;K377,F377="A"),"2017 - kw",IF(AND(F377=G377,H377&lt;&gt;I377,F377="A"),"2018 - kw","N/A")))</f>
        <v>N/A</v>
      </c>
      <c r="B376" s="148" t="str">
        <f>IF(AND(F377="A",G377="A"),"A","")</f>
        <v/>
      </c>
      <c r="C376" s="158"/>
      <c r="D376" s="159" t="str">
        <f>D375 &amp; "kW"</f>
        <v>kW</v>
      </c>
      <c r="E376" s="160" t="s">
        <v>167</v>
      </c>
      <c r="F376" s="157"/>
      <c r="G376" s="157"/>
      <c r="H376" s="157"/>
      <c r="I376" s="157"/>
      <c r="J376" s="157"/>
      <c r="K376" s="157"/>
      <c r="L376" s="157"/>
      <c r="M376" s="157"/>
      <c r="N376" s="157"/>
      <c r="O376" s="157"/>
      <c r="P376" s="157"/>
      <c r="Q376" s="157"/>
      <c r="R376" s="157"/>
      <c r="S376" s="157"/>
      <c r="T376" s="157"/>
      <c r="U376" s="157"/>
      <c r="V376" s="148"/>
      <c r="Z376" s="149"/>
      <c r="AA376" s="149" t="str">
        <f>IF(AND(F377=G377,H377=I377,F377="A"),"2016 - kw","")</f>
        <v/>
      </c>
      <c r="AB376" s="149" t="str">
        <f>IF(OR(B376="2017 - kw",B376="2018 - kw"),"2016 - kw","")</f>
        <v/>
      </c>
      <c r="AC376" s="149"/>
      <c r="AD376" s="149"/>
      <c r="AE376" s="149"/>
    </row>
    <row r="377" spans="1:31" hidden="1" x14ac:dyDescent="0.3">
      <c r="A377" s="148"/>
      <c r="B377" s="148"/>
      <c r="C377" s="161"/>
      <c r="D377" s="162"/>
      <c r="E377" s="163" t="s">
        <v>168</v>
      </c>
      <c r="F377" s="164"/>
      <c r="G377" s="164"/>
      <c r="H377" s="164"/>
      <c r="I377" s="164"/>
      <c r="J377" s="164"/>
      <c r="K377" s="164"/>
      <c r="L377" s="164"/>
      <c r="M377" s="164"/>
      <c r="N377" s="164"/>
      <c r="O377" s="164"/>
      <c r="P377" s="164"/>
      <c r="Q377" s="164"/>
      <c r="R377" s="164"/>
      <c r="S377" s="164"/>
      <c r="T377" s="164"/>
      <c r="U377" s="164"/>
      <c r="V377" s="148"/>
      <c r="Z377" s="149"/>
      <c r="AA377" s="149"/>
      <c r="AB377" s="149"/>
      <c r="AC377" s="149"/>
      <c r="AD377" s="149"/>
      <c r="AE377" s="149"/>
    </row>
    <row r="378" spans="1:31" hidden="1" x14ac:dyDescent="0.3">
      <c r="A378" s="148" t="str">
        <f>IF(AND(F380=G380,H380=I380,J380=K380,F380="A"),"2016 - kwh",IF(AND(F380=G380,H380=I380,J380&lt;&gt;K380,F380="A"),"2017 - kwh",IF(AND(F380=G380,H380&lt;&gt;I380,F380="A"),"2018 - kwh","N/A")))</f>
        <v>N/A</v>
      </c>
      <c r="B378" s="148" t="str">
        <f>IF(AND(F380="A",G380="A"),"A","")</f>
        <v/>
      </c>
      <c r="C378" s="154" t="s">
        <v>286</v>
      </c>
      <c r="D378" s="155"/>
      <c r="E378" s="156" t="s">
        <v>166</v>
      </c>
      <c r="F378" s="157"/>
      <c r="G378" s="157"/>
      <c r="H378" s="157"/>
      <c r="I378" s="157"/>
      <c r="J378" s="157"/>
      <c r="K378" s="157"/>
      <c r="L378" s="157"/>
      <c r="M378" s="157"/>
      <c r="N378" s="157"/>
      <c r="O378" s="157"/>
      <c r="P378" s="157"/>
      <c r="Q378" s="157"/>
      <c r="R378" s="157"/>
      <c r="S378" s="157"/>
      <c r="T378" s="157"/>
      <c r="U378" s="157"/>
      <c r="V378" s="148"/>
      <c r="Z378" s="149"/>
      <c r="AA378" s="149" t="str">
        <f>IF(AND(F380=G380,H380=I380,F380="A"),"2016 - kwh","")</f>
        <v/>
      </c>
      <c r="AB378" s="149" t="str">
        <f>IF(OR(B378="2017 - kwh",B378="2018 - kwh"),"2016 - kwh","")</f>
        <v/>
      </c>
      <c r="AC378" s="149"/>
      <c r="AD378" s="149"/>
      <c r="AE378" s="149"/>
    </row>
    <row r="379" spans="1:31" hidden="1" x14ac:dyDescent="0.3">
      <c r="A379" s="148" t="str">
        <f>IF(AND(F380=G380,H380=I380,J380=K380,F380="A"),"2016 - kw",IF(AND(F380=G380,H380=I380,J380&lt;&gt;K380,F380="A"),"2017 - kw",IF(AND(F380=G380,H380&lt;&gt;I380,F380="A"),"2018 - kw","N/A")))</f>
        <v>N/A</v>
      </c>
      <c r="B379" s="148" t="str">
        <f>IF(AND(F380="A",G380="A"),"A","")</f>
        <v/>
      </c>
      <c r="C379" s="158"/>
      <c r="D379" s="159" t="str">
        <f>D378 &amp; "kW"</f>
        <v>kW</v>
      </c>
      <c r="E379" s="160" t="s">
        <v>167</v>
      </c>
      <c r="F379" s="157"/>
      <c r="G379" s="157"/>
      <c r="H379" s="157"/>
      <c r="I379" s="157"/>
      <c r="J379" s="157"/>
      <c r="K379" s="157"/>
      <c r="L379" s="157"/>
      <c r="M379" s="157"/>
      <c r="N379" s="157"/>
      <c r="O379" s="157"/>
      <c r="P379" s="157"/>
      <c r="Q379" s="157"/>
      <c r="R379" s="157"/>
      <c r="S379" s="157"/>
      <c r="T379" s="157"/>
      <c r="U379" s="157"/>
      <c r="V379" s="148"/>
      <c r="Z379" s="149"/>
      <c r="AA379" s="149" t="str">
        <f>IF(AND(F380=G380,H380=I380,F380="A"),"2016 - kw","")</f>
        <v/>
      </c>
      <c r="AB379" s="149" t="str">
        <f>IF(OR(B379="2017 - kw",B379="2018 - kw"),"2016 - kw","")</f>
        <v/>
      </c>
      <c r="AC379" s="149"/>
      <c r="AD379" s="149"/>
      <c r="AE379" s="149"/>
    </row>
    <row r="380" spans="1:31" hidden="1" x14ac:dyDescent="0.3">
      <c r="A380" s="148"/>
      <c r="B380" s="148"/>
      <c r="C380" s="161"/>
      <c r="D380" s="162"/>
      <c r="E380" s="163" t="s">
        <v>168</v>
      </c>
      <c r="F380" s="164"/>
      <c r="G380" s="164"/>
      <c r="H380" s="164"/>
      <c r="I380" s="164"/>
      <c r="J380" s="164"/>
      <c r="K380" s="164"/>
      <c r="L380" s="164"/>
      <c r="M380" s="164"/>
      <c r="N380" s="164"/>
      <c r="O380" s="164"/>
      <c r="P380" s="164"/>
      <c r="Q380" s="164"/>
      <c r="R380" s="164"/>
      <c r="S380" s="164"/>
      <c r="T380" s="164"/>
      <c r="U380" s="164"/>
      <c r="V380" s="148"/>
      <c r="Z380" s="149"/>
      <c r="AA380" s="149"/>
      <c r="AB380" s="149"/>
      <c r="AC380" s="149"/>
      <c r="AD380" s="149"/>
      <c r="AE380" s="149"/>
    </row>
    <row r="381" spans="1:31" hidden="1" x14ac:dyDescent="0.3">
      <c r="A381" s="148" t="str">
        <f>IF(AND(F383=G383,H383=I383,J383=K383,F383="A"),"2016 - kwh",IF(AND(F383=G383,H383=I383,J383&lt;&gt;K383,F383="A"),"2017 - kwh",IF(AND(F383=G383,H383&lt;&gt;I383,F383="A"),"2018 - kwh","N/A")))</f>
        <v>N/A</v>
      </c>
      <c r="B381" s="148" t="str">
        <f>IF(AND(F383="A",G383="A"),"A","")</f>
        <v/>
      </c>
      <c r="C381" s="154" t="s">
        <v>287</v>
      </c>
      <c r="D381" s="155"/>
      <c r="E381" s="156" t="s">
        <v>166</v>
      </c>
      <c r="F381" s="157"/>
      <c r="G381" s="157"/>
      <c r="H381" s="157"/>
      <c r="I381" s="157"/>
      <c r="J381" s="157"/>
      <c r="K381" s="157"/>
      <c r="L381" s="157"/>
      <c r="M381" s="157"/>
      <c r="N381" s="157"/>
      <c r="O381" s="157"/>
      <c r="P381" s="157"/>
      <c r="Q381" s="157"/>
      <c r="R381" s="157"/>
      <c r="S381" s="157"/>
      <c r="T381" s="157"/>
      <c r="U381" s="157"/>
      <c r="V381" s="148"/>
      <c r="Z381" s="149"/>
      <c r="AA381" s="149" t="str">
        <f>IF(AND(F383=G383,H383=I383,F383="A"),"2016 - kwh","")</f>
        <v/>
      </c>
      <c r="AB381" s="149" t="str">
        <f>IF(OR(B381="2017 - kwh",B381="2018 - kwh"),"2016 - kwh","")</f>
        <v/>
      </c>
      <c r="AC381" s="149"/>
      <c r="AD381" s="149"/>
      <c r="AE381" s="149"/>
    </row>
    <row r="382" spans="1:31" hidden="1" x14ac:dyDescent="0.3">
      <c r="A382" s="148" t="str">
        <f>IF(AND(F383=G383,H383=I383,J383=K383,F383="A"),"2016 - kw",IF(AND(F383=G383,H383=I383,J383&lt;&gt;K383,F383="A"),"2017 - kw",IF(AND(F383=G383,H383&lt;&gt;I383,F383="A"),"2018 - kw","N/A")))</f>
        <v>N/A</v>
      </c>
      <c r="B382" s="148" t="str">
        <f>IF(AND(F383="A",G383="A"),"A","")</f>
        <v/>
      </c>
      <c r="C382" s="158"/>
      <c r="D382" s="159" t="str">
        <f>D381 &amp; "kW"</f>
        <v>kW</v>
      </c>
      <c r="E382" s="160" t="s">
        <v>167</v>
      </c>
      <c r="F382" s="157"/>
      <c r="G382" s="157"/>
      <c r="H382" s="157"/>
      <c r="I382" s="157"/>
      <c r="J382" s="157"/>
      <c r="K382" s="157"/>
      <c r="L382" s="157"/>
      <c r="M382" s="157"/>
      <c r="N382" s="157"/>
      <c r="O382" s="157"/>
      <c r="P382" s="157"/>
      <c r="Q382" s="157"/>
      <c r="R382" s="157"/>
      <c r="S382" s="157"/>
      <c r="T382" s="157"/>
      <c r="U382" s="157"/>
      <c r="V382" s="148"/>
      <c r="Z382" s="149"/>
      <c r="AA382" s="149" t="str">
        <f>IF(AND(F383=G383,H383=I383,F383="A"),"2016 - kw","")</f>
        <v/>
      </c>
      <c r="AB382" s="149" t="str">
        <f>IF(OR(B382="2017 - kw",B382="2018 - kw"),"2016 - kw","")</f>
        <v/>
      </c>
      <c r="AC382" s="149"/>
      <c r="AD382" s="149"/>
      <c r="AE382" s="149"/>
    </row>
    <row r="383" spans="1:31" hidden="1" x14ac:dyDescent="0.3">
      <c r="A383" s="148"/>
      <c r="B383" s="148"/>
      <c r="C383" s="161"/>
      <c r="D383" s="162"/>
      <c r="E383" s="163" t="s">
        <v>168</v>
      </c>
      <c r="F383" s="164"/>
      <c r="G383" s="164"/>
      <c r="H383" s="164"/>
      <c r="I383" s="164"/>
      <c r="J383" s="164"/>
      <c r="K383" s="164"/>
      <c r="L383" s="164"/>
      <c r="M383" s="164"/>
      <c r="N383" s="164"/>
      <c r="O383" s="164"/>
      <c r="P383" s="164"/>
      <c r="Q383" s="164"/>
      <c r="R383" s="164"/>
      <c r="S383" s="164"/>
      <c r="T383" s="164"/>
      <c r="U383" s="164"/>
      <c r="V383" s="148"/>
      <c r="Z383" s="149"/>
      <c r="AA383" s="149"/>
      <c r="AB383" s="149"/>
      <c r="AC383" s="149"/>
      <c r="AD383" s="149"/>
      <c r="AE383" s="149"/>
    </row>
    <row r="384" spans="1:31" hidden="1" x14ac:dyDescent="0.3">
      <c r="A384" s="148" t="str">
        <f>IF(AND(F386=G386,H386=I386,J386=K386,F386="A"),"2016 - kwh",IF(AND(F386=G386,H386=I386,J386&lt;&gt;K386,F386="A"),"2017 - kwh",IF(AND(F386=G386,H386&lt;&gt;I386,F386="A"),"2018 - kwh","N/A")))</f>
        <v>N/A</v>
      </c>
      <c r="B384" s="148" t="str">
        <f>IF(AND(F386="A",G386="A"),"A","")</f>
        <v/>
      </c>
      <c r="C384" s="154" t="s">
        <v>288</v>
      </c>
      <c r="D384" s="155"/>
      <c r="E384" s="156" t="s">
        <v>166</v>
      </c>
      <c r="F384" s="157"/>
      <c r="G384" s="157"/>
      <c r="H384" s="157"/>
      <c r="I384" s="157"/>
      <c r="J384" s="157"/>
      <c r="K384" s="157"/>
      <c r="L384" s="157"/>
      <c r="M384" s="157"/>
      <c r="N384" s="157"/>
      <c r="O384" s="157"/>
      <c r="P384" s="157"/>
      <c r="Q384" s="157"/>
      <c r="R384" s="157"/>
      <c r="S384" s="157"/>
      <c r="T384" s="157"/>
      <c r="U384" s="157"/>
      <c r="V384" s="148"/>
      <c r="Z384" s="149"/>
      <c r="AA384" s="149" t="str">
        <f>IF(AND(F386=G386,H386=I386,F386="A"),"2016 - kwh","")</f>
        <v/>
      </c>
      <c r="AB384" s="149" t="str">
        <f>IF(OR(B384="2017 - kwh",B384="2018 - kwh"),"2016 - kwh","")</f>
        <v/>
      </c>
      <c r="AC384" s="149"/>
      <c r="AD384" s="149"/>
      <c r="AE384" s="149"/>
    </row>
    <row r="385" spans="1:31" hidden="1" x14ac:dyDescent="0.3">
      <c r="A385" s="148" t="str">
        <f>IF(AND(F386=G386,H386=I386,J386=K386,F386="A"),"2016 - kw",IF(AND(F386=G386,H386=I386,J386&lt;&gt;K386,F386="A"),"2017 - kw",IF(AND(F386=G386,H386&lt;&gt;I386,F386="A"),"2018 - kw","N/A")))</f>
        <v>N/A</v>
      </c>
      <c r="B385" s="148" t="str">
        <f>IF(AND(F386="A",G386="A"),"A","")</f>
        <v/>
      </c>
      <c r="C385" s="158"/>
      <c r="D385" s="159" t="str">
        <f>D384 &amp; "kW"</f>
        <v>kW</v>
      </c>
      <c r="E385" s="160" t="s">
        <v>167</v>
      </c>
      <c r="F385" s="157"/>
      <c r="G385" s="157"/>
      <c r="H385" s="157"/>
      <c r="I385" s="157"/>
      <c r="J385" s="157"/>
      <c r="K385" s="157"/>
      <c r="L385" s="157"/>
      <c r="M385" s="157"/>
      <c r="N385" s="157"/>
      <c r="O385" s="157"/>
      <c r="P385" s="157"/>
      <c r="Q385" s="157"/>
      <c r="R385" s="157"/>
      <c r="S385" s="157"/>
      <c r="T385" s="157"/>
      <c r="U385" s="157"/>
      <c r="V385" s="148"/>
      <c r="Z385" s="149"/>
      <c r="AA385" s="149" t="str">
        <f>IF(AND(F386=G386,H386=I386,F386="A"),"2016 - kw","")</f>
        <v/>
      </c>
      <c r="AB385" s="149" t="str">
        <f>IF(OR(B385="2017 - kw",B385="2018 - kw"),"2016 - kw","")</f>
        <v/>
      </c>
      <c r="AC385" s="149"/>
      <c r="AD385" s="149"/>
      <c r="AE385" s="149"/>
    </row>
    <row r="386" spans="1:31" hidden="1" x14ac:dyDescent="0.3">
      <c r="A386" s="148"/>
      <c r="B386" s="148"/>
      <c r="C386" s="161"/>
      <c r="D386" s="162"/>
      <c r="E386" s="163" t="s">
        <v>168</v>
      </c>
      <c r="F386" s="164"/>
      <c r="G386" s="164"/>
      <c r="H386" s="164"/>
      <c r="I386" s="164"/>
      <c r="J386" s="164"/>
      <c r="K386" s="164"/>
      <c r="L386" s="164"/>
      <c r="M386" s="164"/>
      <c r="N386" s="164"/>
      <c r="O386" s="164"/>
      <c r="P386" s="164"/>
      <c r="Q386" s="164"/>
      <c r="R386" s="164"/>
      <c r="S386" s="164"/>
      <c r="T386" s="164"/>
      <c r="U386" s="164"/>
      <c r="V386" s="148"/>
      <c r="Z386" s="149"/>
      <c r="AA386" s="149"/>
      <c r="AB386" s="149"/>
      <c r="AC386" s="149"/>
      <c r="AD386" s="149"/>
      <c r="AE386" s="149"/>
    </row>
    <row r="387" spans="1:31" hidden="1" x14ac:dyDescent="0.3">
      <c r="A387" s="148" t="str">
        <f>IF(AND(F389=G389,H389=I389,J389=K389,F389="A"),"2016 - kwh",IF(AND(F389=G389,H389=I389,J389&lt;&gt;K389,F389="A"),"2017 - kwh",IF(AND(F389=G389,H389&lt;&gt;I389,F389="A"),"2018 - kwh","N/A")))</f>
        <v>N/A</v>
      </c>
      <c r="B387" s="148" t="str">
        <f>IF(AND(F389="A",G389="A"),"A","")</f>
        <v/>
      </c>
      <c r="C387" s="154" t="s">
        <v>289</v>
      </c>
      <c r="D387" s="155"/>
      <c r="E387" s="156" t="s">
        <v>166</v>
      </c>
      <c r="F387" s="157"/>
      <c r="G387" s="157"/>
      <c r="H387" s="157"/>
      <c r="I387" s="157"/>
      <c r="J387" s="157"/>
      <c r="K387" s="157"/>
      <c r="L387" s="157"/>
      <c r="M387" s="157"/>
      <c r="N387" s="157"/>
      <c r="O387" s="157"/>
      <c r="P387" s="157"/>
      <c r="Q387" s="157"/>
      <c r="R387" s="157"/>
      <c r="S387" s="157"/>
      <c r="T387" s="157"/>
      <c r="U387" s="157"/>
      <c r="V387" s="148"/>
      <c r="Z387" s="149"/>
      <c r="AA387" s="149" t="str">
        <f>IF(AND(F389=G389,H389=I389,F389="A"),"2016 - kwh","")</f>
        <v/>
      </c>
      <c r="AB387" s="149" t="str">
        <f>IF(OR(B387="2017 - kwh",B387="2018 - kwh"),"2016 - kwh","")</f>
        <v/>
      </c>
      <c r="AC387" s="149"/>
      <c r="AD387" s="149"/>
      <c r="AE387" s="149"/>
    </row>
    <row r="388" spans="1:31" hidden="1" x14ac:dyDescent="0.3">
      <c r="A388" s="148" t="str">
        <f>IF(AND(F389=G389,H389=I389,J389=K389,F389="A"),"2016 - kw",IF(AND(F389=G389,H389=I389,J389&lt;&gt;K389,F389="A"),"2017 - kw",IF(AND(F389=G389,H389&lt;&gt;I389,F389="A"),"2018 - kw","N/A")))</f>
        <v>N/A</v>
      </c>
      <c r="B388" s="148" t="str">
        <f>IF(AND(F389="A",G389="A"),"A","")</f>
        <v/>
      </c>
      <c r="C388" s="158"/>
      <c r="D388" s="159" t="str">
        <f>D387 &amp; "kW"</f>
        <v>kW</v>
      </c>
      <c r="E388" s="160" t="s">
        <v>167</v>
      </c>
      <c r="F388" s="157"/>
      <c r="G388" s="157"/>
      <c r="H388" s="157"/>
      <c r="I388" s="157"/>
      <c r="J388" s="157"/>
      <c r="K388" s="157"/>
      <c r="L388" s="157"/>
      <c r="M388" s="157"/>
      <c r="N388" s="157"/>
      <c r="O388" s="157"/>
      <c r="P388" s="157"/>
      <c r="Q388" s="157"/>
      <c r="R388" s="157"/>
      <c r="S388" s="157"/>
      <c r="T388" s="157"/>
      <c r="U388" s="157"/>
      <c r="V388" s="148"/>
      <c r="Z388" s="149"/>
      <c r="AA388" s="149" t="str">
        <f>IF(AND(F389=G389,H389=I389,F389="A"),"2016 - kw","")</f>
        <v/>
      </c>
      <c r="AB388" s="149" t="str">
        <f>IF(OR(B388="2017 - kw",B388="2018 - kw"),"2016 - kw","")</f>
        <v/>
      </c>
      <c r="AC388" s="149"/>
      <c r="AD388" s="149"/>
      <c r="AE388" s="149"/>
    </row>
    <row r="389" spans="1:31" hidden="1" x14ac:dyDescent="0.3">
      <c r="A389" s="148"/>
      <c r="B389" s="148"/>
      <c r="C389" s="161"/>
      <c r="D389" s="162"/>
      <c r="E389" s="163" t="s">
        <v>168</v>
      </c>
      <c r="F389" s="164"/>
      <c r="G389" s="164"/>
      <c r="H389" s="164"/>
      <c r="I389" s="164"/>
      <c r="J389" s="164"/>
      <c r="K389" s="164"/>
      <c r="L389" s="164"/>
      <c r="M389" s="164"/>
      <c r="N389" s="164"/>
      <c r="O389" s="164"/>
      <c r="P389" s="164"/>
      <c r="Q389" s="164"/>
      <c r="R389" s="164"/>
      <c r="S389" s="164"/>
      <c r="T389" s="164"/>
      <c r="U389" s="164"/>
      <c r="V389" s="148"/>
      <c r="Z389" s="149"/>
      <c r="AA389" s="149"/>
      <c r="AB389" s="149"/>
      <c r="AC389" s="149"/>
      <c r="AD389" s="149"/>
      <c r="AE389" s="149"/>
    </row>
    <row r="390" spans="1:31" hidden="1" x14ac:dyDescent="0.3">
      <c r="A390" s="148" t="str">
        <f>IF(AND(F392=G392,H392=I392,J392=K392,F392="A"),"2016 - kwh",IF(AND(F392=G392,H392=I392,J392&lt;&gt;K392,F392="A"),"2017 - kwh",IF(AND(F392=G392,H392&lt;&gt;I392,F392="A"),"2018 - kwh","N/A")))</f>
        <v>N/A</v>
      </c>
      <c r="B390" s="148" t="str">
        <f>IF(AND(F392="A",G392="A"),"A","")</f>
        <v/>
      </c>
      <c r="C390" s="154" t="s">
        <v>290</v>
      </c>
      <c r="D390" s="155"/>
      <c r="E390" s="156" t="s">
        <v>166</v>
      </c>
      <c r="F390" s="157"/>
      <c r="G390" s="157"/>
      <c r="H390" s="157"/>
      <c r="I390" s="157"/>
      <c r="J390" s="157"/>
      <c r="K390" s="157"/>
      <c r="L390" s="157"/>
      <c r="M390" s="157"/>
      <c r="N390" s="157"/>
      <c r="O390" s="157"/>
      <c r="P390" s="157"/>
      <c r="Q390" s="157"/>
      <c r="R390" s="157"/>
      <c r="S390" s="157"/>
      <c r="T390" s="157"/>
      <c r="U390" s="157"/>
      <c r="V390" s="148"/>
      <c r="Z390" s="149"/>
      <c r="AA390" s="149" t="str">
        <f>IF(AND(F392=G392,H392=I392,F392="A"),"2016 - kwh","")</f>
        <v/>
      </c>
      <c r="AB390" s="149" t="str">
        <f>IF(OR(B390="2017 - kwh",B390="2018 - kwh"),"2016 - kwh","")</f>
        <v/>
      </c>
      <c r="AC390" s="149"/>
      <c r="AD390" s="149"/>
      <c r="AE390" s="149"/>
    </row>
    <row r="391" spans="1:31" hidden="1" x14ac:dyDescent="0.3">
      <c r="A391" s="148" t="str">
        <f>IF(AND(F392=G392,H392=I392,J392=K392,F392="A"),"2016 - kw",IF(AND(F392=G392,H392=I392,J392&lt;&gt;K392,F392="A"),"2017 - kw",IF(AND(F392=G392,H392&lt;&gt;I392,F392="A"),"2018 - kw","N/A")))</f>
        <v>N/A</v>
      </c>
      <c r="B391" s="148" t="str">
        <f>IF(AND(F392="A",G392="A"),"A","")</f>
        <v/>
      </c>
      <c r="C391" s="158"/>
      <c r="D391" s="159" t="str">
        <f>D390 &amp; "kW"</f>
        <v>kW</v>
      </c>
      <c r="E391" s="160" t="s">
        <v>167</v>
      </c>
      <c r="F391" s="157"/>
      <c r="G391" s="157"/>
      <c r="H391" s="157"/>
      <c r="I391" s="157"/>
      <c r="J391" s="157"/>
      <c r="K391" s="157"/>
      <c r="L391" s="157"/>
      <c r="M391" s="157"/>
      <c r="N391" s="157"/>
      <c r="O391" s="157"/>
      <c r="P391" s="157"/>
      <c r="Q391" s="157"/>
      <c r="R391" s="157"/>
      <c r="S391" s="157"/>
      <c r="T391" s="157"/>
      <c r="U391" s="157"/>
      <c r="V391" s="148"/>
      <c r="Z391" s="149"/>
      <c r="AA391" s="149" t="str">
        <f>IF(AND(F392=G392,H392=I392,F392="A"),"2016 - kw","")</f>
        <v/>
      </c>
      <c r="AB391" s="149" t="str">
        <f>IF(OR(B391="2017 - kw",B391="2018 - kw"),"2016 - kw","")</f>
        <v/>
      </c>
      <c r="AC391" s="149"/>
      <c r="AD391" s="149"/>
      <c r="AE391" s="149"/>
    </row>
    <row r="392" spans="1:31" hidden="1" x14ac:dyDescent="0.3">
      <c r="A392" s="148"/>
      <c r="B392" s="148"/>
      <c r="C392" s="161"/>
      <c r="D392" s="162"/>
      <c r="E392" s="163" t="s">
        <v>168</v>
      </c>
      <c r="F392" s="164"/>
      <c r="G392" s="164"/>
      <c r="H392" s="164"/>
      <c r="I392" s="164"/>
      <c r="J392" s="164"/>
      <c r="K392" s="164"/>
      <c r="L392" s="164"/>
      <c r="M392" s="164"/>
      <c r="N392" s="164"/>
      <c r="O392" s="164"/>
      <c r="P392" s="164"/>
      <c r="Q392" s="164"/>
      <c r="R392" s="164"/>
      <c r="S392" s="164"/>
      <c r="T392" s="164"/>
      <c r="U392" s="164"/>
      <c r="V392" s="148"/>
      <c r="Z392" s="149"/>
      <c r="AA392" s="149"/>
      <c r="AB392" s="149"/>
      <c r="AC392" s="149"/>
      <c r="AD392" s="149"/>
      <c r="AE392" s="149"/>
    </row>
    <row r="393" spans="1:31" hidden="1" x14ac:dyDescent="0.3">
      <c r="A393" s="148" t="str">
        <f>IF(AND(F395=G395,H395=I395,J395=K395,F395="A"),"2016 - kwh",IF(AND(F395=G395,H395=I395,J395&lt;&gt;K395,F395="A"),"2017 - kwh",IF(AND(F395=G395,H395&lt;&gt;I395,F395="A"),"2018 - kwh","N/A")))</f>
        <v>N/A</v>
      </c>
      <c r="B393" s="148" t="str">
        <f>IF(AND(F395="A",G395="A"),"A","")</f>
        <v/>
      </c>
      <c r="C393" s="154" t="s">
        <v>291</v>
      </c>
      <c r="D393" s="155"/>
      <c r="E393" s="156" t="s">
        <v>166</v>
      </c>
      <c r="F393" s="157"/>
      <c r="G393" s="157"/>
      <c r="H393" s="157"/>
      <c r="I393" s="157"/>
      <c r="J393" s="157"/>
      <c r="K393" s="157"/>
      <c r="L393" s="157"/>
      <c r="M393" s="157"/>
      <c r="N393" s="157"/>
      <c r="O393" s="157"/>
      <c r="P393" s="157"/>
      <c r="Q393" s="157"/>
      <c r="R393" s="157"/>
      <c r="S393" s="157"/>
      <c r="T393" s="157"/>
      <c r="U393" s="157"/>
      <c r="V393" s="148"/>
      <c r="Z393" s="149"/>
      <c r="AA393" s="149" t="str">
        <f>IF(AND(F395=G395,H395=I395,F395="A"),"2016 - kwh","")</f>
        <v/>
      </c>
      <c r="AB393" s="149" t="str">
        <f>IF(OR(B393="2017 - kwh",B393="2018 - kwh"),"2016 - kwh","")</f>
        <v/>
      </c>
      <c r="AC393" s="149"/>
      <c r="AD393" s="149"/>
      <c r="AE393" s="149"/>
    </row>
    <row r="394" spans="1:31" hidden="1" x14ac:dyDescent="0.3">
      <c r="A394" s="148" t="str">
        <f>IF(AND(F395=G395,H395=I395,J395=K395,F395="A"),"2016 - kw",IF(AND(F395=G395,H395=I395,J395&lt;&gt;K395,F395="A"),"2017 - kw",IF(AND(F395=G395,H395&lt;&gt;I395,F395="A"),"2018 - kw","N/A")))</f>
        <v>N/A</v>
      </c>
      <c r="B394" s="148" t="str">
        <f>IF(AND(F395="A",G395="A"),"A","")</f>
        <v/>
      </c>
      <c r="C394" s="158"/>
      <c r="D394" s="159" t="str">
        <f>D393 &amp; "kW"</f>
        <v>kW</v>
      </c>
      <c r="E394" s="160" t="s">
        <v>167</v>
      </c>
      <c r="F394" s="157"/>
      <c r="G394" s="157"/>
      <c r="H394" s="157"/>
      <c r="I394" s="157"/>
      <c r="J394" s="157"/>
      <c r="K394" s="157"/>
      <c r="L394" s="157"/>
      <c r="M394" s="157"/>
      <c r="N394" s="157"/>
      <c r="O394" s="157"/>
      <c r="P394" s="157"/>
      <c r="Q394" s="157"/>
      <c r="R394" s="157"/>
      <c r="S394" s="157"/>
      <c r="T394" s="157"/>
      <c r="U394" s="157"/>
      <c r="V394" s="148"/>
      <c r="Z394" s="149"/>
      <c r="AA394" s="149" t="str">
        <f>IF(AND(F395=G395,H395=I395,F395="A"),"2016 - kw","")</f>
        <v/>
      </c>
      <c r="AB394" s="149" t="str">
        <f>IF(OR(B394="2017 - kw",B394="2018 - kw"),"2016 - kw","")</f>
        <v/>
      </c>
      <c r="AC394" s="149"/>
      <c r="AD394" s="149"/>
      <c r="AE394" s="149"/>
    </row>
    <row r="395" spans="1:31" hidden="1" x14ac:dyDescent="0.3">
      <c r="A395" s="148"/>
      <c r="B395" s="148"/>
      <c r="C395" s="161"/>
      <c r="D395" s="162"/>
      <c r="E395" s="163" t="s">
        <v>168</v>
      </c>
      <c r="F395" s="164"/>
      <c r="G395" s="164"/>
      <c r="H395" s="164"/>
      <c r="I395" s="164"/>
      <c r="J395" s="164"/>
      <c r="K395" s="164"/>
      <c r="L395" s="164"/>
      <c r="M395" s="164"/>
      <c r="N395" s="164"/>
      <c r="O395" s="164"/>
      <c r="P395" s="164"/>
      <c r="Q395" s="164"/>
      <c r="R395" s="164"/>
      <c r="S395" s="164"/>
      <c r="T395" s="164"/>
      <c r="U395" s="164"/>
      <c r="V395" s="148"/>
      <c r="Z395" s="149"/>
      <c r="AA395" s="149"/>
      <c r="AB395" s="149"/>
      <c r="AC395" s="149"/>
      <c r="AD395" s="149"/>
      <c r="AE395" s="149"/>
    </row>
    <row r="396" spans="1:31" hidden="1" x14ac:dyDescent="0.3">
      <c r="A396" s="148" t="str">
        <f>IF(AND(F398=G398,H398=I398,J398=K398,F398="A"),"2016 - kwh",IF(AND(F398=G398,H398=I398,J398&lt;&gt;K398,F398="A"),"2017 - kwh",IF(AND(F398=G398,H398&lt;&gt;I398,F398="A"),"2018 - kwh","N/A")))</f>
        <v>N/A</v>
      </c>
      <c r="B396" s="148" t="str">
        <f>IF(AND(F398="A",G398="A"),"A","")</f>
        <v/>
      </c>
      <c r="C396" s="154" t="s">
        <v>292</v>
      </c>
      <c r="D396" s="155"/>
      <c r="E396" s="156" t="s">
        <v>166</v>
      </c>
      <c r="F396" s="157"/>
      <c r="G396" s="157"/>
      <c r="H396" s="157"/>
      <c r="I396" s="157"/>
      <c r="J396" s="157"/>
      <c r="K396" s="157"/>
      <c r="L396" s="157"/>
      <c r="M396" s="157"/>
      <c r="N396" s="157"/>
      <c r="O396" s="157"/>
      <c r="P396" s="157"/>
      <c r="Q396" s="157"/>
      <c r="R396" s="157"/>
      <c r="S396" s="157"/>
      <c r="T396" s="157"/>
      <c r="U396" s="157"/>
      <c r="V396" s="148"/>
      <c r="Z396" s="149"/>
      <c r="AA396" s="149" t="str">
        <f>IF(AND(F398=G398,H398=I398,F398="A"),"2016 - kwh","")</f>
        <v/>
      </c>
      <c r="AB396" s="149" t="str">
        <f>IF(OR(B396="2017 - kwh",B396="2018 - kwh"),"2016 - kwh","")</f>
        <v/>
      </c>
      <c r="AC396" s="149"/>
      <c r="AD396" s="149"/>
      <c r="AE396" s="149"/>
    </row>
    <row r="397" spans="1:31" hidden="1" x14ac:dyDescent="0.3">
      <c r="A397" s="148" t="str">
        <f>IF(AND(F398=G398,H398=I398,J398=K398,F398="A"),"2016 - kw",IF(AND(F398=G398,H398=I398,J398&lt;&gt;K398,F398="A"),"2017 - kw",IF(AND(F398=G398,H398&lt;&gt;I398,F398="A"),"2018 - kw","N/A")))</f>
        <v>N/A</v>
      </c>
      <c r="B397" s="148" t="str">
        <f>IF(AND(F398="A",G398="A"),"A","")</f>
        <v/>
      </c>
      <c r="C397" s="158"/>
      <c r="D397" s="159" t="str">
        <f>D396 &amp; "kW"</f>
        <v>kW</v>
      </c>
      <c r="E397" s="160" t="s">
        <v>167</v>
      </c>
      <c r="F397" s="157"/>
      <c r="G397" s="157"/>
      <c r="H397" s="157"/>
      <c r="I397" s="157"/>
      <c r="J397" s="157"/>
      <c r="K397" s="157"/>
      <c r="L397" s="157"/>
      <c r="M397" s="157"/>
      <c r="N397" s="157"/>
      <c r="O397" s="157"/>
      <c r="P397" s="157"/>
      <c r="Q397" s="157"/>
      <c r="R397" s="157"/>
      <c r="S397" s="157"/>
      <c r="T397" s="157"/>
      <c r="U397" s="157"/>
      <c r="V397" s="148"/>
      <c r="Z397" s="149"/>
      <c r="AA397" s="149" t="str">
        <f>IF(AND(F398=G398,H398=I398,F398="A"),"2016 - kw","")</f>
        <v/>
      </c>
      <c r="AB397" s="149" t="str">
        <f>IF(OR(B397="2017 - kw",B397="2018 - kw"),"2016 - kw","")</f>
        <v/>
      </c>
      <c r="AC397" s="149"/>
      <c r="AD397" s="149"/>
      <c r="AE397" s="149"/>
    </row>
    <row r="398" spans="1:31" hidden="1" x14ac:dyDescent="0.3">
      <c r="A398" s="148"/>
      <c r="B398" s="148"/>
      <c r="C398" s="161"/>
      <c r="D398" s="162"/>
      <c r="E398" s="163" t="s">
        <v>168</v>
      </c>
      <c r="F398" s="164"/>
      <c r="G398" s="164"/>
      <c r="H398" s="164"/>
      <c r="I398" s="164"/>
      <c r="J398" s="164"/>
      <c r="K398" s="164"/>
      <c r="L398" s="164"/>
      <c r="M398" s="164"/>
      <c r="N398" s="164"/>
      <c r="O398" s="164"/>
      <c r="P398" s="164"/>
      <c r="Q398" s="164"/>
      <c r="R398" s="164"/>
      <c r="S398" s="164"/>
      <c r="T398" s="164"/>
      <c r="U398" s="164"/>
      <c r="V398" s="148"/>
      <c r="Z398" s="149"/>
      <c r="AA398" s="149"/>
      <c r="AB398" s="149"/>
      <c r="AC398" s="149"/>
      <c r="AD398" s="149"/>
      <c r="AE398" s="149"/>
    </row>
    <row r="399" spans="1:31" hidden="1" x14ac:dyDescent="0.3">
      <c r="A399" s="148" t="str">
        <f>IF(AND(F401=G401,H401=I401,J401=K401,F401="A"),"2016 - kwh",IF(AND(F401=G401,H401=I401,J401&lt;&gt;K401,F401="A"),"2017 - kwh",IF(AND(F401=G401,H401&lt;&gt;I401,F401="A"),"2018 - kwh","N/A")))</f>
        <v>N/A</v>
      </c>
      <c r="B399" s="148" t="str">
        <f>IF(AND(F401="A",G401="A"),"A","")</f>
        <v/>
      </c>
      <c r="C399" s="154" t="s">
        <v>293</v>
      </c>
      <c r="D399" s="155"/>
      <c r="E399" s="156" t="s">
        <v>166</v>
      </c>
      <c r="F399" s="157"/>
      <c r="G399" s="157"/>
      <c r="H399" s="157"/>
      <c r="I399" s="157"/>
      <c r="J399" s="157"/>
      <c r="K399" s="157"/>
      <c r="L399" s="157"/>
      <c r="M399" s="157"/>
      <c r="N399" s="157"/>
      <c r="O399" s="157"/>
      <c r="P399" s="157"/>
      <c r="Q399" s="157"/>
      <c r="R399" s="157"/>
      <c r="S399" s="157"/>
      <c r="T399" s="157"/>
      <c r="U399" s="157"/>
      <c r="V399" s="148"/>
      <c r="Z399" s="149"/>
      <c r="AA399" s="149" t="str">
        <f>IF(AND(F401=G401,H401=I401,F401="A"),"2016 - kwh","")</f>
        <v/>
      </c>
      <c r="AB399" s="149" t="str">
        <f>IF(OR(B399="2017 - kwh",B399="2018 - kwh"),"2016 - kwh","")</f>
        <v/>
      </c>
      <c r="AC399" s="149"/>
      <c r="AD399" s="149"/>
      <c r="AE399" s="149"/>
    </row>
    <row r="400" spans="1:31" hidden="1" x14ac:dyDescent="0.3">
      <c r="A400" s="148" t="str">
        <f>IF(AND(F401=G401,H401=I401,J401=K401,F401="A"),"2016 - kw",IF(AND(F401=G401,H401=I401,J401&lt;&gt;K401,F401="A"),"2017 - kw",IF(AND(F401=G401,H401&lt;&gt;I401,F401="A"),"2018 - kw","N/A")))</f>
        <v>N/A</v>
      </c>
      <c r="B400" s="148" t="str">
        <f>IF(AND(F401="A",G401="A"),"A","")</f>
        <v/>
      </c>
      <c r="C400" s="158"/>
      <c r="D400" s="159" t="str">
        <f>D399 &amp; "kW"</f>
        <v>kW</v>
      </c>
      <c r="E400" s="160" t="s">
        <v>167</v>
      </c>
      <c r="F400" s="157"/>
      <c r="G400" s="157"/>
      <c r="H400" s="157"/>
      <c r="I400" s="157"/>
      <c r="J400" s="157"/>
      <c r="K400" s="157"/>
      <c r="L400" s="157"/>
      <c r="M400" s="157"/>
      <c r="N400" s="157"/>
      <c r="O400" s="157"/>
      <c r="P400" s="157"/>
      <c r="Q400" s="157"/>
      <c r="R400" s="157"/>
      <c r="S400" s="157"/>
      <c r="T400" s="157"/>
      <c r="U400" s="157"/>
      <c r="V400" s="148"/>
      <c r="Z400" s="149"/>
      <c r="AA400" s="149" t="str">
        <f>IF(AND(F401=G401,H401=I401,F401="A"),"2016 - kw","")</f>
        <v/>
      </c>
      <c r="AB400" s="149" t="str">
        <f>IF(OR(B400="2017 - kw",B400="2018 - kw"),"2016 - kw","")</f>
        <v/>
      </c>
      <c r="AC400" s="149"/>
      <c r="AD400" s="149"/>
      <c r="AE400" s="149"/>
    </row>
    <row r="401" spans="1:31" hidden="1" x14ac:dyDescent="0.3">
      <c r="A401" s="148"/>
      <c r="B401" s="148"/>
      <c r="C401" s="161"/>
      <c r="D401" s="162"/>
      <c r="E401" s="163" t="s">
        <v>168</v>
      </c>
      <c r="F401" s="164"/>
      <c r="G401" s="164"/>
      <c r="H401" s="164"/>
      <c r="I401" s="164"/>
      <c r="J401" s="164"/>
      <c r="K401" s="164"/>
      <c r="L401" s="164"/>
      <c r="M401" s="164"/>
      <c r="N401" s="164"/>
      <c r="O401" s="164"/>
      <c r="P401" s="164"/>
      <c r="Q401" s="164"/>
      <c r="R401" s="164"/>
      <c r="S401" s="164"/>
      <c r="T401" s="164"/>
      <c r="U401" s="164"/>
      <c r="V401" s="148"/>
      <c r="Z401" s="149"/>
      <c r="AA401" s="149"/>
      <c r="AB401" s="149"/>
      <c r="AC401" s="149"/>
      <c r="AD401" s="149"/>
      <c r="AE401" s="149"/>
    </row>
    <row r="402" spans="1:31" hidden="1" x14ac:dyDescent="0.3">
      <c r="A402" s="148" t="str">
        <f>IF(AND(F404=G404,H404=I404,J404=K404,F404="A"),"2016 - kwh",IF(AND(F404=G404,H404=I404,J404&lt;&gt;K404,F404="A"),"2017 - kwh",IF(AND(F404=G404,H404&lt;&gt;I404,F404="A"),"2018 - kwh","N/A")))</f>
        <v>N/A</v>
      </c>
      <c r="B402" s="148" t="str">
        <f>IF(AND(F404="A",G404="A"),"A","")</f>
        <v/>
      </c>
      <c r="C402" s="154" t="s">
        <v>294</v>
      </c>
      <c r="D402" s="155"/>
      <c r="E402" s="156" t="s">
        <v>166</v>
      </c>
      <c r="F402" s="157"/>
      <c r="G402" s="157"/>
      <c r="H402" s="157"/>
      <c r="I402" s="157"/>
      <c r="J402" s="157"/>
      <c r="K402" s="157"/>
      <c r="L402" s="157"/>
      <c r="M402" s="157"/>
      <c r="N402" s="157"/>
      <c r="O402" s="157"/>
      <c r="P402" s="157"/>
      <c r="Q402" s="157"/>
      <c r="R402" s="157"/>
      <c r="S402" s="157"/>
      <c r="T402" s="157"/>
      <c r="U402" s="157"/>
      <c r="V402" s="148"/>
      <c r="Z402" s="149"/>
      <c r="AA402" s="149" t="str">
        <f>IF(AND(F404=G404,H404=I404,F404="A"),"2016 - kwh","")</f>
        <v/>
      </c>
      <c r="AB402" s="149" t="str">
        <f>IF(OR(B402="2017 - kwh",B402="2018 - kwh"),"2016 - kwh","")</f>
        <v/>
      </c>
      <c r="AC402" s="149"/>
      <c r="AD402" s="149"/>
      <c r="AE402" s="149"/>
    </row>
    <row r="403" spans="1:31" hidden="1" x14ac:dyDescent="0.3">
      <c r="A403" s="148" t="str">
        <f>IF(AND(F404=G404,H404=I404,J404=K404,F404="A"),"2016 - kw",IF(AND(F404=G404,H404=I404,J404&lt;&gt;K404,F404="A"),"2017 - kw",IF(AND(F404=G404,H404&lt;&gt;I404,F404="A"),"2018 - kw","N/A")))</f>
        <v>N/A</v>
      </c>
      <c r="B403" s="148" t="str">
        <f>IF(AND(F404="A",G404="A"),"A","")</f>
        <v/>
      </c>
      <c r="C403" s="158"/>
      <c r="D403" s="159" t="str">
        <f>D402 &amp; "kW"</f>
        <v>kW</v>
      </c>
      <c r="E403" s="160" t="s">
        <v>167</v>
      </c>
      <c r="F403" s="157"/>
      <c r="G403" s="157"/>
      <c r="H403" s="157"/>
      <c r="I403" s="157"/>
      <c r="J403" s="157"/>
      <c r="K403" s="157"/>
      <c r="L403" s="157"/>
      <c r="M403" s="157"/>
      <c r="N403" s="157"/>
      <c r="O403" s="157"/>
      <c r="P403" s="157"/>
      <c r="Q403" s="157"/>
      <c r="R403" s="157"/>
      <c r="S403" s="157"/>
      <c r="T403" s="157"/>
      <c r="U403" s="157"/>
      <c r="V403" s="148"/>
      <c r="Z403" s="149"/>
      <c r="AA403" s="149" t="str">
        <f>IF(AND(F404=G404,H404=I404,F404="A"),"2016 - kw","")</f>
        <v/>
      </c>
      <c r="AB403" s="149" t="str">
        <f>IF(OR(B403="2017 - kw",B403="2018 - kw"),"2016 - kw","")</f>
        <v/>
      </c>
      <c r="AC403" s="149"/>
      <c r="AD403" s="149"/>
      <c r="AE403" s="149"/>
    </row>
    <row r="404" spans="1:31" hidden="1" x14ac:dyDescent="0.3">
      <c r="A404" s="148"/>
      <c r="B404" s="148"/>
      <c r="C404" s="161"/>
      <c r="D404" s="162"/>
      <c r="E404" s="163" t="s">
        <v>168</v>
      </c>
      <c r="F404" s="164"/>
      <c r="G404" s="164"/>
      <c r="H404" s="164"/>
      <c r="I404" s="164"/>
      <c r="J404" s="164"/>
      <c r="K404" s="164"/>
      <c r="L404" s="164"/>
      <c r="M404" s="164"/>
      <c r="N404" s="164"/>
      <c r="O404" s="164"/>
      <c r="P404" s="164"/>
      <c r="Q404" s="164"/>
      <c r="R404" s="164"/>
      <c r="S404" s="164"/>
      <c r="T404" s="164"/>
      <c r="U404" s="164"/>
      <c r="V404" s="148"/>
      <c r="Z404" s="149"/>
      <c r="AA404" s="149"/>
      <c r="AB404" s="149"/>
      <c r="AC404" s="149"/>
      <c r="AD404" s="149"/>
      <c r="AE404" s="149"/>
    </row>
    <row r="405" spans="1:31" hidden="1" x14ac:dyDescent="0.3">
      <c r="A405" s="148" t="str">
        <f>IF(AND(F407=G407,H407=I407,J407=K407,F407="A"),"2016 - kwh",IF(AND(F407=G407,H407=I407,J407&lt;&gt;K407,F407="A"),"2017 - kwh",IF(AND(F407=G407,H407&lt;&gt;I407,F407="A"),"2018 - kwh","N/A")))</f>
        <v>N/A</v>
      </c>
      <c r="B405" s="148" t="str">
        <f>IF(AND(F407="A",G407="A"),"A","")</f>
        <v/>
      </c>
      <c r="C405" s="154" t="s">
        <v>295</v>
      </c>
      <c r="D405" s="155"/>
      <c r="E405" s="156" t="s">
        <v>166</v>
      </c>
      <c r="F405" s="157"/>
      <c r="G405" s="157"/>
      <c r="H405" s="157"/>
      <c r="I405" s="157"/>
      <c r="J405" s="157"/>
      <c r="K405" s="157"/>
      <c r="L405" s="157"/>
      <c r="M405" s="157"/>
      <c r="N405" s="157"/>
      <c r="O405" s="157"/>
      <c r="P405" s="157"/>
      <c r="Q405" s="157"/>
      <c r="R405" s="157"/>
      <c r="S405" s="157"/>
      <c r="T405" s="157"/>
      <c r="U405" s="157"/>
      <c r="V405" s="148"/>
      <c r="Z405" s="149"/>
      <c r="AA405" s="149" t="str">
        <f>IF(AND(F407=G407,H407=I407,F407="A"),"2016 - kwh","")</f>
        <v/>
      </c>
      <c r="AB405" s="149" t="str">
        <f>IF(OR(B405="2017 - kwh",B405="2018 - kwh"),"2016 - kwh","")</f>
        <v/>
      </c>
      <c r="AC405" s="149"/>
      <c r="AD405" s="149"/>
      <c r="AE405" s="149"/>
    </row>
    <row r="406" spans="1:31" hidden="1" x14ac:dyDescent="0.3">
      <c r="A406" s="148" t="str">
        <f>IF(AND(F407=G407,H407=I407,J407=K407,F407="A"),"2016 - kw",IF(AND(F407=G407,H407=I407,J407&lt;&gt;K407,F407="A"),"2017 - kw",IF(AND(F407=G407,H407&lt;&gt;I407,F407="A"),"2018 - kw","N/A")))</f>
        <v>N/A</v>
      </c>
      <c r="B406" s="148" t="str">
        <f>IF(AND(F407="A",G407="A"),"A","")</f>
        <v/>
      </c>
      <c r="C406" s="158"/>
      <c r="D406" s="159" t="str">
        <f>D405 &amp; "kW"</f>
        <v>kW</v>
      </c>
      <c r="E406" s="160" t="s">
        <v>167</v>
      </c>
      <c r="F406" s="157"/>
      <c r="G406" s="157"/>
      <c r="H406" s="157"/>
      <c r="I406" s="157"/>
      <c r="J406" s="157"/>
      <c r="K406" s="157"/>
      <c r="L406" s="157"/>
      <c r="M406" s="157"/>
      <c r="N406" s="157"/>
      <c r="O406" s="157"/>
      <c r="P406" s="157"/>
      <c r="Q406" s="157"/>
      <c r="R406" s="157"/>
      <c r="S406" s="157"/>
      <c r="T406" s="157"/>
      <c r="U406" s="157"/>
      <c r="V406" s="148"/>
      <c r="Z406" s="149"/>
      <c r="AA406" s="149" t="str">
        <f>IF(AND(F407=G407,H407=I407,F407="A"),"2016 - kw","")</f>
        <v/>
      </c>
      <c r="AB406" s="149" t="str">
        <f>IF(OR(B406="2017 - kw",B406="2018 - kw"),"2016 - kw","")</f>
        <v/>
      </c>
      <c r="AC406" s="149"/>
      <c r="AD406" s="149"/>
      <c r="AE406" s="149"/>
    </row>
    <row r="407" spans="1:31" hidden="1" x14ac:dyDescent="0.3">
      <c r="A407" s="148"/>
      <c r="B407" s="148"/>
      <c r="C407" s="161"/>
      <c r="D407" s="162"/>
      <c r="E407" s="163" t="s">
        <v>168</v>
      </c>
      <c r="F407" s="164"/>
      <c r="G407" s="164"/>
      <c r="H407" s="164"/>
      <c r="I407" s="164"/>
      <c r="J407" s="164"/>
      <c r="K407" s="164"/>
      <c r="L407" s="164"/>
      <c r="M407" s="164"/>
      <c r="N407" s="164"/>
      <c r="O407" s="164"/>
      <c r="P407" s="164"/>
      <c r="Q407" s="164"/>
      <c r="R407" s="164"/>
      <c r="S407" s="164"/>
      <c r="T407" s="164"/>
      <c r="U407" s="164"/>
      <c r="V407" s="148"/>
      <c r="Z407" s="149"/>
      <c r="AA407" s="149"/>
      <c r="AB407" s="149"/>
      <c r="AC407" s="149"/>
      <c r="AD407" s="149"/>
      <c r="AE407" s="149"/>
    </row>
    <row r="408" spans="1:31" hidden="1" x14ac:dyDescent="0.3">
      <c r="A408" s="148" t="str">
        <f>IF(AND(F410=G410,H410=I410,J410=K410,F410="A"),"2016 - kwh",IF(AND(F410=G410,H410=I410,J410&lt;&gt;K410,F410="A"),"2017 - kwh",IF(AND(F410=G410,H410&lt;&gt;I410,F410="A"),"2018 - kwh","N/A")))</f>
        <v>N/A</v>
      </c>
      <c r="B408" s="148" t="str">
        <f>IF(AND(F410="A",G410="A"),"A","")</f>
        <v/>
      </c>
      <c r="C408" s="154" t="s">
        <v>296</v>
      </c>
      <c r="D408" s="155"/>
      <c r="E408" s="156" t="s">
        <v>166</v>
      </c>
      <c r="F408" s="157"/>
      <c r="G408" s="157"/>
      <c r="H408" s="157"/>
      <c r="I408" s="157"/>
      <c r="J408" s="157"/>
      <c r="K408" s="157"/>
      <c r="L408" s="157"/>
      <c r="M408" s="157"/>
      <c r="N408" s="157"/>
      <c r="O408" s="157"/>
      <c r="P408" s="157"/>
      <c r="Q408" s="157"/>
      <c r="R408" s="157"/>
      <c r="S408" s="157"/>
      <c r="T408" s="157"/>
      <c r="U408" s="157"/>
      <c r="V408" s="148"/>
      <c r="Z408" s="149"/>
      <c r="AA408" s="149" t="str">
        <f>IF(AND(F410=G410,H410=I410,F410="A"),"2016 - kwh","")</f>
        <v/>
      </c>
      <c r="AB408" s="149" t="str">
        <f>IF(OR(B408="2017 - kwh",B408="2018 - kwh"),"2016 - kwh","")</f>
        <v/>
      </c>
      <c r="AC408" s="149"/>
      <c r="AD408" s="149"/>
      <c r="AE408" s="149"/>
    </row>
    <row r="409" spans="1:31" hidden="1" x14ac:dyDescent="0.3">
      <c r="A409" s="148" t="str">
        <f>IF(AND(F410=G410,H410=I410,J410=K410,F410="A"),"2016 - kw",IF(AND(F410=G410,H410=I410,J410&lt;&gt;K410,F410="A"),"2017 - kw",IF(AND(F410=G410,H410&lt;&gt;I410,F410="A"),"2018 - kw","N/A")))</f>
        <v>N/A</v>
      </c>
      <c r="B409" s="148" t="str">
        <f>IF(AND(F410="A",G410="A"),"A","")</f>
        <v/>
      </c>
      <c r="C409" s="158"/>
      <c r="D409" s="159" t="str">
        <f>D408 &amp; "kW"</f>
        <v>kW</v>
      </c>
      <c r="E409" s="160" t="s">
        <v>167</v>
      </c>
      <c r="F409" s="157"/>
      <c r="G409" s="157"/>
      <c r="H409" s="157"/>
      <c r="I409" s="157"/>
      <c r="J409" s="157"/>
      <c r="K409" s="157"/>
      <c r="L409" s="157"/>
      <c r="M409" s="157"/>
      <c r="N409" s="157"/>
      <c r="O409" s="157"/>
      <c r="P409" s="157"/>
      <c r="Q409" s="157"/>
      <c r="R409" s="157"/>
      <c r="S409" s="157"/>
      <c r="T409" s="157"/>
      <c r="U409" s="157"/>
      <c r="V409" s="148"/>
      <c r="Z409" s="149"/>
      <c r="AA409" s="149" t="str">
        <f>IF(AND(F410=G410,H410=I410,F410="A"),"2016 - kw","")</f>
        <v/>
      </c>
      <c r="AB409" s="149" t="str">
        <f>IF(OR(B409="2017 - kw",B409="2018 - kw"),"2016 - kw","")</f>
        <v/>
      </c>
      <c r="AC409" s="149"/>
      <c r="AD409" s="149"/>
      <c r="AE409" s="149"/>
    </row>
    <row r="410" spans="1:31" hidden="1" x14ac:dyDescent="0.3">
      <c r="A410" s="148"/>
      <c r="B410" s="148"/>
      <c r="C410" s="161"/>
      <c r="D410" s="162"/>
      <c r="E410" s="163" t="s">
        <v>168</v>
      </c>
      <c r="F410" s="164"/>
      <c r="G410" s="164"/>
      <c r="H410" s="164"/>
      <c r="I410" s="164"/>
      <c r="J410" s="164"/>
      <c r="K410" s="164"/>
      <c r="L410" s="164"/>
      <c r="M410" s="164"/>
      <c r="N410" s="164"/>
      <c r="O410" s="164"/>
      <c r="P410" s="164"/>
      <c r="Q410" s="164"/>
      <c r="R410" s="164"/>
      <c r="S410" s="164"/>
      <c r="T410" s="164"/>
      <c r="U410" s="164"/>
      <c r="V410" s="148"/>
      <c r="Z410" s="149"/>
      <c r="AA410" s="149"/>
      <c r="AB410" s="149"/>
      <c r="AC410" s="149"/>
      <c r="AD410" s="149"/>
      <c r="AE410" s="149"/>
    </row>
    <row r="411" spans="1:31" hidden="1" x14ac:dyDescent="0.3">
      <c r="A411" s="148" t="str">
        <f>IF(AND(F413=G413,H413=I413,J413=K413,F413="A"),"2016 - kwh",IF(AND(F413=G413,H413=I413,J413&lt;&gt;K413,F413="A"),"2017 - kwh",IF(AND(F413=G413,H413&lt;&gt;I413,F413="A"),"2018 - kwh","N/A")))</f>
        <v>N/A</v>
      </c>
      <c r="B411" s="148" t="str">
        <f>IF(AND(F413="A",G413="A"),"A","")</f>
        <v/>
      </c>
      <c r="C411" s="154" t="s">
        <v>297</v>
      </c>
      <c r="D411" s="155"/>
      <c r="E411" s="156" t="s">
        <v>166</v>
      </c>
      <c r="F411" s="157"/>
      <c r="G411" s="157"/>
      <c r="H411" s="157"/>
      <c r="I411" s="157"/>
      <c r="J411" s="157"/>
      <c r="K411" s="157"/>
      <c r="L411" s="157"/>
      <c r="M411" s="157"/>
      <c r="N411" s="157"/>
      <c r="O411" s="157"/>
      <c r="P411" s="157"/>
      <c r="Q411" s="157"/>
      <c r="R411" s="157"/>
      <c r="S411" s="157"/>
      <c r="T411" s="157"/>
      <c r="U411" s="157"/>
      <c r="V411" s="148"/>
      <c r="Z411" s="149"/>
      <c r="AA411" s="149" t="str">
        <f>IF(AND(F413=G413,H413=I413,F413="A"),"2016 - kwh","")</f>
        <v/>
      </c>
      <c r="AB411" s="149" t="str">
        <f>IF(OR(B411="2017 - kwh",B411="2018 - kwh"),"2016 - kwh","")</f>
        <v/>
      </c>
      <c r="AC411" s="149"/>
      <c r="AD411" s="149"/>
      <c r="AE411" s="149"/>
    </row>
    <row r="412" spans="1:31" hidden="1" x14ac:dyDescent="0.3">
      <c r="A412" s="148" t="str">
        <f>IF(AND(F413=G413,H413=I413,J413=K413,F413="A"),"2016 - kw",IF(AND(F413=G413,H413=I413,J413&lt;&gt;K413,F413="A"),"2017 - kw",IF(AND(F413=G413,H413&lt;&gt;I413,F413="A"),"2018 - kw","N/A")))</f>
        <v>N/A</v>
      </c>
      <c r="B412" s="148" t="str">
        <f>IF(AND(F413="A",G413="A"),"A","")</f>
        <v/>
      </c>
      <c r="C412" s="158"/>
      <c r="D412" s="159" t="str">
        <f>D411 &amp; "kW"</f>
        <v>kW</v>
      </c>
      <c r="E412" s="160" t="s">
        <v>167</v>
      </c>
      <c r="F412" s="157"/>
      <c r="G412" s="157"/>
      <c r="H412" s="157"/>
      <c r="I412" s="157"/>
      <c r="J412" s="157"/>
      <c r="K412" s="157"/>
      <c r="L412" s="157"/>
      <c r="M412" s="157"/>
      <c r="N412" s="157"/>
      <c r="O412" s="157"/>
      <c r="P412" s="157"/>
      <c r="Q412" s="157"/>
      <c r="R412" s="157"/>
      <c r="S412" s="157"/>
      <c r="T412" s="157"/>
      <c r="U412" s="157"/>
      <c r="V412" s="148"/>
      <c r="Z412" s="149"/>
      <c r="AA412" s="149" t="str">
        <f>IF(AND(F413=G413,H413=I413,F413="A"),"2016 - kw","")</f>
        <v/>
      </c>
      <c r="AB412" s="149" t="str">
        <f>IF(OR(B412="2017 - kw",B412="2018 - kw"),"2016 - kw","")</f>
        <v/>
      </c>
      <c r="AC412" s="149"/>
      <c r="AD412" s="149"/>
      <c r="AE412" s="149"/>
    </row>
    <row r="413" spans="1:31" hidden="1" x14ac:dyDescent="0.3">
      <c r="A413" s="148"/>
      <c r="B413" s="148"/>
      <c r="C413" s="161"/>
      <c r="D413" s="162"/>
      <c r="E413" s="163" t="s">
        <v>168</v>
      </c>
      <c r="F413" s="164"/>
      <c r="G413" s="164"/>
      <c r="H413" s="164"/>
      <c r="I413" s="164"/>
      <c r="J413" s="164"/>
      <c r="K413" s="164"/>
      <c r="L413" s="164"/>
      <c r="M413" s="164"/>
      <c r="N413" s="164"/>
      <c r="O413" s="164"/>
      <c r="P413" s="164"/>
      <c r="Q413" s="164"/>
      <c r="R413" s="164"/>
      <c r="S413" s="164"/>
      <c r="T413" s="164"/>
      <c r="U413" s="164"/>
      <c r="V413" s="148"/>
      <c r="Z413" s="149"/>
      <c r="AA413" s="149"/>
      <c r="AB413" s="149"/>
      <c r="AC413" s="149"/>
      <c r="AD413" s="149"/>
      <c r="AE413" s="149"/>
    </row>
    <row r="414" spans="1:31" hidden="1" x14ac:dyDescent="0.3">
      <c r="A414" s="148" t="str">
        <f>IF(AND(F416=G416,H416=I416,J416=K416,F416="A"),"2016 - kwh",IF(AND(F416=G416,H416=I416,J416&lt;&gt;K416,F416="A"),"2017 - kwh",IF(AND(F416=G416,H416&lt;&gt;I416,F416="A"),"2018 - kwh","N/A")))</f>
        <v>N/A</v>
      </c>
      <c r="B414" s="148" t="str">
        <f>IF(AND(F416="A",G416="A"),"A","")</f>
        <v/>
      </c>
      <c r="C414" s="154" t="s">
        <v>298</v>
      </c>
      <c r="D414" s="155"/>
      <c r="E414" s="156" t="s">
        <v>166</v>
      </c>
      <c r="F414" s="157"/>
      <c r="G414" s="157"/>
      <c r="H414" s="157"/>
      <c r="I414" s="157"/>
      <c r="J414" s="157"/>
      <c r="K414" s="157"/>
      <c r="L414" s="157"/>
      <c r="M414" s="157"/>
      <c r="N414" s="157"/>
      <c r="O414" s="157"/>
      <c r="P414" s="157"/>
      <c r="Q414" s="157"/>
      <c r="R414" s="157"/>
      <c r="S414" s="157"/>
      <c r="T414" s="157"/>
      <c r="U414" s="157"/>
      <c r="V414" s="148"/>
      <c r="Z414" s="149"/>
      <c r="AA414" s="149" t="str">
        <f>IF(AND(F416=G416,H416=I416,F416="A"),"2016 - kwh","")</f>
        <v/>
      </c>
      <c r="AB414" s="149" t="str">
        <f>IF(OR(B414="2017 - kwh",B414="2018 - kwh"),"2016 - kwh","")</f>
        <v/>
      </c>
      <c r="AC414" s="149"/>
      <c r="AD414" s="149"/>
      <c r="AE414" s="149"/>
    </row>
    <row r="415" spans="1:31" hidden="1" x14ac:dyDescent="0.3">
      <c r="A415" s="148" t="str">
        <f>IF(AND(F416=G416,H416=I416,J416=K416,F416="A"),"2016 - kw",IF(AND(F416=G416,H416=I416,J416&lt;&gt;K416,F416="A"),"2017 - kw",IF(AND(F416=G416,H416&lt;&gt;I416,F416="A"),"2018 - kw","N/A")))</f>
        <v>N/A</v>
      </c>
      <c r="B415" s="148" t="str">
        <f>IF(AND(F416="A",G416="A"),"A","")</f>
        <v/>
      </c>
      <c r="C415" s="158"/>
      <c r="D415" s="159" t="str">
        <f>D414 &amp; "kW"</f>
        <v>kW</v>
      </c>
      <c r="E415" s="160" t="s">
        <v>167</v>
      </c>
      <c r="F415" s="157"/>
      <c r="G415" s="157"/>
      <c r="H415" s="157"/>
      <c r="I415" s="157"/>
      <c r="J415" s="157"/>
      <c r="K415" s="157"/>
      <c r="L415" s="157"/>
      <c r="M415" s="157"/>
      <c r="N415" s="157"/>
      <c r="O415" s="157"/>
      <c r="P415" s="157"/>
      <c r="Q415" s="157"/>
      <c r="R415" s="157"/>
      <c r="S415" s="157"/>
      <c r="T415" s="157"/>
      <c r="U415" s="157"/>
      <c r="V415" s="148"/>
      <c r="Z415" s="149"/>
      <c r="AA415" s="149" t="str">
        <f>IF(AND(F416=G416,H416=I416,F416="A"),"2016 - kw","")</f>
        <v/>
      </c>
      <c r="AB415" s="149" t="str">
        <f>IF(OR(B415="2017 - kw",B415="2018 - kw"),"2016 - kw","")</f>
        <v/>
      </c>
      <c r="AC415" s="149"/>
      <c r="AD415" s="149"/>
      <c r="AE415" s="149"/>
    </row>
    <row r="416" spans="1:31" hidden="1" x14ac:dyDescent="0.3">
      <c r="A416" s="148"/>
      <c r="B416" s="148"/>
      <c r="C416" s="161"/>
      <c r="D416" s="162"/>
      <c r="E416" s="163" t="s">
        <v>168</v>
      </c>
      <c r="F416" s="164"/>
      <c r="G416" s="164"/>
      <c r="H416" s="164"/>
      <c r="I416" s="164"/>
      <c r="J416" s="164"/>
      <c r="K416" s="164"/>
      <c r="L416" s="164"/>
      <c r="M416" s="164"/>
      <c r="N416" s="164"/>
      <c r="O416" s="164"/>
      <c r="P416" s="164"/>
      <c r="Q416" s="164"/>
      <c r="R416" s="164"/>
      <c r="S416" s="164"/>
      <c r="T416" s="164"/>
      <c r="U416" s="164"/>
      <c r="V416" s="148"/>
      <c r="Z416" s="149"/>
      <c r="AA416" s="149"/>
      <c r="AB416" s="149"/>
      <c r="AC416" s="149"/>
      <c r="AD416" s="149"/>
      <c r="AE416" s="149"/>
    </row>
    <row r="417" spans="1:31" hidden="1" x14ac:dyDescent="0.3">
      <c r="A417" s="148" t="str">
        <f>IF(AND(F419=G419,H419=I419,J419=K419,F419="A"),"2016 - kwh",IF(AND(F419=G419,H419=I419,J419&lt;&gt;K419,F419="A"),"2017 - kwh",IF(AND(F419=G419,H419&lt;&gt;I419,F419="A"),"2018 - kwh","N/A")))</f>
        <v>N/A</v>
      </c>
      <c r="B417" s="148" t="str">
        <f>IF(AND(F419="A",G419="A"),"A","")</f>
        <v/>
      </c>
      <c r="C417" s="154" t="s">
        <v>299</v>
      </c>
      <c r="D417" s="155"/>
      <c r="E417" s="156" t="s">
        <v>166</v>
      </c>
      <c r="F417" s="157"/>
      <c r="G417" s="157"/>
      <c r="H417" s="157"/>
      <c r="I417" s="157"/>
      <c r="J417" s="157"/>
      <c r="K417" s="157"/>
      <c r="L417" s="157"/>
      <c r="M417" s="157"/>
      <c r="N417" s="157"/>
      <c r="O417" s="157"/>
      <c r="P417" s="157"/>
      <c r="Q417" s="157"/>
      <c r="R417" s="157"/>
      <c r="S417" s="157"/>
      <c r="T417" s="157"/>
      <c r="U417" s="157"/>
      <c r="V417" s="148"/>
      <c r="Z417" s="149"/>
      <c r="AA417" s="149" t="str">
        <f>IF(AND(F419=G419,H419=I419,F419="A"),"2016 - kwh","")</f>
        <v/>
      </c>
      <c r="AB417" s="149" t="str">
        <f>IF(OR(B417="2017 - kwh",B417="2018 - kwh"),"2016 - kwh","")</f>
        <v/>
      </c>
      <c r="AC417" s="149"/>
      <c r="AD417" s="149"/>
      <c r="AE417" s="149"/>
    </row>
    <row r="418" spans="1:31" hidden="1" x14ac:dyDescent="0.3">
      <c r="A418" s="148" t="str">
        <f>IF(AND(F419=G419,H419=I419,J419=K419,F419="A"),"2016 - kw",IF(AND(F419=G419,H419=I419,J419&lt;&gt;K419,F419="A"),"2017 - kw",IF(AND(F419=G419,H419&lt;&gt;I419,F419="A"),"2018 - kw","N/A")))</f>
        <v>N/A</v>
      </c>
      <c r="B418" s="148" t="str">
        <f>IF(AND(F419="A",G419="A"),"A","")</f>
        <v/>
      </c>
      <c r="C418" s="158"/>
      <c r="D418" s="159" t="str">
        <f>D417 &amp; "kW"</f>
        <v>kW</v>
      </c>
      <c r="E418" s="160" t="s">
        <v>167</v>
      </c>
      <c r="F418" s="157"/>
      <c r="G418" s="157"/>
      <c r="H418" s="157"/>
      <c r="I418" s="157"/>
      <c r="J418" s="157"/>
      <c r="K418" s="157"/>
      <c r="L418" s="157"/>
      <c r="M418" s="157"/>
      <c r="N418" s="157"/>
      <c r="O418" s="157"/>
      <c r="P418" s="157"/>
      <c r="Q418" s="157"/>
      <c r="R418" s="157"/>
      <c r="S418" s="157"/>
      <c r="T418" s="157"/>
      <c r="U418" s="157"/>
      <c r="V418" s="148"/>
      <c r="Z418" s="149"/>
      <c r="AA418" s="149" t="str">
        <f>IF(AND(F419=G419,H419=I419,F419="A"),"2016 - kw","")</f>
        <v/>
      </c>
      <c r="AB418" s="149" t="str">
        <f>IF(OR(B418="2017 - kw",B418="2018 - kw"),"2016 - kw","")</f>
        <v/>
      </c>
      <c r="AC418" s="149"/>
      <c r="AD418" s="149"/>
      <c r="AE418" s="149"/>
    </row>
    <row r="419" spans="1:31" hidden="1" x14ac:dyDescent="0.3">
      <c r="A419" s="148"/>
      <c r="B419" s="148"/>
      <c r="C419" s="161"/>
      <c r="D419" s="162"/>
      <c r="E419" s="163" t="s">
        <v>168</v>
      </c>
      <c r="F419" s="164"/>
      <c r="G419" s="164"/>
      <c r="H419" s="164"/>
      <c r="I419" s="164"/>
      <c r="J419" s="164"/>
      <c r="K419" s="164"/>
      <c r="L419" s="164"/>
      <c r="M419" s="164"/>
      <c r="N419" s="164"/>
      <c r="O419" s="164"/>
      <c r="P419" s="164"/>
      <c r="Q419" s="164"/>
      <c r="R419" s="164"/>
      <c r="S419" s="164"/>
      <c r="T419" s="164"/>
      <c r="U419" s="164"/>
      <c r="V419" s="148"/>
      <c r="Z419" s="149"/>
      <c r="AA419" s="149"/>
      <c r="AB419" s="149"/>
      <c r="AC419" s="149"/>
      <c r="AD419" s="149"/>
      <c r="AE419" s="149"/>
    </row>
    <row r="420" spans="1:31" hidden="1" x14ac:dyDescent="0.3">
      <c r="A420" s="148" t="str">
        <f>IF(AND(F422=G422,H422=I422,J422=K422,F422="A"),"2016 - kwh",IF(AND(F422=G422,H422=I422,J422&lt;&gt;K422,F422="A"),"2017 - kwh",IF(AND(F422=G422,H422&lt;&gt;I422,F422="A"),"2018 - kwh","N/A")))</f>
        <v>N/A</v>
      </c>
      <c r="B420" s="148" t="str">
        <f>IF(AND(F422="A",G422="A"),"A","")</f>
        <v/>
      </c>
      <c r="C420" s="154" t="s">
        <v>300</v>
      </c>
      <c r="D420" s="155"/>
      <c r="E420" s="156" t="s">
        <v>166</v>
      </c>
      <c r="F420" s="157"/>
      <c r="G420" s="157"/>
      <c r="H420" s="157"/>
      <c r="I420" s="157"/>
      <c r="J420" s="157"/>
      <c r="K420" s="157"/>
      <c r="L420" s="157"/>
      <c r="M420" s="157"/>
      <c r="N420" s="157"/>
      <c r="O420" s="157"/>
      <c r="P420" s="157"/>
      <c r="Q420" s="157"/>
      <c r="R420" s="157"/>
      <c r="S420" s="157"/>
      <c r="T420" s="157"/>
      <c r="U420" s="157"/>
      <c r="V420" s="148"/>
      <c r="Z420" s="149"/>
      <c r="AA420" s="149" t="str">
        <f>IF(AND(F422=G422,H422=I422,F422="A"),"2016 - kwh","")</f>
        <v/>
      </c>
      <c r="AB420" s="149" t="str">
        <f>IF(OR(B420="2017 - kwh",B420="2018 - kwh"),"2016 - kwh","")</f>
        <v/>
      </c>
      <c r="AC420" s="149"/>
      <c r="AD420" s="149"/>
      <c r="AE420" s="149"/>
    </row>
    <row r="421" spans="1:31" hidden="1" x14ac:dyDescent="0.3">
      <c r="A421" s="148" t="str">
        <f>IF(AND(F422=G422,H422=I422,J422=K422,F422="A"),"2016 - kw",IF(AND(F422=G422,H422=I422,J422&lt;&gt;K422,F422="A"),"2017 - kw",IF(AND(F422=G422,H422&lt;&gt;I422,F422="A"),"2018 - kw","N/A")))</f>
        <v>N/A</v>
      </c>
      <c r="B421" s="148" t="str">
        <f>IF(AND(F422="A",G422="A"),"A","")</f>
        <v/>
      </c>
      <c r="C421" s="158"/>
      <c r="D421" s="159" t="str">
        <f>D420 &amp; "kW"</f>
        <v>kW</v>
      </c>
      <c r="E421" s="160" t="s">
        <v>167</v>
      </c>
      <c r="F421" s="157"/>
      <c r="G421" s="157"/>
      <c r="H421" s="157"/>
      <c r="I421" s="157"/>
      <c r="J421" s="157"/>
      <c r="K421" s="157"/>
      <c r="L421" s="157"/>
      <c r="M421" s="157"/>
      <c r="N421" s="157"/>
      <c r="O421" s="157"/>
      <c r="P421" s="157"/>
      <c r="Q421" s="157"/>
      <c r="R421" s="157"/>
      <c r="S421" s="157"/>
      <c r="T421" s="157"/>
      <c r="U421" s="157"/>
      <c r="V421" s="148"/>
      <c r="Z421" s="149"/>
      <c r="AA421" s="149" t="str">
        <f>IF(AND(F422=G422,H422=I422,F422="A"),"2016 - kw","")</f>
        <v/>
      </c>
      <c r="AB421" s="149" t="str">
        <f>IF(OR(B421="2017 - kw",B421="2018 - kw"),"2016 - kw","")</f>
        <v/>
      </c>
      <c r="AC421" s="149"/>
      <c r="AD421" s="149"/>
      <c r="AE421" s="149"/>
    </row>
    <row r="422" spans="1:31" hidden="1" x14ac:dyDescent="0.3">
      <c r="A422" s="148"/>
      <c r="B422" s="148"/>
      <c r="C422" s="161"/>
      <c r="D422" s="162"/>
      <c r="E422" s="163" t="s">
        <v>168</v>
      </c>
      <c r="F422" s="164"/>
      <c r="G422" s="164"/>
      <c r="H422" s="164"/>
      <c r="I422" s="164"/>
      <c r="J422" s="164"/>
      <c r="K422" s="164"/>
      <c r="L422" s="164"/>
      <c r="M422" s="164"/>
      <c r="N422" s="164"/>
      <c r="O422" s="164"/>
      <c r="P422" s="164"/>
      <c r="Q422" s="164"/>
      <c r="R422" s="164"/>
      <c r="S422" s="164"/>
      <c r="T422" s="164"/>
      <c r="U422" s="164"/>
      <c r="V422" s="148"/>
      <c r="Z422" s="149"/>
      <c r="AA422" s="149"/>
      <c r="AB422" s="149"/>
      <c r="AC422" s="149"/>
      <c r="AD422" s="149"/>
      <c r="AE422" s="149"/>
    </row>
    <row r="423" spans="1:31" hidden="1" x14ac:dyDescent="0.3">
      <c r="A423" s="148" t="str">
        <f>IF(AND(F425=G425,H425=I425,J425=K425,F425="A"),"2016 - kwh",IF(AND(F425=G425,H425=I425,J425&lt;&gt;K425,F425="A"),"2017 - kwh",IF(AND(F425=G425,H425&lt;&gt;I425,F425="A"),"2018 - kwh","N/A")))</f>
        <v>N/A</v>
      </c>
      <c r="B423" s="148" t="str">
        <f>IF(AND(F425="A",G425="A"),"A","")</f>
        <v/>
      </c>
      <c r="C423" s="154" t="s">
        <v>301</v>
      </c>
      <c r="D423" s="155"/>
      <c r="E423" s="156" t="s">
        <v>166</v>
      </c>
      <c r="F423" s="157"/>
      <c r="G423" s="157"/>
      <c r="H423" s="157"/>
      <c r="I423" s="157"/>
      <c r="J423" s="157"/>
      <c r="K423" s="157"/>
      <c r="L423" s="157"/>
      <c r="M423" s="157"/>
      <c r="N423" s="157"/>
      <c r="O423" s="157"/>
      <c r="P423" s="157"/>
      <c r="Q423" s="157"/>
      <c r="R423" s="157"/>
      <c r="S423" s="157"/>
      <c r="T423" s="157"/>
      <c r="U423" s="157"/>
      <c r="V423" s="148"/>
      <c r="Z423" s="149"/>
      <c r="AA423" s="149" t="str">
        <f>IF(AND(F425=G425,H425=I425,F425="A"),"2016 - kwh","")</f>
        <v/>
      </c>
      <c r="AB423" s="149" t="str">
        <f>IF(OR(B423="2017 - kwh",B423="2018 - kwh"),"2016 - kwh","")</f>
        <v/>
      </c>
      <c r="AC423" s="149"/>
      <c r="AD423" s="149"/>
      <c r="AE423" s="149"/>
    </row>
    <row r="424" spans="1:31" hidden="1" x14ac:dyDescent="0.3">
      <c r="A424" s="148" t="str">
        <f>IF(AND(F425=G425,H425=I425,J425=K425,F425="A"),"2016 - kw",IF(AND(F425=G425,H425=I425,J425&lt;&gt;K425,F425="A"),"2017 - kw",IF(AND(F425=G425,H425&lt;&gt;I425,F425="A"),"2018 - kw","N/A")))</f>
        <v>N/A</v>
      </c>
      <c r="B424" s="148" t="str">
        <f>IF(AND(F425="A",G425="A"),"A","")</f>
        <v/>
      </c>
      <c r="C424" s="158"/>
      <c r="D424" s="159" t="str">
        <f>D423 &amp; "kW"</f>
        <v>kW</v>
      </c>
      <c r="E424" s="160" t="s">
        <v>167</v>
      </c>
      <c r="F424" s="157"/>
      <c r="G424" s="157"/>
      <c r="H424" s="157"/>
      <c r="I424" s="157"/>
      <c r="J424" s="157"/>
      <c r="K424" s="157"/>
      <c r="L424" s="157"/>
      <c r="M424" s="157"/>
      <c r="N424" s="157"/>
      <c r="O424" s="157"/>
      <c r="P424" s="157"/>
      <c r="Q424" s="157"/>
      <c r="R424" s="157"/>
      <c r="S424" s="157"/>
      <c r="T424" s="157"/>
      <c r="U424" s="157"/>
      <c r="V424" s="148"/>
      <c r="Z424" s="149"/>
      <c r="AA424" s="149" t="str">
        <f>IF(AND(F425=G425,H425=I425,F425="A"),"2016 - kw","")</f>
        <v/>
      </c>
      <c r="AB424" s="149" t="str">
        <f>IF(OR(B424="2017 - kw",B424="2018 - kw"),"2016 - kw","")</f>
        <v/>
      </c>
      <c r="AC424" s="149"/>
      <c r="AD424" s="149"/>
      <c r="AE424" s="149"/>
    </row>
    <row r="425" spans="1:31" hidden="1" x14ac:dyDescent="0.3">
      <c r="A425" s="148"/>
      <c r="B425" s="148"/>
      <c r="C425" s="161"/>
      <c r="D425" s="162"/>
      <c r="E425" s="163" t="s">
        <v>168</v>
      </c>
      <c r="F425" s="164"/>
      <c r="G425" s="164"/>
      <c r="H425" s="164"/>
      <c r="I425" s="164"/>
      <c r="J425" s="164"/>
      <c r="K425" s="164"/>
      <c r="L425" s="164"/>
      <c r="M425" s="164"/>
      <c r="N425" s="164"/>
      <c r="O425" s="164"/>
      <c r="P425" s="164"/>
      <c r="Q425" s="164"/>
      <c r="R425" s="164"/>
      <c r="S425" s="164"/>
      <c r="T425" s="164"/>
      <c r="U425" s="164"/>
      <c r="V425" s="148"/>
      <c r="Z425" s="149"/>
      <c r="AA425" s="149"/>
      <c r="AB425" s="149"/>
      <c r="AC425" s="149"/>
      <c r="AD425" s="149"/>
      <c r="AE425" s="149"/>
    </row>
    <row r="426" spans="1:31" hidden="1" x14ac:dyDescent="0.3">
      <c r="A426" s="148" t="str">
        <f>IF(AND(F428=G428,H428=I428,J428=K428,F428="A"),"2016 - kwh",IF(AND(F428=G428,H428=I428,J428&lt;&gt;K428,F428="A"),"2017 - kwh",IF(AND(F428=G428,H428&lt;&gt;I428,F428="A"),"2018 - kwh","N/A")))</f>
        <v>N/A</v>
      </c>
      <c r="B426" s="148" t="str">
        <f>IF(AND(F428="A",G428="A"),"A","")</f>
        <v/>
      </c>
      <c r="C426" s="154" t="s">
        <v>302</v>
      </c>
      <c r="D426" s="155"/>
      <c r="E426" s="156" t="s">
        <v>166</v>
      </c>
      <c r="F426" s="157"/>
      <c r="G426" s="157"/>
      <c r="H426" s="157"/>
      <c r="I426" s="157"/>
      <c r="J426" s="157"/>
      <c r="K426" s="157"/>
      <c r="L426" s="157"/>
      <c r="M426" s="157"/>
      <c r="N426" s="157"/>
      <c r="O426" s="157"/>
      <c r="P426" s="157"/>
      <c r="Q426" s="157"/>
      <c r="R426" s="157"/>
      <c r="S426" s="157"/>
      <c r="T426" s="157"/>
      <c r="U426" s="157"/>
      <c r="V426" s="148"/>
      <c r="Z426" s="149"/>
      <c r="AA426" s="149" t="str">
        <f>IF(AND(F428=G428,H428=I428,F428="A"),"2016 - kwh","")</f>
        <v/>
      </c>
      <c r="AB426" s="149" t="str">
        <f>IF(OR(B426="2017 - kwh",B426="2018 - kwh"),"2016 - kwh","")</f>
        <v/>
      </c>
      <c r="AC426" s="149"/>
      <c r="AD426" s="149"/>
      <c r="AE426" s="149"/>
    </row>
    <row r="427" spans="1:31" hidden="1" x14ac:dyDescent="0.3">
      <c r="A427" s="148" t="str">
        <f>IF(AND(F428=G428,H428=I428,J428=K428,F428="A"),"2016 - kw",IF(AND(F428=G428,H428=I428,J428&lt;&gt;K428,F428="A"),"2017 - kw",IF(AND(F428=G428,H428&lt;&gt;I428,F428="A"),"2018 - kw","N/A")))</f>
        <v>N/A</v>
      </c>
      <c r="B427" s="148" t="str">
        <f>IF(AND(F428="A",G428="A"),"A","")</f>
        <v/>
      </c>
      <c r="C427" s="158"/>
      <c r="D427" s="159" t="str">
        <f>D426 &amp; "kW"</f>
        <v>kW</v>
      </c>
      <c r="E427" s="160" t="s">
        <v>167</v>
      </c>
      <c r="F427" s="157"/>
      <c r="G427" s="157"/>
      <c r="H427" s="157"/>
      <c r="I427" s="157"/>
      <c r="J427" s="157"/>
      <c r="K427" s="157"/>
      <c r="L427" s="157"/>
      <c r="M427" s="157"/>
      <c r="N427" s="157"/>
      <c r="O427" s="157"/>
      <c r="P427" s="157"/>
      <c r="Q427" s="157"/>
      <c r="R427" s="157"/>
      <c r="S427" s="157"/>
      <c r="T427" s="157"/>
      <c r="U427" s="157"/>
      <c r="V427" s="148"/>
      <c r="Z427" s="149"/>
      <c r="AA427" s="149" t="str">
        <f>IF(AND(F428=G428,H428=I428,F428="A"),"2016 - kw","")</f>
        <v/>
      </c>
      <c r="AB427" s="149" t="str">
        <f>IF(OR(B427="2017 - kw",B427="2018 - kw"),"2016 - kw","")</f>
        <v/>
      </c>
      <c r="AC427" s="149"/>
      <c r="AD427" s="149"/>
      <c r="AE427" s="149"/>
    </row>
    <row r="428" spans="1:31" hidden="1" x14ac:dyDescent="0.3">
      <c r="A428" s="148"/>
      <c r="B428" s="148"/>
      <c r="C428" s="161"/>
      <c r="D428" s="162"/>
      <c r="E428" s="163" t="s">
        <v>168</v>
      </c>
      <c r="F428" s="164"/>
      <c r="G428" s="164"/>
      <c r="H428" s="164"/>
      <c r="I428" s="164"/>
      <c r="J428" s="164"/>
      <c r="K428" s="164"/>
      <c r="L428" s="164"/>
      <c r="M428" s="164"/>
      <c r="N428" s="164"/>
      <c r="O428" s="164"/>
      <c r="P428" s="164"/>
      <c r="Q428" s="164"/>
      <c r="R428" s="164"/>
      <c r="S428" s="164"/>
      <c r="T428" s="164"/>
      <c r="U428" s="164"/>
      <c r="V428" s="148"/>
      <c r="Z428" s="149"/>
      <c r="AA428" s="149"/>
      <c r="AB428" s="149"/>
      <c r="AC428" s="149"/>
      <c r="AD428" s="149"/>
      <c r="AE428" s="149"/>
    </row>
    <row r="429" spans="1:31" hidden="1" x14ac:dyDescent="0.3">
      <c r="A429" s="148" t="str">
        <f>IF(AND(F431=G431,H431=I431,J431=K431,F431="A"),"2016 - kwh",IF(AND(F431=G431,H431=I431,J431&lt;&gt;K431,F431="A"),"2017 - kwh",IF(AND(F431=G431,H431&lt;&gt;I431,F431="A"),"2018 - kwh","N/A")))</f>
        <v>N/A</v>
      </c>
      <c r="B429" s="148" t="str">
        <f>IF(AND(F431="A",G431="A"),"A","")</f>
        <v/>
      </c>
      <c r="C429" s="154" t="s">
        <v>303</v>
      </c>
      <c r="D429" s="155"/>
      <c r="E429" s="156" t="s">
        <v>166</v>
      </c>
      <c r="F429" s="157"/>
      <c r="G429" s="157"/>
      <c r="H429" s="157"/>
      <c r="I429" s="157"/>
      <c r="J429" s="157"/>
      <c r="K429" s="157"/>
      <c r="L429" s="157"/>
      <c r="M429" s="157"/>
      <c r="N429" s="157"/>
      <c r="O429" s="157"/>
      <c r="P429" s="157"/>
      <c r="Q429" s="157"/>
      <c r="R429" s="157"/>
      <c r="S429" s="157"/>
      <c r="T429" s="157"/>
      <c r="U429" s="157"/>
      <c r="V429" s="148"/>
      <c r="Z429" s="149"/>
      <c r="AA429" s="149" t="str">
        <f>IF(AND(F431=G431,H431=I431,F431="A"),"2016 - kwh","")</f>
        <v/>
      </c>
      <c r="AB429" s="149" t="str">
        <f>IF(OR(B429="2017 - kwh",B429="2018 - kwh"),"2016 - kwh","")</f>
        <v/>
      </c>
      <c r="AC429" s="149"/>
      <c r="AD429" s="149"/>
      <c r="AE429" s="149"/>
    </row>
    <row r="430" spans="1:31" hidden="1" x14ac:dyDescent="0.3">
      <c r="A430" s="148" t="str">
        <f>IF(AND(F431=G431,H431=I431,J431=K431,F431="A"),"2016 - kw",IF(AND(F431=G431,H431=I431,J431&lt;&gt;K431,F431="A"),"2017 - kw",IF(AND(F431=G431,H431&lt;&gt;I431,F431="A"),"2018 - kw","N/A")))</f>
        <v>N/A</v>
      </c>
      <c r="B430" s="148" t="str">
        <f>IF(AND(F431="A",G431="A"),"A","")</f>
        <v/>
      </c>
      <c r="C430" s="158"/>
      <c r="D430" s="159" t="str">
        <f>D429 &amp; "kW"</f>
        <v>kW</v>
      </c>
      <c r="E430" s="160" t="s">
        <v>167</v>
      </c>
      <c r="F430" s="157"/>
      <c r="G430" s="157"/>
      <c r="H430" s="157"/>
      <c r="I430" s="157"/>
      <c r="J430" s="157"/>
      <c r="K430" s="157"/>
      <c r="L430" s="157"/>
      <c r="M430" s="157"/>
      <c r="N430" s="157"/>
      <c r="O430" s="157"/>
      <c r="P430" s="157"/>
      <c r="Q430" s="157"/>
      <c r="R430" s="157"/>
      <c r="S430" s="157"/>
      <c r="T430" s="157"/>
      <c r="U430" s="157"/>
      <c r="V430" s="148"/>
      <c r="Z430" s="149"/>
      <c r="AA430" s="149" t="str">
        <f>IF(AND(F431=G431,H431=I431,F431="A"),"2016 - kw","")</f>
        <v/>
      </c>
      <c r="AB430" s="149" t="str">
        <f>IF(OR(B430="2017 - kw",B430="2018 - kw"),"2016 - kw","")</f>
        <v/>
      </c>
      <c r="AC430" s="149"/>
      <c r="AD430" s="149"/>
      <c r="AE430" s="149"/>
    </row>
    <row r="431" spans="1:31" hidden="1" x14ac:dyDescent="0.3">
      <c r="A431" s="148"/>
      <c r="B431" s="148"/>
      <c r="C431" s="161"/>
      <c r="D431" s="165"/>
      <c r="E431" s="163" t="s">
        <v>168</v>
      </c>
      <c r="F431" s="164"/>
      <c r="G431" s="164"/>
      <c r="H431" s="164"/>
      <c r="I431" s="164"/>
      <c r="J431" s="164"/>
      <c r="K431" s="164"/>
      <c r="L431" s="164"/>
      <c r="M431" s="164"/>
      <c r="N431" s="164"/>
      <c r="O431" s="164"/>
      <c r="P431" s="164"/>
      <c r="Q431" s="164"/>
      <c r="R431" s="164"/>
      <c r="S431" s="164"/>
      <c r="T431" s="164"/>
      <c r="U431" s="164"/>
      <c r="V431" s="148"/>
      <c r="Z431" s="149"/>
      <c r="AA431" s="149"/>
      <c r="AB431" s="149"/>
      <c r="AC431" s="149"/>
      <c r="AD431" s="149"/>
      <c r="AE431" s="149"/>
    </row>
    <row r="432" spans="1:31" hidden="1" x14ac:dyDescent="0.3">
      <c r="A432" s="148" t="str">
        <f>IF(AND(F434=G434,H434=I434,J434=K434,F434="A"),"2016 - kwh",IF(AND(F434=G434,H434=I434,J434&lt;&gt;K434,F434="A"),"2017 - kwh",IF(AND(F434=G434,H434&lt;&gt;I434,F434="A"),"2018 - kwh","N/A")))</f>
        <v>N/A</v>
      </c>
      <c r="B432" s="148" t="str">
        <f>IF(AND(F434="A",G434="A"),"A","")</f>
        <v/>
      </c>
      <c r="C432" s="154" t="s">
        <v>304</v>
      </c>
      <c r="D432" s="155"/>
      <c r="E432" s="156" t="s">
        <v>166</v>
      </c>
      <c r="F432" s="157"/>
      <c r="G432" s="157"/>
      <c r="H432" s="157"/>
      <c r="I432" s="157"/>
      <c r="J432" s="157"/>
      <c r="K432" s="157"/>
      <c r="L432" s="157"/>
      <c r="M432" s="157"/>
      <c r="N432" s="157"/>
      <c r="O432" s="157"/>
      <c r="P432" s="157"/>
      <c r="Q432" s="157"/>
      <c r="R432" s="157"/>
      <c r="S432" s="157"/>
      <c r="T432" s="157"/>
      <c r="U432" s="157"/>
      <c r="V432" s="148"/>
      <c r="Z432" s="149"/>
      <c r="AA432" s="149" t="str">
        <f>IF(AND(F434=G434,H434=I434,F434="A"),"2016 - kwh","")</f>
        <v/>
      </c>
      <c r="AB432" s="149" t="str">
        <f>IF(OR(B432="2017 - kwh",B432="2018 - kwh"),"2016 - kwh","")</f>
        <v/>
      </c>
      <c r="AC432" s="149"/>
      <c r="AD432" s="149"/>
      <c r="AE432" s="149"/>
    </row>
    <row r="433" spans="1:31" hidden="1" x14ac:dyDescent="0.3">
      <c r="A433" s="148" t="str">
        <f>IF(AND(F434=G434,H434=I434,J434=K434,F434="A"),"2016 - kw",IF(AND(F434=G434,H434=I434,J434&lt;&gt;K434,F434="A"),"2017 - kw",IF(AND(F434=G434,H434&lt;&gt;I434,F434="A"),"2018 - kw","N/A")))</f>
        <v>N/A</v>
      </c>
      <c r="B433" s="148" t="str">
        <f>IF(AND(F434="A",G434="A"),"A","")</f>
        <v/>
      </c>
      <c r="C433" s="158"/>
      <c r="D433" s="159" t="str">
        <f>D432 &amp; "kW"</f>
        <v>kW</v>
      </c>
      <c r="E433" s="160" t="s">
        <v>167</v>
      </c>
      <c r="F433" s="157"/>
      <c r="G433" s="157"/>
      <c r="H433" s="157"/>
      <c r="I433" s="157"/>
      <c r="J433" s="157"/>
      <c r="K433" s="157"/>
      <c r="L433" s="157"/>
      <c r="M433" s="157"/>
      <c r="N433" s="157"/>
      <c r="O433" s="157"/>
      <c r="P433" s="157"/>
      <c r="Q433" s="157"/>
      <c r="R433" s="157"/>
      <c r="S433" s="157"/>
      <c r="T433" s="157"/>
      <c r="U433" s="157"/>
      <c r="V433" s="148"/>
      <c r="Z433" s="149"/>
      <c r="AA433" s="149" t="str">
        <f>IF(AND(F434=G434,H434=I434,F434="A"),"2016 - kw","")</f>
        <v/>
      </c>
      <c r="AB433" s="149" t="str">
        <f>IF(OR(B433="2017 - kw",B433="2018 - kw"),"2016 - kw","")</f>
        <v/>
      </c>
      <c r="AC433" s="149"/>
      <c r="AD433" s="149"/>
      <c r="AE433" s="149"/>
    </row>
    <row r="434" spans="1:31" hidden="1" x14ac:dyDescent="0.3">
      <c r="A434" s="148"/>
      <c r="B434" s="148"/>
      <c r="C434" s="161"/>
      <c r="D434" s="162"/>
      <c r="E434" s="163" t="s">
        <v>168</v>
      </c>
      <c r="F434" s="164"/>
      <c r="G434" s="164"/>
      <c r="H434" s="164"/>
      <c r="I434" s="164"/>
      <c r="J434" s="164"/>
      <c r="K434" s="164"/>
      <c r="L434" s="164"/>
      <c r="M434" s="164"/>
      <c r="N434" s="164"/>
      <c r="O434" s="164"/>
      <c r="P434" s="164"/>
      <c r="Q434" s="164"/>
      <c r="R434" s="164"/>
      <c r="S434" s="164"/>
      <c r="T434" s="164"/>
      <c r="U434" s="164"/>
      <c r="V434" s="148"/>
      <c r="Z434" s="149"/>
      <c r="AA434" s="149"/>
      <c r="AB434" s="149"/>
      <c r="AC434" s="149"/>
      <c r="AD434" s="149"/>
      <c r="AE434" s="149"/>
    </row>
    <row r="435" spans="1:31" hidden="1" x14ac:dyDescent="0.3">
      <c r="A435" s="148" t="str">
        <f>IF(AND(F437=G437,H437=I437,J437=K437,F437="A"),"2016 - kwh",IF(AND(F437=G437,H437=I437,J437&lt;&gt;K437,F437="A"),"2017 - kwh",IF(AND(F437=G437,H437&lt;&gt;I437,F437="A"),"2018 - kwh","N/A")))</f>
        <v>N/A</v>
      </c>
      <c r="B435" s="148" t="str">
        <f>IF(AND(F437="A",G437="A"),"A","")</f>
        <v/>
      </c>
      <c r="C435" s="154" t="s">
        <v>305</v>
      </c>
      <c r="D435" s="155"/>
      <c r="E435" s="156" t="s">
        <v>166</v>
      </c>
      <c r="F435" s="157"/>
      <c r="G435" s="157"/>
      <c r="H435" s="157"/>
      <c r="I435" s="157"/>
      <c r="J435" s="157"/>
      <c r="K435" s="157"/>
      <c r="L435" s="157"/>
      <c r="M435" s="157"/>
      <c r="N435" s="157"/>
      <c r="O435" s="157"/>
      <c r="P435" s="157"/>
      <c r="Q435" s="157"/>
      <c r="R435" s="157"/>
      <c r="S435" s="157"/>
      <c r="T435" s="157"/>
      <c r="U435" s="157"/>
      <c r="V435" s="148"/>
      <c r="Z435" s="149"/>
      <c r="AA435" s="149" t="str">
        <f>IF(AND(F437=G437,H437=I437,F437="A"),"2016 - kwh","")</f>
        <v/>
      </c>
      <c r="AB435" s="149" t="str">
        <f>IF(OR(B435="2017 - kwh",B435="2018 - kwh"),"2016 - kwh","")</f>
        <v/>
      </c>
      <c r="AC435" s="149"/>
      <c r="AD435" s="149"/>
      <c r="AE435" s="149"/>
    </row>
    <row r="436" spans="1:31" hidden="1" x14ac:dyDescent="0.3">
      <c r="A436" s="148" t="str">
        <f>IF(AND(F437=G437,H437=I437,J437=K437,F437="A"),"2016 - kw",IF(AND(F437=G437,H437=I437,J437&lt;&gt;K437,F437="A"),"2017 - kw",IF(AND(F437=G437,H437&lt;&gt;I437,F437="A"),"2018 - kw","N/A")))</f>
        <v>N/A</v>
      </c>
      <c r="B436" s="148" t="str">
        <f>IF(AND(F437="A",G437="A"),"A","")</f>
        <v/>
      </c>
      <c r="C436" s="158"/>
      <c r="D436" s="159" t="str">
        <f>D435 &amp; "kW"</f>
        <v>kW</v>
      </c>
      <c r="E436" s="160" t="s">
        <v>167</v>
      </c>
      <c r="F436" s="157"/>
      <c r="G436" s="157"/>
      <c r="H436" s="157"/>
      <c r="I436" s="157"/>
      <c r="J436" s="157"/>
      <c r="K436" s="157"/>
      <c r="L436" s="157"/>
      <c r="M436" s="157"/>
      <c r="N436" s="157"/>
      <c r="O436" s="157"/>
      <c r="P436" s="157"/>
      <c r="Q436" s="157"/>
      <c r="R436" s="157"/>
      <c r="S436" s="157"/>
      <c r="T436" s="157"/>
      <c r="U436" s="157"/>
      <c r="V436" s="148"/>
      <c r="Z436" s="149"/>
      <c r="AA436" s="149" t="str">
        <f>IF(AND(F437=G437,H437=I437,F437="A"),"2016 - kw","")</f>
        <v/>
      </c>
      <c r="AB436" s="149" t="str">
        <f>IF(OR(B436="2017 - kw",B436="2018 - kw"),"2016 - kw","")</f>
        <v/>
      </c>
      <c r="AC436" s="149"/>
      <c r="AD436" s="149"/>
      <c r="AE436" s="149"/>
    </row>
    <row r="437" spans="1:31" hidden="1" x14ac:dyDescent="0.3">
      <c r="A437" s="148"/>
      <c r="B437" s="148"/>
      <c r="C437" s="161"/>
      <c r="D437" s="162"/>
      <c r="E437" s="163" t="s">
        <v>168</v>
      </c>
      <c r="F437" s="164"/>
      <c r="G437" s="164"/>
      <c r="H437" s="164"/>
      <c r="I437" s="164"/>
      <c r="J437" s="164"/>
      <c r="K437" s="164"/>
      <c r="L437" s="164"/>
      <c r="M437" s="164"/>
      <c r="N437" s="164"/>
      <c r="O437" s="164"/>
      <c r="P437" s="164"/>
      <c r="Q437" s="164"/>
      <c r="R437" s="164"/>
      <c r="S437" s="164"/>
      <c r="T437" s="164"/>
      <c r="U437" s="164"/>
      <c r="V437" s="148"/>
      <c r="Z437" s="149"/>
      <c r="AA437" s="149"/>
      <c r="AB437" s="149"/>
      <c r="AC437" s="149"/>
      <c r="AD437" s="149"/>
      <c r="AE437" s="149"/>
    </row>
    <row r="438" spans="1:31" hidden="1" x14ac:dyDescent="0.3">
      <c r="A438" s="148" t="str">
        <f>IF(AND(F440=G440,H440=I440,J440=K440,F440="A"),"2016 - kwh",IF(AND(F440=G440,H440=I440,J440&lt;&gt;K440,F440="A"),"2017 - kwh",IF(AND(F440=G440,H440&lt;&gt;I440,F440="A"),"2018 - kwh","N/A")))</f>
        <v>N/A</v>
      </c>
      <c r="B438" s="148" t="str">
        <f>IF(AND(F440="A",G440="A"),"A","")</f>
        <v/>
      </c>
      <c r="C438" s="154" t="s">
        <v>306</v>
      </c>
      <c r="D438" s="155"/>
      <c r="E438" s="156" t="s">
        <v>166</v>
      </c>
      <c r="F438" s="157"/>
      <c r="G438" s="157"/>
      <c r="H438" s="157"/>
      <c r="I438" s="157"/>
      <c r="J438" s="157"/>
      <c r="K438" s="157"/>
      <c r="L438" s="157"/>
      <c r="M438" s="157"/>
      <c r="N438" s="157"/>
      <c r="O438" s="157"/>
      <c r="P438" s="157"/>
      <c r="Q438" s="157"/>
      <c r="R438" s="157"/>
      <c r="S438" s="157"/>
      <c r="T438" s="157"/>
      <c r="U438" s="157"/>
      <c r="V438" s="148"/>
      <c r="Z438" s="149"/>
      <c r="AA438" s="149" t="str">
        <f>IF(AND(F440=G440,H440=I440,F440="A"),"2016 - kwh","")</f>
        <v/>
      </c>
      <c r="AB438" s="149" t="str">
        <f>IF(OR(B438="2017 - kwh",B438="2018 - kwh"),"2016 - kwh","")</f>
        <v/>
      </c>
      <c r="AC438" s="149"/>
      <c r="AD438" s="149"/>
      <c r="AE438" s="149"/>
    </row>
    <row r="439" spans="1:31" hidden="1" x14ac:dyDescent="0.3">
      <c r="A439" s="148" t="str">
        <f>IF(AND(F440=G440,H440=I440,J440=K440,F440="A"),"2016 - kw",IF(AND(F440=G440,H440=I440,J440&lt;&gt;K440,F440="A"),"2017 - kw",IF(AND(F440=G440,H440&lt;&gt;I440,F440="A"),"2018 - kw","N/A")))</f>
        <v>N/A</v>
      </c>
      <c r="B439" s="148" t="str">
        <f>IF(AND(F440="A",G440="A"),"A","")</f>
        <v/>
      </c>
      <c r="C439" s="158"/>
      <c r="D439" s="159" t="str">
        <f>D438 &amp; "kW"</f>
        <v>kW</v>
      </c>
      <c r="E439" s="160" t="s">
        <v>167</v>
      </c>
      <c r="F439" s="157"/>
      <c r="G439" s="157"/>
      <c r="H439" s="157"/>
      <c r="I439" s="157"/>
      <c r="J439" s="157"/>
      <c r="K439" s="157"/>
      <c r="L439" s="157"/>
      <c r="M439" s="157"/>
      <c r="N439" s="157"/>
      <c r="O439" s="157"/>
      <c r="P439" s="157"/>
      <c r="Q439" s="157"/>
      <c r="R439" s="157"/>
      <c r="S439" s="157"/>
      <c r="T439" s="157"/>
      <c r="U439" s="157"/>
      <c r="V439" s="148"/>
      <c r="Z439" s="149"/>
      <c r="AA439" s="149" t="str">
        <f>IF(AND(F440=G440,H440=I440,F440="A"),"2016 - kw","")</f>
        <v/>
      </c>
      <c r="AB439" s="149" t="str">
        <f>IF(OR(B439="2017 - kw",B439="2018 - kw"),"2016 - kw","")</f>
        <v/>
      </c>
      <c r="AC439" s="149"/>
      <c r="AD439" s="149"/>
      <c r="AE439" s="149"/>
    </row>
    <row r="440" spans="1:31" hidden="1" x14ac:dyDescent="0.3">
      <c r="A440" s="148"/>
      <c r="B440" s="148"/>
      <c r="C440" s="161"/>
      <c r="D440" s="162"/>
      <c r="E440" s="163" t="s">
        <v>168</v>
      </c>
      <c r="F440" s="164"/>
      <c r="G440" s="164"/>
      <c r="H440" s="164"/>
      <c r="I440" s="164"/>
      <c r="J440" s="164"/>
      <c r="K440" s="164"/>
      <c r="L440" s="164"/>
      <c r="M440" s="164"/>
      <c r="N440" s="164"/>
      <c r="O440" s="164"/>
      <c r="P440" s="164"/>
      <c r="Q440" s="164"/>
      <c r="R440" s="164"/>
      <c r="S440" s="164"/>
      <c r="T440" s="164"/>
      <c r="U440" s="164"/>
      <c r="V440" s="148"/>
      <c r="Z440" s="149"/>
      <c r="AA440" s="149"/>
      <c r="AB440" s="149"/>
      <c r="AC440" s="149"/>
      <c r="AD440" s="149"/>
      <c r="AE440" s="149"/>
    </row>
    <row r="441" spans="1:31" hidden="1" x14ac:dyDescent="0.3">
      <c r="A441" s="148" t="str">
        <f>IF(AND(F443=G443,H443=I443,J443=K443,F443="A"),"2016 - kwh",IF(AND(F443=G443,H443=I443,J443&lt;&gt;K443,F443="A"),"2017 - kwh",IF(AND(F443=G443,H443&lt;&gt;I443,F443="A"),"2018 - kwh","N/A")))</f>
        <v>N/A</v>
      </c>
      <c r="B441" s="148" t="str">
        <f>IF(AND(F443="A",G443="A"),"A","")</f>
        <v/>
      </c>
      <c r="C441" s="154" t="s">
        <v>307</v>
      </c>
      <c r="D441" s="155"/>
      <c r="E441" s="156" t="s">
        <v>166</v>
      </c>
      <c r="F441" s="157"/>
      <c r="G441" s="157"/>
      <c r="H441" s="157"/>
      <c r="I441" s="157"/>
      <c r="J441" s="157"/>
      <c r="K441" s="157"/>
      <c r="L441" s="157"/>
      <c r="M441" s="157"/>
      <c r="N441" s="157"/>
      <c r="O441" s="157"/>
      <c r="P441" s="157"/>
      <c r="Q441" s="157"/>
      <c r="R441" s="157"/>
      <c r="S441" s="157"/>
      <c r="T441" s="157"/>
      <c r="U441" s="157"/>
      <c r="V441" s="148"/>
      <c r="Z441" s="149"/>
      <c r="AA441" s="149" t="str">
        <f>IF(AND(F443=G443,H443=I443,F443="A"),"2016 - kwh","")</f>
        <v/>
      </c>
      <c r="AB441" s="149" t="str">
        <f>IF(OR(B441="2017 - kwh",B441="2018 - kwh"),"2016 - kwh","")</f>
        <v/>
      </c>
      <c r="AC441" s="149"/>
      <c r="AD441" s="149"/>
      <c r="AE441" s="149"/>
    </row>
    <row r="442" spans="1:31" hidden="1" x14ac:dyDescent="0.3">
      <c r="A442" s="148" t="str">
        <f>IF(AND(F443=G443,H443=I443,J443=K443,F443="A"),"2016 - kw",IF(AND(F443=G443,H443=I443,J443&lt;&gt;K443,F443="A"),"2017 - kw",IF(AND(F443=G443,H443&lt;&gt;I443,F443="A"),"2018 - kw","N/A")))</f>
        <v>N/A</v>
      </c>
      <c r="B442" s="148" t="str">
        <f>IF(AND(F443="A",G443="A"),"A","")</f>
        <v/>
      </c>
      <c r="C442" s="158"/>
      <c r="D442" s="159" t="str">
        <f>D441 &amp; "kW"</f>
        <v>kW</v>
      </c>
      <c r="E442" s="160" t="s">
        <v>167</v>
      </c>
      <c r="F442" s="157"/>
      <c r="G442" s="157"/>
      <c r="H442" s="157"/>
      <c r="I442" s="157"/>
      <c r="J442" s="157"/>
      <c r="K442" s="157"/>
      <c r="L442" s="157"/>
      <c r="M442" s="157"/>
      <c r="N442" s="157"/>
      <c r="O442" s="157"/>
      <c r="P442" s="157"/>
      <c r="Q442" s="157"/>
      <c r="R442" s="157"/>
      <c r="S442" s="157"/>
      <c r="T442" s="157"/>
      <c r="U442" s="157"/>
      <c r="V442" s="148"/>
      <c r="Z442" s="149"/>
      <c r="AA442" s="149" t="str">
        <f>IF(AND(F443=G443,H443=I443,F443="A"),"2016 - kw","")</f>
        <v/>
      </c>
      <c r="AB442" s="149" t="str">
        <f>IF(OR(B442="2017 - kw",B442="2018 - kw"),"2016 - kw","")</f>
        <v/>
      </c>
      <c r="AC442" s="149"/>
      <c r="AD442" s="149"/>
      <c r="AE442" s="149"/>
    </row>
    <row r="443" spans="1:31" hidden="1" x14ac:dyDescent="0.3">
      <c r="A443" s="148"/>
      <c r="B443" s="148"/>
      <c r="C443" s="161"/>
      <c r="D443" s="162"/>
      <c r="E443" s="163" t="s">
        <v>168</v>
      </c>
      <c r="F443" s="164"/>
      <c r="G443" s="164"/>
      <c r="H443" s="164"/>
      <c r="I443" s="164"/>
      <c r="J443" s="164"/>
      <c r="K443" s="164"/>
      <c r="L443" s="164"/>
      <c r="M443" s="164"/>
      <c r="N443" s="164"/>
      <c r="O443" s="164"/>
      <c r="P443" s="164"/>
      <c r="Q443" s="164"/>
      <c r="R443" s="164"/>
      <c r="S443" s="164"/>
      <c r="T443" s="164"/>
      <c r="U443" s="164"/>
      <c r="V443" s="148"/>
      <c r="Z443" s="149"/>
      <c r="AA443" s="149"/>
      <c r="AB443" s="149"/>
      <c r="AC443" s="149"/>
      <c r="AD443" s="149"/>
      <c r="AE443" s="149"/>
    </row>
    <row r="444" spans="1:31" hidden="1" x14ac:dyDescent="0.3">
      <c r="A444" s="148" t="str">
        <f>IF(AND(F446=G446,H446=I446,J446=K446,F446="A"),"2016 - kwh",IF(AND(F446=G446,H446=I446,J446&lt;&gt;K446,F446="A"),"2017 - kwh",IF(AND(F446=G446,H446&lt;&gt;I446,F446="A"),"2018 - kwh","N/A")))</f>
        <v>N/A</v>
      </c>
      <c r="B444" s="148" t="str">
        <f>IF(AND(F446="A",G446="A"),"A","")</f>
        <v/>
      </c>
      <c r="C444" s="154" t="s">
        <v>308</v>
      </c>
      <c r="D444" s="155"/>
      <c r="E444" s="156" t="s">
        <v>166</v>
      </c>
      <c r="F444" s="157"/>
      <c r="G444" s="157"/>
      <c r="H444" s="157"/>
      <c r="I444" s="157"/>
      <c r="J444" s="157"/>
      <c r="K444" s="157"/>
      <c r="L444" s="157"/>
      <c r="M444" s="157"/>
      <c r="N444" s="157"/>
      <c r="O444" s="157"/>
      <c r="P444" s="157"/>
      <c r="Q444" s="157"/>
      <c r="R444" s="157"/>
      <c r="S444" s="157"/>
      <c r="T444" s="157"/>
      <c r="U444" s="157"/>
      <c r="V444" s="148"/>
      <c r="Z444" s="149"/>
      <c r="AA444" s="149" t="str">
        <f>IF(AND(F446=G446,H446=I446,F446="A"),"2016 - kwh","")</f>
        <v/>
      </c>
      <c r="AB444" s="149" t="str">
        <f>IF(OR(B444="2017 - kwh",B444="2018 - kwh"),"2016 - kwh","")</f>
        <v/>
      </c>
      <c r="AC444" s="149"/>
      <c r="AD444" s="149"/>
      <c r="AE444" s="149"/>
    </row>
    <row r="445" spans="1:31" hidden="1" x14ac:dyDescent="0.3">
      <c r="A445" s="148" t="str">
        <f>IF(AND(F446=G446,H446=I446,J446=K446,F446="A"),"2016 - kw",IF(AND(F446=G446,H446=I446,J446&lt;&gt;K446,F446="A"),"2017 - kw",IF(AND(F446=G446,H446&lt;&gt;I446,F446="A"),"2018 - kw","N/A")))</f>
        <v>N/A</v>
      </c>
      <c r="B445" s="148" t="str">
        <f>IF(AND(F446="A",G446="A"),"A","")</f>
        <v/>
      </c>
      <c r="C445" s="158"/>
      <c r="D445" s="159" t="str">
        <f>D444 &amp; "kW"</f>
        <v>kW</v>
      </c>
      <c r="E445" s="160" t="s">
        <v>167</v>
      </c>
      <c r="F445" s="157"/>
      <c r="G445" s="157"/>
      <c r="H445" s="157"/>
      <c r="I445" s="157"/>
      <c r="J445" s="157"/>
      <c r="K445" s="157"/>
      <c r="L445" s="157"/>
      <c r="M445" s="157"/>
      <c r="N445" s="157"/>
      <c r="O445" s="157"/>
      <c r="P445" s="157"/>
      <c r="Q445" s="157"/>
      <c r="R445" s="157"/>
      <c r="S445" s="157"/>
      <c r="T445" s="157"/>
      <c r="U445" s="157"/>
      <c r="V445" s="148"/>
      <c r="Z445" s="149"/>
      <c r="AA445" s="149" t="str">
        <f>IF(AND(F446=G446,H446=I446,F446="A"),"2016 - kw","")</f>
        <v/>
      </c>
      <c r="AB445" s="149" t="str">
        <f>IF(OR(B445="2017 - kw",B445="2018 - kw"),"2016 - kw","")</f>
        <v/>
      </c>
      <c r="AC445" s="149"/>
      <c r="AD445" s="149"/>
      <c r="AE445" s="149"/>
    </row>
    <row r="446" spans="1:31" hidden="1" x14ac:dyDescent="0.3">
      <c r="A446" s="148"/>
      <c r="B446" s="148"/>
      <c r="C446" s="161"/>
      <c r="D446" s="162"/>
      <c r="E446" s="163" t="s">
        <v>168</v>
      </c>
      <c r="F446" s="164"/>
      <c r="G446" s="164"/>
      <c r="H446" s="164"/>
      <c r="I446" s="164"/>
      <c r="J446" s="164"/>
      <c r="K446" s="164"/>
      <c r="L446" s="164"/>
      <c r="M446" s="164"/>
      <c r="N446" s="164"/>
      <c r="O446" s="164"/>
      <c r="P446" s="164"/>
      <c r="Q446" s="164"/>
      <c r="R446" s="164"/>
      <c r="S446" s="164"/>
      <c r="T446" s="164"/>
      <c r="U446" s="164"/>
      <c r="V446" s="148"/>
      <c r="Z446" s="149"/>
      <c r="AA446" s="149"/>
      <c r="AB446" s="149"/>
      <c r="AC446" s="149"/>
      <c r="AD446" s="149"/>
      <c r="AE446" s="149"/>
    </row>
    <row r="447" spans="1:31" hidden="1" x14ac:dyDescent="0.3">
      <c r="A447" s="148" t="str">
        <f>IF(AND(F449=G449,H449=I449,J449=K449,F449="A"),"2016 - kwh",IF(AND(F449=G449,H449=I449,J449&lt;&gt;K449,F449="A"),"2017 - kwh",IF(AND(F449=G449,H449&lt;&gt;I449,F449="A"),"2018 - kwh","N/A")))</f>
        <v>N/A</v>
      </c>
      <c r="B447" s="148" t="str">
        <f>IF(AND(F449="A",G449="A"),"A","")</f>
        <v/>
      </c>
      <c r="C447" s="154" t="s">
        <v>309</v>
      </c>
      <c r="D447" s="155"/>
      <c r="E447" s="156" t="s">
        <v>166</v>
      </c>
      <c r="F447" s="157"/>
      <c r="G447" s="157"/>
      <c r="H447" s="157"/>
      <c r="I447" s="157"/>
      <c r="J447" s="157"/>
      <c r="K447" s="157"/>
      <c r="L447" s="157"/>
      <c r="M447" s="157"/>
      <c r="N447" s="157"/>
      <c r="O447" s="157"/>
      <c r="P447" s="157"/>
      <c r="Q447" s="157"/>
      <c r="R447" s="157"/>
      <c r="S447" s="157"/>
      <c r="T447" s="157"/>
      <c r="U447" s="157"/>
      <c r="V447" s="148"/>
      <c r="Z447" s="149"/>
      <c r="AA447" s="149" t="str">
        <f>IF(AND(F449=G449,H449=I449,F449="A"),"2016 - kwh","")</f>
        <v/>
      </c>
      <c r="AB447" s="149" t="str">
        <f>IF(OR(B447="2017 - kwh",B447="2018 - kwh"),"2016 - kwh","")</f>
        <v/>
      </c>
      <c r="AC447" s="149"/>
      <c r="AD447" s="149"/>
      <c r="AE447" s="149"/>
    </row>
    <row r="448" spans="1:31" hidden="1" x14ac:dyDescent="0.3">
      <c r="A448" s="148" t="str">
        <f>IF(AND(F449=G449,H449=I449,J449=K449,F449="A"),"2016 - kw",IF(AND(F449=G449,H449=I449,J449&lt;&gt;K449,F449="A"),"2017 - kw",IF(AND(F449=G449,H449&lt;&gt;I449,F449="A"),"2018 - kw","N/A")))</f>
        <v>N/A</v>
      </c>
      <c r="B448" s="148" t="str">
        <f>IF(AND(F449="A",G449="A"),"A","")</f>
        <v/>
      </c>
      <c r="C448" s="158"/>
      <c r="D448" s="159" t="str">
        <f>D447 &amp; "kW"</f>
        <v>kW</v>
      </c>
      <c r="E448" s="160" t="s">
        <v>167</v>
      </c>
      <c r="F448" s="157"/>
      <c r="G448" s="157"/>
      <c r="H448" s="157"/>
      <c r="I448" s="157"/>
      <c r="J448" s="157"/>
      <c r="K448" s="157"/>
      <c r="L448" s="157"/>
      <c r="M448" s="157"/>
      <c r="N448" s="157"/>
      <c r="O448" s="157"/>
      <c r="P448" s="157"/>
      <c r="Q448" s="157"/>
      <c r="R448" s="157"/>
      <c r="S448" s="157"/>
      <c r="T448" s="157"/>
      <c r="U448" s="157"/>
      <c r="V448" s="148"/>
      <c r="Z448" s="149"/>
      <c r="AA448" s="149" t="str">
        <f>IF(AND(F449=G449,H449=I449,F449="A"),"2016 - kw","")</f>
        <v/>
      </c>
      <c r="AB448" s="149" t="str">
        <f>IF(OR(B448="2017 - kw",B448="2018 - kw"),"2016 - kw","")</f>
        <v/>
      </c>
      <c r="AC448" s="149"/>
      <c r="AD448" s="149"/>
      <c r="AE448" s="149"/>
    </row>
    <row r="449" spans="1:31" hidden="1" x14ac:dyDescent="0.3">
      <c r="A449" s="148"/>
      <c r="B449" s="148"/>
      <c r="C449" s="161"/>
      <c r="D449" s="162"/>
      <c r="E449" s="163" t="s">
        <v>168</v>
      </c>
      <c r="F449" s="164"/>
      <c r="G449" s="164"/>
      <c r="H449" s="164"/>
      <c r="I449" s="164"/>
      <c r="J449" s="164"/>
      <c r="K449" s="164"/>
      <c r="L449" s="164"/>
      <c r="M449" s="164"/>
      <c r="N449" s="164"/>
      <c r="O449" s="164"/>
      <c r="P449" s="164"/>
      <c r="Q449" s="164"/>
      <c r="R449" s="164"/>
      <c r="S449" s="164"/>
      <c r="T449" s="164"/>
      <c r="U449" s="164"/>
      <c r="V449" s="148"/>
      <c r="Z449" s="149"/>
      <c r="AA449" s="149"/>
      <c r="AB449" s="149"/>
      <c r="AC449" s="149"/>
      <c r="AD449" s="149"/>
      <c r="AE449" s="149"/>
    </row>
    <row r="450" spans="1:31" hidden="1" x14ac:dyDescent="0.3">
      <c r="A450" s="148" t="str">
        <f>IF(AND(F452=G452,H452=I452,J452=K452,F452="A"),"2016 - kwh",IF(AND(F452=G452,H452=I452,J452&lt;&gt;K452,F452="A"),"2017 - kwh",IF(AND(F452=G452,H452&lt;&gt;I452,F452="A"),"2018 - kwh","N/A")))</f>
        <v>N/A</v>
      </c>
      <c r="B450" s="148" t="str">
        <f>IF(AND(F452="A",G452="A"),"A","")</f>
        <v/>
      </c>
      <c r="C450" s="154" t="s">
        <v>310</v>
      </c>
      <c r="D450" s="155"/>
      <c r="E450" s="156" t="s">
        <v>166</v>
      </c>
      <c r="F450" s="157"/>
      <c r="G450" s="157"/>
      <c r="H450" s="157"/>
      <c r="I450" s="157"/>
      <c r="J450" s="157"/>
      <c r="K450" s="157"/>
      <c r="L450" s="157"/>
      <c r="M450" s="157"/>
      <c r="N450" s="157"/>
      <c r="O450" s="157"/>
      <c r="P450" s="157"/>
      <c r="Q450" s="157"/>
      <c r="R450" s="157"/>
      <c r="S450" s="157"/>
      <c r="T450" s="157"/>
      <c r="U450" s="157"/>
      <c r="V450" s="148"/>
      <c r="Z450" s="149"/>
      <c r="AA450" s="149" t="str">
        <f>IF(AND(F452=G452,H452=I452,F452="A"),"2016 - kwh","")</f>
        <v/>
      </c>
      <c r="AB450" s="149" t="str">
        <f>IF(OR(B450="2017 - kwh",B450="2018 - kwh"),"2016 - kwh","")</f>
        <v/>
      </c>
      <c r="AC450" s="149"/>
      <c r="AD450" s="149"/>
      <c r="AE450" s="149"/>
    </row>
    <row r="451" spans="1:31" hidden="1" x14ac:dyDescent="0.3">
      <c r="A451" s="148" t="str">
        <f>IF(AND(F452=G452,H452=I452,J452=K452,F452="A"),"2016 - kw",IF(AND(F452=G452,H452=I452,J452&lt;&gt;K452,F452="A"),"2017 - kw",IF(AND(F452=G452,H452&lt;&gt;I452,F452="A"),"2018 - kw","N/A")))</f>
        <v>N/A</v>
      </c>
      <c r="B451" s="148" t="str">
        <f>IF(AND(F452="A",G452="A"),"A","")</f>
        <v/>
      </c>
      <c r="C451" s="158"/>
      <c r="D451" s="159" t="str">
        <f>D450 &amp; "kW"</f>
        <v>kW</v>
      </c>
      <c r="E451" s="160" t="s">
        <v>167</v>
      </c>
      <c r="F451" s="157"/>
      <c r="G451" s="157"/>
      <c r="H451" s="157"/>
      <c r="I451" s="157"/>
      <c r="J451" s="157"/>
      <c r="K451" s="157"/>
      <c r="L451" s="157"/>
      <c r="M451" s="157"/>
      <c r="N451" s="157"/>
      <c r="O451" s="157"/>
      <c r="P451" s="157"/>
      <c r="Q451" s="157"/>
      <c r="R451" s="157"/>
      <c r="S451" s="157"/>
      <c r="T451" s="157"/>
      <c r="U451" s="157"/>
      <c r="V451" s="148"/>
      <c r="Z451" s="149"/>
      <c r="AA451" s="149" t="str">
        <f>IF(AND(F452=G452,H452=I452,F452="A"),"2016 - kw","")</f>
        <v/>
      </c>
      <c r="AB451" s="149" t="str">
        <f>IF(OR(B451="2017 - kw",B451="2018 - kw"),"2016 - kw","")</f>
        <v/>
      </c>
      <c r="AC451" s="149"/>
      <c r="AD451" s="149"/>
      <c r="AE451" s="149"/>
    </row>
    <row r="452" spans="1:31" hidden="1" x14ac:dyDescent="0.3">
      <c r="A452" s="148"/>
      <c r="B452" s="148"/>
      <c r="C452" s="161"/>
      <c r="D452" s="162"/>
      <c r="E452" s="163" t="s">
        <v>168</v>
      </c>
      <c r="F452" s="164"/>
      <c r="G452" s="164"/>
      <c r="H452" s="164"/>
      <c r="I452" s="164"/>
      <c r="J452" s="164"/>
      <c r="K452" s="164"/>
      <c r="L452" s="164"/>
      <c r="M452" s="164"/>
      <c r="N452" s="164"/>
      <c r="O452" s="164"/>
      <c r="P452" s="164"/>
      <c r="Q452" s="164"/>
      <c r="R452" s="164"/>
      <c r="S452" s="164"/>
      <c r="T452" s="164"/>
      <c r="U452" s="164"/>
      <c r="V452" s="148"/>
      <c r="Z452" s="149"/>
      <c r="AA452" s="149"/>
      <c r="AB452" s="149"/>
      <c r="AC452" s="149"/>
      <c r="AD452" s="149"/>
      <c r="AE452" s="149"/>
    </row>
    <row r="453" spans="1:31" hidden="1" x14ac:dyDescent="0.3">
      <c r="A453" s="148" t="str">
        <f>IF(AND(F455=G455,H455=I455,J455=K455,F455="A"),"2016 - kwh",IF(AND(F455=G455,H455=I455,J455&lt;&gt;K455,F455="A"),"2017 - kwh",IF(AND(F455=G455,H455&lt;&gt;I455,F455="A"),"2018 - kwh","N/A")))</f>
        <v>N/A</v>
      </c>
      <c r="B453" s="148" t="str">
        <f>IF(AND(F455="A",G455="A"),"A","")</f>
        <v/>
      </c>
      <c r="C453" s="154" t="s">
        <v>311</v>
      </c>
      <c r="D453" s="155"/>
      <c r="E453" s="156" t="s">
        <v>166</v>
      </c>
      <c r="F453" s="157"/>
      <c r="G453" s="157"/>
      <c r="H453" s="157"/>
      <c r="I453" s="157"/>
      <c r="J453" s="157"/>
      <c r="K453" s="157"/>
      <c r="L453" s="157"/>
      <c r="M453" s="157"/>
      <c r="N453" s="157"/>
      <c r="O453" s="157"/>
      <c r="P453" s="157"/>
      <c r="Q453" s="157"/>
      <c r="R453" s="157"/>
      <c r="S453" s="157"/>
      <c r="T453" s="157"/>
      <c r="U453" s="157"/>
      <c r="V453" s="148"/>
      <c r="Z453" s="149"/>
      <c r="AA453" s="149" t="str">
        <f>IF(AND(F455=G455,H455=I455,F455="A"),"2016 - kwh","")</f>
        <v/>
      </c>
      <c r="AB453" s="149" t="str">
        <f>IF(OR(B453="2017 - kwh",B453="2018 - kwh"),"2016 - kwh","")</f>
        <v/>
      </c>
      <c r="AC453" s="149"/>
      <c r="AD453" s="149"/>
      <c r="AE453" s="149"/>
    </row>
    <row r="454" spans="1:31" hidden="1" x14ac:dyDescent="0.3">
      <c r="A454" s="148" t="str">
        <f>IF(AND(F455=G455,H455=I455,J455=K455,F455="A"),"2016 - kw",IF(AND(F455=G455,H455=I455,J455&lt;&gt;K455,F455="A"),"2017 - kw",IF(AND(F455=G455,H455&lt;&gt;I455,F455="A"),"2018 - kw","N/A")))</f>
        <v>N/A</v>
      </c>
      <c r="B454" s="148" t="str">
        <f>IF(AND(F455="A",G455="A"),"A","")</f>
        <v/>
      </c>
      <c r="C454" s="158"/>
      <c r="D454" s="159" t="str">
        <f>D453 &amp; "kW"</f>
        <v>kW</v>
      </c>
      <c r="E454" s="160" t="s">
        <v>167</v>
      </c>
      <c r="F454" s="157"/>
      <c r="G454" s="157"/>
      <c r="H454" s="157"/>
      <c r="I454" s="157"/>
      <c r="J454" s="157"/>
      <c r="K454" s="157"/>
      <c r="L454" s="157"/>
      <c r="M454" s="157"/>
      <c r="N454" s="157"/>
      <c r="O454" s="157"/>
      <c r="P454" s="157"/>
      <c r="Q454" s="157"/>
      <c r="R454" s="157"/>
      <c r="S454" s="157"/>
      <c r="T454" s="157"/>
      <c r="U454" s="157"/>
      <c r="V454" s="148"/>
      <c r="Z454" s="149"/>
      <c r="AA454" s="149" t="str">
        <f>IF(AND(F455=G455,H455=I455,F455="A"),"2016 - kw","")</f>
        <v/>
      </c>
      <c r="AB454" s="149" t="str">
        <f>IF(OR(B454="2017 - kw",B454="2018 - kw"),"2016 - kw","")</f>
        <v/>
      </c>
      <c r="AC454" s="149"/>
      <c r="AD454" s="149"/>
      <c r="AE454" s="149"/>
    </row>
    <row r="455" spans="1:31" hidden="1" x14ac:dyDescent="0.3">
      <c r="A455" s="148"/>
      <c r="B455" s="148"/>
      <c r="C455" s="161"/>
      <c r="D455" s="162"/>
      <c r="E455" s="163" t="s">
        <v>168</v>
      </c>
      <c r="F455" s="164"/>
      <c r="G455" s="164"/>
      <c r="H455" s="164"/>
      <c r="I455" s="164"/>
      <c r="J455" s="164"/>
      <c r="K455" s="164"/>
      <c r="L455" s="164"/>
      <c r="M455" s="164"/>
      <c r="N455" s="164"/>
      <c r="O455" s="164"/>
      <c r="P455" s="164"/>
      <c r="Q455" s="164"/>
      <c r="R455" s="164"/>
      <c r="S455" s="164"/>
      <c r="T455" s="164"/>
      <c r="U455" s="164"/>
      <c r="V455" s="148"/>
      <c r="Z455" s="149"/>
      <c r="AA455" s="149"/>
      <c r="AB455" s="149"/>
      <c r="AC455" s="149"/>
      <c r="AD455" s="149"/>
      <c r="AE455" s="149"/>
    </row>
    <row r="456" spans="1:31" hidden="1" x14ac:dyDescent="0.3">
      <c r="A456" s="148" t="str">
        <f>IF(AND(F458=G458,H458=I458,J458=K458,F458="A"),"2016 - kwh",IF(AND(F458=G458,H458=I458,J458&lt;&gt;K458,F458="A"),"2017 - kwh",IF(AND(F458=G458,H458&lt;&gt;I458,F458="A"),"2018 - kwh","N/A")))</f>
        <v>N/A</v>
      </c>
      <c r="B456" s="148" t="str">
        <f>IF(AND(F458="A",G458="A"),"A","")</f>
        <v/>
      </c>
      <c r="C456" s="154" t="s">
        <v>312</v>
      </c>
      <c r="D456" s="155"/>
      <c r="E456" s="156" t="s">
        <v>166</v>
      </c>
      <c r="F456" s="157"/>
      <c r="G456" s="157"/>
      <c r="H456" s="157"/>
      <c r="I456" s="157"/>
      <c r="J456" s="157"/>
      <c r="K456" s="157"/>
      <c r="L456" s="157"/>
      <c r="M456" s="157"/>
      <c r="N456" s="157"/>
      <c r="O456" s="157"/>
      <c r="P456" s="157"/>
      <c r="Q456" s="157"/>
      <c r="R456" s="157"/>
      <c r="S456" s="157"/>
      <c r="T456" s="157"/>
      <c r="U456" s="157"/>
      <c r="V456" s="148"/>
      <c r="Z456" s="149"/>
      <c r="AA456" s="149" t="str">
        <f>IF(AND(F458=G458,H458=I458,F458="A"),"2016 - kwh","")</f>
        <v/>
      </c>
      <c r="AB456" s="149" t="str">
        <f>IF(OR(B456="2017 - kwh",B456="2018 - kwh"),"2016 - kwh","")</f>
        <v/>
      </c>
      <c r="AC456" s="149"/>
      <c r="AD456" s="149"/>
      <c r="AE456" s="149"/>
    </row>
    <row r="457" spans="1:31" hidden="1" x14ac:dyDescent="0.3">
      <c r="A457" s="148" t="str">
        <f>IF(AND(F458=G458,H458=I458,J458=K458,F458="A"),"2016 - kw",IF(AND(F458=G458,H458=I458,J458&lt;&gt;K458,F458="A"),"2017 - kw",IF(AND(F458=G458,H458&lt;&gt;I458,F458="A"),"2018 - kw","N/A")))</f>
        <v>N/A</v>
      </c>
      <c r="B457" s="148" t="str">
        <f>IF(AND(F458="A",G458="A"),"A","")</f>
        <v/>
      </c>
      <c r="C457" s="158"/>
      <c r="D457" s="159" t="str">
        <f>D456 &amp; "kW"</f>
        <v>kW</v>
      </c>
      <c r="E457" s="160" t="s">
        <v>167</v>
      </c>
      <c r="F457" s="157"/>
      <c r="G457" s="157"/>
      <c r="H457" s="157"/>
      <c r="I457" s="157"/>
      <c r="J457" s="157"/>
      <c r="K457" s="157"/>
      <c r="L457" s="157"/>
      <c r="M457" s="157"/>
      <c r="N457" s="157"/>
      <c r="O457" s="157"/>
      <c r="P457" s="157"/>
      <c r="Q457" s="157"/>
      <c r="R457" s="157"/>
      <c r="S457" s="157"/>
      <c r="T457" s="157"/>
      <c r="U457" s="157"/>
      <c r="V457" s="148"/>
      <c r="Z457" s="149"/>
      <c r="AA457" s="149" t="str">
        <f>IF(AND(F458=G458,H458=I458,F458="A"),"2016 - kw","")</f>
        <v/>
      </c>
      <c r="AB457" s="149" t="str">
        <f>IF(OR(B457="2017 - kw",B457="2018 - kw"),"2016 - kw","")</f>
        <v/>
      </c>
      <c r="AC457" s="149"/>
      <c r="AD457" s="149"/>
      <c r="AE457" s="149"/>
    </row>
    <row r="458" spans="1:31" hidden="1" x14ac:dyDescent="0.3">
      <c r="A458" s="148"/>
      <c r="B458" s="148"/>
      <c r="C458" s="161"/>
      <c r="D458" s="162"/>
      <c r="E458" s="163" t="s">
        <v>168</v>
      </c>
      <c r="F458" s="164"/>
      <c r="G458" s="164"/>
      <c r="H458" s="164"/>
      <c r="I458" s="164"/>
      <c r="J458" s="164"/>
      <c r="K458" s="164"/>
      <c r="L458" s="164"/>
      <c r="M458" s="164"/>
      <c r="N458" s="164"/>
      <c r="O458" s="164"/>
      <c r="P458" s="164"/>
      <c r="Q458" s="164"/>
      <c r="R458" s="164"/>
      <c r="S458" s="164"/>
      <c r="T458" s="164"/>
      <c r="U458" s="164"/>
      <c r="V458" s="148"/>
      <c r="Z458" s="149"/>
      <c r="AA458" s="149"/>
      <c r="AB458" s="149"/>
      <c r="AC458" s="149"/>
      <c r="AD458" s="149"/>
      <c r="AE458" s="149"/>
    </row>
    <row r="459" spans="1:31" hidden="1" x14ac:dyDescent="0.3">
      <c r="A459" s="148" t="str">
        <f>IF(AND(F461=G461,H461=I461,J461=K461,F461="A"),"2016 - kwh",IF(AND(F461=G461,H461=I461,J461&lt;&gt;K461,F461="A"),"2017 - kwh",IF(AND(F461=G461,H461&lt;&gt;I461,F461="A"),"2018 - kwh","N/A")))</f>
        <v>N/A</v>
      </c>
      <c r="B459" s="148" t="str">
        <f>IF(AND(F461="A",G461="A"),"A","")</f>
        <v/>
      </c>
      <c r="C459" s="154" t="s">
        <v>313</v>
      </c>
      <c r="D459" s="155"/>
      <c r="E459" s="156" t="s">
        <v>166</v>
      </c>
      <c r="F459" s="157"/>
      <c r="G459" s="157"/>
      <c r="H459" s="157"/>
      <c r="I459" s="157"/>
      <c r="J459" s="157"/>
      <c r="K459" s="157"/>
      <c r="L459" s="157"/>
      <c r="M459" s="157"/>
      <c r="N459" s="157"/>
      <c r="O459" s="157"/>
      <c r="P459" s="157"/>
      <c r="Q459" s="157"/>
      <c r="R459" s="157"/>
      <c r="S459" s="157"/>
      <c r="T459" s="157"/>
      <c r="U459" s="157"/>
      <c r="V459" s="148"/>
      <c r="Z459" s="149"/>
      <c r="AA459" s="149" t="str">
        <f>IF(AND(F461=G461,H461=I461,F461="A"),"2016 - kwh","")</f>
        <v/>
      </c>
      <c r="AB459" s="149" t="str">
        <f>IF(OR(B459="2017 - kwh",B459="2018 - kwh"),"2016 - kwh","")</f>
        <v/>
      </c>
      <c r="AC459" s="149"/>
      <c r="AD459" s="149"/>
      <c r="AE459" s="149"/>
    </row>
    <row r="460" spans="1:31" hidden="1" x14ac:dyDescent="0.3">
      <c r="A460" s="148" t="str">
        <f>IF(AND(F461=G461,H461=I461,J461=K461,F461="A"),"2016 - kw",IF(AND(F461=G461,H461=I461,J461&lt;&gt;K461,F461="A"),"2017 - kw",IF(AND(F461=G461,H461&lt;&gt;I461,F461="A"),"2018 - kw","N/A")))</f>
        <v>N/A</v>
      </c>
      <c r="B460" s="148" t="str">
        <f>IF(AND(F461="A",G461="A"),"A","")</f>
        <v/>
      </c>
      <c r="C460" s="158"/>
      <c r="D460" s="159" t="str">
        <f>D459 &amp; "kW"</f>
        <v>kW</v>
      </c>
      <c r="E460" s="160" t="s">
        <v>167</v>
      </c>
      <c r="F460" s="157"/>
      <c r="G460" s="157"/>
      <c r="H460" s="157"/>
      <c r="I460" s="157"/>
      <c r="J460" s="157"/>
      <c r="K460" s="157"/>
      <c r="L460" s="157"/>
      <c r="M460" s="157"/>
      <c r="N460" s="157"/>
      <c r="O460" s="157"/>
      <c r="P460" s="157"/>
      <c r="Q460" s="157"/>
      <c r="R460" s="157"/>
      <c r="S460" s="157"/>
      <c r="T460" s="157"/>
      <c r="U460" s="157"/>
      <c r="V460" s="148"/>
      <c r="Z460" s="149"/>
      <c r="AA460" s="149" t="str">
        <f>IF(AND(F461=G461,H461=I461,F461="A"),"2016 - kw","")</f>
        <v/>
      </c>
      <c r="AB460" s="149" t="str">
        <f>IF(OR(B460="2017 - kw",B460="2018 - kw"),"2016 - kw","")</f>
        <v/>
      </c>
      <c r="AC460" s="149"/>
      <c r="AD460" s="149"/>
      <c r="AE460" s="149"/>
    </row>
    <row r="461" spans="1:31" hidden="1" x14ac:dyDescent="0.3">
      <c r="A461" s="148"/>
      <c r="B461" s="148"/>
      <c r="C461" s="161"/>
      <c r="D461" s="162"/>
      <c r="E461" s="163" t="s">
        <v>168</v>
      </c>
      <c r="F461" s="164"/>
      <c r="G461" s="164"/>
      <c r="H461" s="164"/>
      <c r="I461" s="164"/>
      <c r="J461" s="164"/>
      <c r="K461" s="164"/>
      <c r="L461" s="164"/>
      <c r="M461" s="164"/>
      <c r="N461" s="164"/>
      <c r="O461" s="164"/>
      <c r="P461" s="164"/>
      <c r="Q461" s="164"/>
      <c r="R461" s="164"/>
      <c r="S461" s="164"/>
      <c r="T461" s="164"/>
      <c r="U461" s="164"/>
      <c r="V461" s="148"/>
      <c r="Z461" s="149"/>
      <c r="AA461" s="149"/>
      <c r="AB461" s="149"/>
      <c r="AC461" s="149"/>
      <c r="AD461" s="149"/>
      <c r="AE461" s="149"/>
    </row>
    <row r="462" spans="1:31" hidden="1" x14ac:dyDescent="0.3">
      <c r="A462" s="148" t="str">
        <f>IF(AND(F464=G464,H464=I464,J464=K464,F464="A"),"2016 - kwh",IF(AND(F464=G464,H464=I464,J464&lt;&gt;K464,F464="A"),"2017 - kwh",IF(AND(F464=G464,H464&lt;&gt;I464,F464="A"),"2018 - kwh","N/A")))</f>
        <v>N/A</v>
      </c>
      <c r="B462" s="148" t="str">
        <f>IF(AND(F464="A",G464="A"),"A","")</f>
        <v/>
      </c>
      <c r="C462" s="154" t="s">
        <v>314</v>
      </c>
      <c r="D462" s="155"/>
      <c r="E462" s="156" t="s">
        <v>166</v>
      </c>
      <c r="F462" s="157"/>
      <c r="G462" s="157"/>
      <c r="H462" s="157"/>
      <c r="I462" s="157"/>
      <c r="J462" s="157"/>
      <c r="K462" s="157"/>
      <c r="L462" s="157"/>
      <c r="M462" s="157"/>
      <c r="N462" s="157"/>
      <c r="O462" s="157"/>
      <c r="P462" s="157"/>
      <c r="Q462" s="157"/>
      <c r="R462" s="157"/>
      <c r="S462" s="157"/>
      <c r="T462" s="157"/>
      <c r="U462" s="157"/>
      <c r="V462" s="148"/>
      <c r="Z462" s="149"/>
      <c r="AA462" s="149" t="str">
        <f>IF(AND(F464=G464,H464=I464,F464="A"),"2016 - kwh","")</f>
        <v/>
      </c>
      <c r="AB462" s="149" t="str">
        <f>IF(OR(B462="2017 - kwh",B462="2018 - kwh"),"2016 - kwh","")</f>
        <v/>
      </c>
      <c r="AC462" s="149"/>
      <c r="AD462" s="149"/>
      <c r="AE462" s="149"/>
    </row>
    <row r="463" spans="1:31" hidden="1" x14ac:dyDescent="0.3">
      <c r="A463" s="148" t="str">
        <f>IF(AND(F464=G464,H464=I464,J464=K464,F464="A"),"2016 - kw",IF(AND(F464=G464,H464=I464,J464&lt;&gt;K464,F464="A"),"2017 - kw",IF(AND(F464=G464,H464&lt;&gt;I464,F464="A"),"2018 - kw","N/A")))</f>
        <v>N/A</v>
      </c>
      <c r="B463" s="148" t="str">
        <f>IF(AND(F464="A",G464="A"),"A","")</f>
        <v/>
      </c>
      <c r="C463" s="158"/>
      <c r="D463" s="159" t="str">
        <f>D462 &amp; "kW"</f>
        <v>kW</v>
      </c>
      <c r="E463" s="160" t="s">
        <v>167</v>
      </c>
      <c r="F463" s="157"/>
      <c r="G463" s="157"/>
      <c r="H463" s="157"/>
      <c r="I463" s="157"/>
      <c r="J463" s="157"/>
      <c r="K463" s="157"/>
      <c r="L463" s="157"/>
      <c r="M463" s="157"/>
      <c r="N463" s="157"/>
      <c r="O463" s="157"/>
      <c r="P463" s="157"/>
      <c r="Q463" s="157"/>
      <c r="R463" s="157"/>
      <c r="S463" s="157"/>
      <c r="T463" s="157"/>
      <c r="U463" s="157"/>
      <c r="V463" s="148"/>
      <c r="Z463" s="149"/>
      <c r="AA463" s="149" t="str">
        <f>IF(AND(F464=G464,H464=I464,F464="A"),"2016 - kw","")</f>
        <v/>
      </c>
      <c r="AB463" s="149" t="str">
        <f>IF(OR(B463="2017 - kw",B463="2018 - kw"),"2016 - kw","")</f>
        <v/>
      </c>
      <c r="AC463" s="149"/>
      <c r="AD463" s="149"/>
      <c r="AE463" s="149"/>
    </row>
    <row r="464" spans="1:31" hidden="1" x14ac:dyDescent="0.3">
      <c r="A464" s="148"/>
      <c r="B464" s="148"/>
      <c r="C464" s="161"/>
      <c r="D464" s="162"/>
      <c r="E464" s="163" t="s">
        <v>168</v>
      </c>
      <c r="F464" s="164"/>
      <c r="G464" s="164"/>
      <c r="H464" s="164"/>
      <c r="I464" s="164"/>
      <c r="J464" s="164"/>
      <c r="K464" s="164"/>
      <c r="L464" s="164"/>
      <c r="M464" s="164"/>
      <c r="N464" s="164"/>
      <c r="O464" s="164"/>
      <c r="P464" s="164"/>
      <c r="Q464" s="164"/>
      <c r="R464" s="164"/>
      <c r="S464" s="164"/>
      <c r="T464" s="164"/>
      <c r="U464" s="164"/>
      <c r="V464" s="148"/>
      <c r="Z464" s="149"/>
      <c r="AA464" s="149"/>
      <c r="AB464" s="149"/>
      <c r="AC464" s="149"/>
      <c r="AD464" s="149"/>
      <c r="AE464" s="149"/>
    </row>
    <row r="465" spans="1:31" hidden="1" x14ac:dyDescent="0.3">
      <c r="A465" s="148" t="str">
        <f>IF(AND(F467=G467,H467=I467,J467=K467,F467="A"),"2016 - kwh",IF(AND(F467=G467,H467=I467,J467&lt;&gt;K467,F467="A"),"2017 - kwh",IF(AND(F467=G467,H467&lt;&gt;I467,F467="A"),"2018 - kwh","N/A")))</f>
        <v>N/A</v>
      </c>
      <c r="B465" s="148" t="str">
        <f>IF(AND(F467="A",G467="A"),"A","")</f>
        <v/>
      </c>
      <c r="C465" s="154" t="s">
        <v>315</v>
      </c>
      <c r="D465" s="155"/>
      <c r="E465" s="156" t="s">
        <v>166</v>
      </c>
      <c r="F465" s="157"/>
      <c r="G465" s="157"/>
      <c r="H465" s="157"/>
      <c r="I465" s="157"/>
      <c r="J465" s="157"/>
      <c r="K465" s="157"/>
      <c r="L465" s="157"/>
      <c r="M465" s="157"/>
      <c r="N465" s="157"/>
      <c r="O465" s="157"/>
      <c r="P465" s="157"/>
      <c r="Q465" s="157"/>
      <c r="R465" s="157"/>
      <c r="S465" s="157"/>
      <c r="T465" s="157"/>
      <c r="U465" s="157"/>
      <c r="V465" s="148"/>
      <c r="Z465" s="149"/>
      <c r="AA465" s="149" t="str">
        <f>IF(AND(F467=G467,H467=I467,F467="A"),"2016 - kwh","")</f>
        <v/>
      </c>
      <c r="AB465" s="149" t="str">
        <f>IF(OR(B465="2017 - kwh",B465="2018 - kwh"),"2016 - kwh","")</f>
        <v/>
      </c>
      <c r="AC465" s="149"/>
      <c r="AD465" s="149"/>
      <c r="AE465" s="149"/>
    </row>
    <row r="466" spans="1:31" hidden="1" x14ac:dyDescent="0.3">
      <c r="A466" s="148" t="str">
        <f>IF(AND(F467=G467,H467=I467,J467=K467,F467="A"),"2016 - kw",IF(AND(F467=G467,H467=I467,J467&lt;&gt;K467,F467="A"),"2017 - kw",IF(AND(F467=G467,H467&lt;&gt;I467,F467="A"),"2018 - kw","N/A")))</f>
        <v>N/A</v>
      </c>
      <c r="B466" s="148" t="str">
        <f>IF(AND(F467="A",G467="A"),"A","")</f>
        <v/>
      </c>
      <c r="C466" s="158"/>
      <c r="D466" s="159" t="str">
        <f>D465 &amp; "kW"</f>
        <v>kW</v>
      </c>
      <c r="E466" s="160" t="s">
        <v>167</v>
      </c>
      <c r="F466" s="157"/>
      <c r="G466" s="157"/>
      <c r="H466" s="157"/>
      <c r="I466" s="157"/>
      <c r="J466" s="157"/>
      <c r="K466" s="157"/>
      <c r="L466" s="157"/>
      <c r="M466" s="157"/>
      <c r="N466" s="157"/>
      <c r="O466" s="157"/>
      <c r="P466" s="157"/>
      <c r="Q466" s="157"/>
      <c r="R466" s="157"/>
      <c r="S466" s="157"/>
      <c r="T466" s="157"/>
      <c r="U466" s="157"/>
      <c r="V466" s="148"/>
      <c r="Z466" s="149"/>
      <c r="AA466" s="149" t="str">
        <f>IF(AND(F467=G467,H467=I467,F467="A"),"2016 - kw","")</f>
        <v/>
      </c>
      <c r="AB466" s="149" t="str">
        <f>IF(OR(B466="2017 - kw",B466="2018 - kw"),"2016 - kw","")</f>
        <v/>
      </c>
      <c r="AC466" s="149"/>
      <c r="AD466" s="149"/>
      <c r="AE466" s="149"/>
    </row>
    <row r="467" spans="1:31" hidden="1" x14ac:dyDescent="0.3">
      <c r="A467" s="148"/>
      <c r="B467" s="148"/>
      <c r="C467" s="161"/>
      <c r="D467" s="162"/>
      <c r="E467" s="163" t="s">
        <v>168</v>
      </c>
      <c r="F467" s="164"/>
      <c r="G467" s="164"/>
      <c r="H467" s="164"/>
      <c r="I467" s="164"/>
      <c r="J467" s="164"/>
      <c r="K467" s="164"/>
      <c r="L467" s="164"/>
      <c r="M467" s="164"/>
      <c r="N467" s="164"/>
      <c r="O467" s="164"/>
      <c r="P467" s="164"/>
      <c r="Q467" s="164"/>
      <c r="R467" s="164"/>
      <c r="S467" s="164"/>
      <c r="T467" s="164"/>
      <c r="U467" s="164"/>
      <c r="V467" s="148"/>
      <c r="Z467" s="149"/>
      <c r="AA467" s="149"/>
      <c r="AB467" s="149"/>
      <c r="AC467" s="149"/>
      <c r="AD467" s="149"/>
      <c r="AE467" s="149"/>
    </row>
    <row r="468" spans="1:31" hidden="1" x14ac:dyDescent="0.3">
      <c r="A468" s="148" t="str">
        <f>IF(AND(F470=G470,H470=I470,J470=K470,F470="A"),"2016 - kwh",IF(AND(F470=G470,H470=I470,J470&lt;&gt;K470,F470="A"),"2017 - kwh",IF(AND(F470=G470,H470&lt;&gt;I470,F470="A"),"2018 - kwh","N/A")))</f>
        <v>N/A</v>
      </c>
      <c r="B468" s="148" t="str">
        <f>IF(AND(F470="A",G470="A"),"A","")</f>
        <v/>
      </c>
      <c r="C468" s="154" t="s">
        <v>316</v>
      </c>
      <c r="D468" s="155"/>
      <c r="E468" s="156" t="s">
        <v>166</v>
      </c>
      <c r="F468" s="157"/>
      <c r="G468" s="157"/>
      <c r="H468" s="157"/>
      <c r="I468" s="157"/>
      <c r="J468" s="157"/>
      <c r="K468" s="157"/>
      <c r="L468" s="157"/>
      <c r="M468" s="157"/>
      <c r="N468" s="157"/>
      <c r="O468" s="157"/>
      <c r="P468" s="157"/>
      <c r="Q468" s="157"/>
      <c r="R468" s="157"/>
      <c r="S468" s="157"/>
      <c r="T468" s="157"/>
      <c r="U468" s="157"/>
      <c r="V468" s="148"/>
      <c r="Z468" s="149"/>
      <c r="AA468" s="149" t="str">
        <f>IF(AND(F470=G470,H470=I470,F470="A"),"2016 - kwh","")</f>
        <v/>
      </c>
      <c r="AB468" s="149" t="str">
        <f>IF(OR(B468="2017 - kwh",B468="2018 - kwh"),"2016 - kwh","")</f>
        <v/>
      </c>
      <c r="AC468" s="149"/>
      <c r="AD468" s="149"/>
      <c r="AE468" s="149"/>
    </row>
    <row r="469" spans="1:31" hidden="1" x14ac:dyDescent="0.3">
      <c r="A469" s="148" t="str">
        <f>IF(AND(F470=G470,H470=I470,J470=K470,F470="A"),"2016 - kw",IF(AND(F470=G470,H470=I470,J470&lt;&gt;K470,F470="A"),"2017 - kw",IF(AND(F470=G470,H470&lt;&gt;I470,F470="A"),"2018 - kw","N/A")))</f>
        <v>N/A</v>
      </c>
      <c r="B469" s="148" t="str">
        <f>IF(AND(F470="A",G470="A"),"A","")</f>
        <v/>
      </c>
      <c r="C469" s="158"/>
      <c r="D469" s="159" t="str">
        <f>D468 &amp; "kW"</f>
        <v>kW</v>
      </c>
      <c r="E469" s="160" t="s">
        <v>167</v>
      </c>
      <c r="F469" s="157"/>
      <c r="G469" s="157"/>
      <c r="H469" s="157"/>
      <c r="I469" s="157"/>
      <c r="J469" s="157"/>
      <c r="K469" s="157"/>
      <c r="L469" s="157"/>
      <c r="M469" s="157"/>
      <c r="N469" s="157"/>
      <c r="O469" s="157"/>
      <c r="P469" s="157"/>
      <c r="Q469" s="157"/>
      <c r="R469" s="157"/>
      <c r="S469" s="157"/>
      <c r="T469" s="157"/>
      <c r="U469" s="157"/>
      <c r="V469" s="148"/>
      <c r="Z469" s="149"/>
      <c r="AA469" s="149" t="str">
        <f>IF(AND(F470=G470,H470=I470,F470="A"),"2016 - kw","")</f>
        <v/>
      </c>
      <c r="AB469" s="149" t="str">
        <f>IF(OR(B469="2017 - kw",B469="2018 - kw"),"2016 - kw","")</f>
        <v/>
      </c>
      <c r="AC469" s="149"/>
      <c r="AD469" s="149"/>
      <c r="AE469" s="149"/>
    </row>
    <row r="470" spans="1:31" hidden="1" x14ac:dyDescent="0.3">
      <c r="A470" s="148"/>
      <c r="B470" s="148"/>
      <c r="C470" s="161"/>
      <c r="D470" s="162"/>
      <c r="E470" s="163" t="s">
        <v>168</v>
      </c>
      <c r="F470" s="164"/>
      <c r="G470" s="164"/>
      <c r="H470" s="164"/>
      <c r="I470" s="164"/>
      <c r="J470" s="164"/>
      <c r="K470" s="164"/>
      <c r="L470" s="164"/>
      <c r="M470" s="164"/>
      <c r="N470" s="164"/>
      <c r="O470" s="164"/>
      <c r="P470" s="164"/>
      <c r="Q470" s="164"/>
      <c r="R470" s="164"/>
      <c r="S470" s="164"/>
      <c r="T470" s="164"/>
      <c r="U470" s="164"/>
      <c r="V470" s="148"/>
      <c r="Z470" s="149"/>
      <c r="AA470" s="149"/>
      <c r="AB470" s="149"/>
      <c r="AC470" s="149"/>
      <c r="AD470" s="149"/>
      <c r="AE470" s="149"/>
    </row>
    <row r="471" spans="1:31" hidden="1" x14ac:dyDescent="0.3">
      <c r="A471" s="148" t="str">
        <f>IF(AND(F473=G473,H473=I473,J473=K473,F473="A"),"2016 - kwh",IF(AND(F473=G473,H473=I473,J473&lt;&gt;K473,F473="A"),"2017 - kwh",IF(AND(F473=G473,H473&lt;&gt;I473,F473="A"),"2018 - kwh","N/A")))</f>
        <v>N/A</v>
      </c>
      <c r="B471" s="148" t="str">
        <f>IF(AND(F473="A",G473="A"),"A","")</f>
        <v/>
      </c>
      <c r="C471" s="154" t="s">
        <v>317</v>
      </c>
      <c r="D471" s="155"/>
      <c r="E471" s="156" t="s">
        <v>166</v>
      </c>
      <c r="F471" s="157"/>
      <c r="G471" s="157"/>
      <c r="H471" s="157"/>
      <c r="I471" s="157"/>
      <c r="J471" s="157"/>
      <c r="K471" s="157"/>
      <c r="L471" s="157"/>
      <c r="M471" s="157"/>
      <c r="N471" s="157"/>
      <c r="O471" s="157"/>
      <c r="P471" s="157"/>
      <c r="Q471" s="157"/>
      <c r="R471" s="157"/>
      <c r="S471" s="157"/>
      <c r="T471" s="157"/>
      <c r="U471" s="157"/>
      <c r="V471" s="148"/>
      <c r="Z471" s="149"/>
      <c r="AA471" s="149" t="str">
        <f>IF(AND(F473=G473,H473=I473,F473="A"),"2016 - kwh","")</f>
        <v/>
      </c>
      <c r="AB471" s="149" t="str">
        <f>IF(OR(B471="2017 - kwh",B471="2018 - kwh"),"2016 - kwh","")</f>
        <v/>
      </c>
      <c r="AC471" s="149"/>
      <c r="AD471" s="149"/>
      <c r="AE471" s="149"/>
    </row>
    <row r="472" spans="1:31" hidden="1" x14ac:dyDescent="0.3">
      <c r="A472" s="148" t="str">
        <f>IF(AND(F473=G473,H473=I473,J473=K473,F473="A"),"2016 - kw",IF(AND(F473=G473,H473=I473,J473&lt;&gt;K473,F473="A"),"2017 - kw",IF(AND(F473=G473,H473&lt;&gt;I473,F473="A"),"2018 - kw","N/A")))</f>
        <v>N/A</v>
      </c>
      <c r="B472" s="148" t="str">
        <f>IF(AND(F473="A",G473="A"),"A","")</f>
        <v/>
      </c>
      <c r="C472" s="158"/>
      <c r="D472" s="159" t="str">
        <f>D471 &amp; "kW"</f>
        <v>kW</v>
      </c>
      <c r="E472" s="160" t="s">
        <v>167</v>
      </c>
      <c r="F472" s="157"/>
      <c r="G472" s="157"/>
      <c r="H472" s="157"/>
      <c r="I472" s="157"/>
      <c r="J472" s="157"/>
      <c r="K472" s="157"/>
      <c r="L472" s="157"/>
      <c r="M472" s="157"/>
      <c r="N472" s="157"/>
      <c r="O472" s="157"/>
      <c r="P472" s="157"/>
      <c r="Q472" s="157"/>
      <c r="R472" s="157"/>
      <c r="S472" s="157"/>
      <c r="T472" s="157"/>
      <c r="U472" s="157"/>
      <c r="V472" s="148"/>
      <c r="Z472" s="149"/>
      <c r="AA472" s="149" t="str">
        <f>IF(AND(F473=G473,H473=I473,F473="A"),"2016 - kw","")</f>
        <v/>
      </c>
      <c r="AB472" s="149" t="str">
        <f>IF(OR(B472="2017 - kw",B472="2018 - kw"),"2016 - kw","")</f>
        <v/>
      </c>
      <c r="AC472" s="149"/>
      <c r="AD472" s="149"/>
      <c r="AE472" s="149"/>
    </row>
    <row r="473" spans="1:31" hidden="1" x14ac:dyDescent="0.3">
      <c r="A473" s="148"/>
      <c r="B473" s="148"/>
      <c r="C473" s="161"/>
      <c r="D473" s="162"/>
      <c r="E473" s="163" t="s">
        <v>168</v>
      </c>
      <c r="F473" s="164"/>
      <c r="G473" s="164"/>
      <c r="H473" s="164"/>
      <c r="I473" s="164"/>
      <c r="J473" s="164"/>
      <c r="K473" s="164"/>
      <c r="L473" s="164"/>
      <c r="M473" s="164"/>
      <c r="N473" s="164"/>
      <c r="O473" s="164"/>
      <c r="P473" s="164"/>
      <c r="Q473" s="164"/>
      <c r="R473" s="164"/>
      <c r="S473" s="164"/>
      <c r="T473" s="164"/>
      <c r="U473" s="164"/>
      <c r="V473" s="148"/>
      <c r="Z473" s="149"/>
      <c r="AA473" s="149"/>
      <c r="AB473" s="149"/>
      <c r="AC473" s="149"/>
      <c r="AD473" s="149"/>
      <c r="AE473" s="149"/>
    </row>
    <row r="474" spans="1:31" hidden="1" x14ac:dyDescent="0.3">
      <c r="A474" s="148" t="str">
        <f>IF(AND(F476=G476,H476=I476,J476=K476,F476="A"),"2016 - kwh",IF(AND(F476=G476,H476=I476,J476&lt;&gt;K476,F476="A"),"2017 - kwh",IF(AND(F476=G476,H476&lt;&gt;I476,F476="A"),"2018 - kwh","N/A")))</f>
        <v>N/A</v>
      </c>
      <c r="B474" s="148" t="str">
        <f>IF(AND(F476="A",G476="A"),"A","")</f>
        <v/>
      </c>
      <c r="C474" s="154" t="s">
        <v>318</v>
      </c>
      <c r="D474" s="155"/>
      <c r="E474" s="156" t="s">
        <v>166</v>
      </c>
      <c r="F474" s="157"/>
      <c r="G474" s="157"/>
      <c r="H474" s="157"/>
      <c r="I474" s="157"/>
      <c r="J474" s="157"/>
      <c r="K474" s="157"/>
      <c r="L474" s="157"/>
      <c r="M474" s="157"/>
      <c r="N474" s="157"/>
      <c r="O474" s="157"/>
      <c r="P474" s="157"/>
      <c r="Q474" s="157"/>
      <c r="R474" s="157"/>
      <c r="S474" s="157"/>
      <c r="T474" s="157"/>
      <c r="U474" s="157"/>
      <c r="V474" s="148"/>
      <c r="Z474" s="149"/>
      <c r="AA474" s="149" t="str">
        <f>IF(AND(F476=G476,H476=I476,F476="A"),"2016 - kwh","")</f>
        <v/>
      </c>
      <c r="AB474" s="149" t="str">
        <f>IF(OR(B474="2017 - kwh",B474="2018 - kwh"),"2016 - kwh","")</f>
        <v/>
      </c>
      <c r="AC474" s="149"/>
      <c r="AD474" s="149"/>
      <c r="AE474" s="149"/>
    </row>
    <row r="475" spans="1:31" hidden="1" x14ac:dyDescent="0.3">
      <c r="A475" s="148" t="str">
        <f>IF(AND(F476=G476,H476=I476,J476=K476,F476="A"),"2016 - kw",IF(AND(F476=G476,H476=I476,J476&lt;&gt;K476,F476="A"),"2017 - kw",IF(AND(F476=G476,H476&lt;&gt;I476,F476="A"),"2018 - kw","N/A")))</f>
        <v>N/A</v>
      </c>
      <c r="B475" s="148" t="str">
        <f>IF(AND(F476="A",G476="A"),"A","")</f>
        <v/>
      </c>
      <c r="C475" s="158"/>
      <c r="D475" s="159" t="str">
        <f>D474 &amp; "kW"</f>
        <v>kW</v>
      </c>
      <c r="E475" s="160" t="s">
        <v>167</v>
      </c>
      <c r="F475" s="157"/>
      <c r="G475" s="157"/>
      <c r="H475" s="157"/>
      <c r="I475" s="157"/>
      <c r="J475" s="157"/>
      <c r="K475" s="157"/>
      <c r="L475" s="157"/>
      <c r="M475" s="157"/>
      <c r="N475" s="157"/>
      <c r="O475" s="157"/>
      <c r="P475" s="157"/>
      <c r="Q475" s="157"/>
      <c r="R475" s="157"/>
      <c r="S475" s="157"/>
      <c r="T475" s="157"/>
      <c r="U475" s="157"/>
      <c r="V475" s="148"/>
      <c r="Z475" s="149"/>
      <c r="AA475" s="149" t="str">
        <f>IF(AND(F476=G476,H476=I476,F476="A"),"2016 - kw","")</f>
        <v/>
      </c>
      <c r="AB475" s="149" t="str">
        <f>IF(OR(B475="2017 - kw",B475="2018 - kw"),"2016 - kw","")</f>
        <v/>
      </c>
      <c r="AC475" s="149"/>
      <c r="AD475" s="149"/>
      <c r="AE475" s="149"/>
    </row>
    <row r="476" spans="1:31" hidden="1" x14ac:dyDescent="0.3">
      <c r="A476" s="148"/>
      <c r="B476" s="148"/>
      <c r="C476" s="161"/>
      <c r="D476" s="162"/>
      <c r="E476" s="163" t="s">
        <v>168</v>
      </c>
      <c r="F476" s="164"/>
      <c r="G476" s="164"/>
      <c r="H476" s="164"/>
      <c r="I476" s="164"/>
      <c r="J476" s="164"/>
      <c r="K476" s="164"/>
      <c r="L476" s="164"/>
      <c r="M476" s="164"/>
      <c r="N476" s="164"/>
      <c r="O476" s="164"/>
      <c r="P476" s="164"/>
      <c r="Q476" s="164"/>
      <c r="R476" s="164"/>
      <c r="S476" s="164"/>
      <c r="T476" s="164"/>
      <c r="U476" s="164"/>
      <c r="V476" s="148"/>
      <c r="Z476" s="149"/>
      <c r="AA476" s="149"/>
      <c r="AB476" s="149"/>
      <c r="AC476" s="149"/>
      <c r="AD476" s="149"/>
      <c r="AE476" s="149"/>
    </row>
    <row r="477" spans="1:31" hidden="1" x14ac:dyDescent="0.3">
      <c r="A477" s="148" t="str">
        <f>IF(AND(F479=G479,H479=I479,J479=K479,F479="A"),"2016 - kwh",IF(AND(F479=G479,H479=I479,J479&lt;&gt;K479,F479="A"),"2017 - kwh",IF(AND(F479=G479,H479&lt;&gt;I479,F479="A"),"2018 - kwh","N/A")))</f>
        <v>N/A</v>
      </c>
      <c r="B477" s="148" t="str">
        <f>IF(AND(F479="A",G479="A"),"A","")</f>
        <v/>
      </c>
      <c r="C477" s="166" t="s">
        <v>319</v>
      </c>
      <c r="D477" s="155"/>
      <c r="E477" s="156" t="s">
        <v>166</v>
      </c>
      <c r="F477" s="157"/>
      <c r="G477" s="157"/>
      <c r="H477" s="157"/>
      <c r="I477" s="157"/>
      <c r="J477" s="157"/>
      <c r="K477" s="157"/>
      <c r="L477" s="157"/>
      <c r="M477" s="157"/>
      <c r="N477" s="157"/>
      <c r="O477" s="157"/>
      <c r="P477" s="157"/>
      <c r="Q477" s="157"/>
      <c r="R477" s="157"/>
      <c r="S477" s="157"/>
      <c r="T477" s="157"/>
      <c r="U477" s="157"/>
      <c r="V477" s="148"/>
      <c r="Z477" s="149"/>
      <c r="AA477" s="149" t="str">
        <f>IF(AND(F479=G479,H479=I479,F479="A"),"2016 - kwh","")</f>
        <v/>
      </c>
      <c r="AB477" s="149" t="str">
        <f>IF(OR(B477="2017 - kwh",B477="2018 - kwh"),"2016 - kwh","")</f>
        <v/>
      </c>
      <c r="AC477" s="149"/>
      <c r="AD477" s="149"/>
      <c r="AE477" s="149"/>
    </row>
    <row r="478" spans="1:31" hidden="1" x14ac:dyDescent="0.3">
      <c r="A478" s="148" t="str">
        <f>IF(AND(F479=G479,H479=I479,J479=K479,F479="A"),"2016 - kw",IF(AND(F479=G479,H479=I479,J479&lt;&gt;K479,F479="A"),"2017 - kw",IF(AND(F479=G479,H479&lt;&gt;I479,F479="A"),"2018 - kw","N/A")))</f>
        <v>N/A</v>
      </c>
      <c r="B478" s="148" t="str">
        <f>IF(AND(F479="A",G479="A"),"A","")</f>
        <v/>
      </c>
      <c r="C478" s="167"/>
      <c r="D478" s="159" t="str">
        <f>D477 &amp; "kW"</f>
        <v>kW</v>
      </c>
      <c r="E478" s="160" t="s">
        <v>167</v>
      </c>
      <c r="F478" s="157"/>
      <c r="G478" s="157"/>
      <c r="H478" s="157"/>
      <c r="I478" s="157"/>
      <c r="J478" s="157"/>
      <c r="K478" s="157"/>
      <c r="L478" s="157"/>
      <c r="M478" s="157"/>
      <c r="N478" s="157"/>
      <c r="O478" s="157"/>
      <c r="P478" s="157"/>
      <c r="Q478" s="157"/>
      <c r="R478" s="157"/>
      <c r="S478" s="157"/>
      <c r="T478" s="157"/>
      <c r="U478" s="157"/>
      <c r="V478" s="148"/>
      <c r="Z478" s="149"/>
      <c r="AA478" s="149" t="str">
        <f>IF(AND(F479=G479,H479=I479,F479="A"),"2016 - kw","")</f>
        <v/>
      </c>
      <c r="AB478" s="149" t="str">
        <f>IF(OR(B478="2017 - kw",B478="2018 - kw"),"2016 - kw","")</f>
        <v/>
      </c>
      <c r="AC478" s="149"/>
      <c r="AD478" s="149"/>
      <c r="AE478" s="149"/>
    </row>
    <row r="479" spans="1:31" hidden="1" x14ac:dyDescent="0.3">
      <c r="A479" s="148"/>
      <c r="B479" s="148"/>
      <c r="C479" s="161"/>
      <c r="D479" s="162"/>
      <c r="E479" s="163" t="s">
        <v>168</v>
      </c>
      <c r="F479" s="164"/>
      <c r="G479" s="164"/>
      <c r="H479" s="164"/>
      <c r="I479" s="164"/>
      <c r="J479" s="164"/>
      <c r="K479" s="164"/>
      <c r="L479" s="164"/>
      <c r="M479" s="164"/>
      <c r="N479" s="164"/>
      <c r="O479" s="164"/>
      <c r="P479" s="164"/>
      <c r="Q479" s="164"/>
      <c r="R479" s="164"/>
      <c r="S479" s="164"/>
      <c r="T479" s="164"/>
      <c r="U479" s="164"/>
      <c r="V479" s="148"/>
      <c r="Z479" s="149"/>
      <c r="AA479" s="149"/>
      <c r="AB479" s="149"/>
      <c r="AC479" s="149"/>
      <c r="AD479" s="149"/>
      <c r="AE479" s="149"/>
    </row>
    <row r="480" spans="1:31" ht="14.25" hidden="1" customHeight="1" x14ac:dyDescent="0.3">
      <c r="A480" s="148"/>
      <c r="B480" s="148"/>
      <c r="V480" s="148"/>
      <c r="Z480" s="149"/>
      <c r="AA480" s="149"/>
      <c r="AB480" s="149"/>
      <c r="AC480" s="149"/>
      <c r="AD480" s="149"/>
      <c r="AE480" s="149"/>
    </row>
    <row r="481" spans="1:29" hidden="1" x14ac:dyDescent="0.3">
      <c r="A481" s="148"/>
      <c r="B481" s="148"/>
      <c r="F481" s="141"/>
      <c r="V481" s="148"/>
      <c r="Z481" s="148"/>
      <c r="AA481" s="148"/>
      <c r="AB481" s="148"/>
      <c r="AC481" s="148"/>
    </row>
    <row r="482" spans="1:29" hidden="1" x14ac:dyDescent="0.3">
      <c r="A482" s="148"/>
      <c r="B482" s="148"/>
      <c r="E482" s="168"/>
      <c r="V482" s="148"/>
    </row>
    <row r="483" spans="1:29" hidden="1" x14ac:dyDescent="0.3">
      <c r="A483" s="148"/>
      <c r="B483" s="148"/>
      <c r="F483" s="141"/>
      <c r="V483" s="148"/>
    </row>
    <row r="484" spans="1:29" hidden="1" x14ac:dyDescent="0.3">
      <c r="C484" s="169"/>
      <c r="F484" s="141"/>
      <c r="V484" s="148"/>
    </row>
    <row r="485" spans="1:29" ht="14.25" customHeight="1" x14ac:dyDescent="0.3">
      <c r="H485" s="182"/>
      <c r="I485" s="182"/>
      <c r="J485" s="182"/>
      <c r="K485" s="182"/>
      <c r="L485" s="182"/>
      <c r="M485" s="182"/>
      <c r="N485" s="182"/>
      <c r="O485" s="182"/>
      <c r="V485" s="148"/>
    </row>
    <row r="486" spans="1:29" x14ac:dyDescent="0.3">
      <c r="J486" s="181"/>
      <c r="K486" s="181"/>
    </row>
    <row r="487" spans="1:29" ht="71.25" customHeight="1" x14ac:dyDescent="0.3">
      <c r="A487" s="145" t="s">
        <v>320</v>
      </c>
      <c r="B487" s="139" t="s">
        <v>321</v>
      </c>
      <c r="C487" s="178">
        <v>1</v>
      </c>
    </row>
    <row r="488" spans="1:29" ht="110.4" x14ac:dyDescent="0.3">
      <c r="B488" s="170" t="s">
        <v>322</v>
      </c>
    </row>
    <row r="490" spans="1:29" x14ac:dyDescent="0.3">
      <c r="C490" s="150" t="s">
        <v>323</v>
      </c>
      <c r="F490" s="141"/>
    </row>
    <row r="491" spans="1:29" x14ac:dyDescent="0.3">
      <c r="A491" s="148"/>
      <c r="B491" s="148"/>
      <c r="C491" s="153"/>
      <c r="D491" s="153" t="s">
        <v>161</v>
      </c>
      <c r="E491" s="153"/>
      <c r="F491" s="313">
        <f>F28</f>
        <v>2023</v>
      </c>
      <c r="G491" s="314"/>
      <c r="H491" s="313">
        <f>H28</f>
        <v>2022</v>
      </c>
      <c r="I491" s="314"/>
      <c r="J491" s="313">
        <f>J28</f>
        <v>2021</v>
      </c>
      <c r="K491" s="314"/>
      <c r="L491" s="313">
        <f>L28</f>
        <v>2020</v>
      </c>
      <c r="M491" s="314"/>
      <c r="N491" s="313">
        <f>N28</f>
        <v>2019</v>
      </c>
      <c r="O491" s="314"/>
      <c r="P491" s="313">
        <f t="shared" ref="P491" si="0">P28</f>
        <v>2018</v>
      </c>
      <c r="Q491" s="325"/>
      <c r="R491" s="183"/>
      <c r="S491" s="144"/>
      <c r="T491" s="144"/>
      <c r="U491" s="144"/>
      <c r="V491" s="148"/>
      <c r="W491" s="148"/>
    </row>
    <row r="492" spans="1:29" x14ac:dyDescent="0.3">
      <c r="A492" s="148"/>
      <c r="B492" s="148"/>
      <c r="C492" s="171" t="s">
        <v>324</v>
      </c>
      <c r="D492" s="179" t="s">
        <v>165</v>
      </c>
      <c r="E492" s="172" t="s">
        <v>166</v>
      </c>
      <c r="F492" s="315">
        <f>SUM(F30:G30)</f>
        <v>18323561.759999998</v>
      </c>
      <c r="G492" s="316"/>
      <c r="H492" s="315">
        <f>SUM(H30:I30)</f>
        <v>17805879.920000002</v>
      </c>
      <c r="I492" s="316"/>
      <c r="J492" s="315">
        <f>SUM(J30:K30)</f>
        <v>19769610</v>
      </c>
      <c r="K492" s="316"/>
      <c r="L492" s="315">
        <f>SUM(L30:M30)</f>
        <v>18907938.84</v>
      </c>
      <c r="M492" s="316"/>
      <c r="N492" s="315">
        <f>SUM(N30:O30)</f>
        <v>17721765.600000001</v>
      </c>
      <c r="O492" s="316"/>
      <c r="P492" s="315">
        <v>17484406</v>
      </c>
      <c r="Q492" s="321"/>
      <c r="R492" s="183"/>
      <c r="S492" s="144"/>
      <c r="T492" s="144"/>
      <c r="U492" s="144"/>
      <c r="V492" s="148"/>
      <c r="W492" s="148"/>
    </row>
    <row r="493" spans="1:29" x14ac:dyDescent="0.3">
      <c r="A493" s="148"/>
      <c r="B493" s="148"/>
      <c r="C493" s="171"/>
      <c r="D493" s="173" t="str">
        <f>D492&amp;"KW"</f>
        <v>GENERAL SERVICE 50 to 4,999 kW SERVICE CLASSIFICATIONKW</v>
      </c>
      <c r="E493" s="172" t="s">
        <v>167</v>
      </c>
      <c r="F493" s="315">
        <f>SUM(F31:G31)</f>
        <v>60933.4</v>
      </c>
      <c r="G493" s="316"/>
      <c r="H493" s="315">
        <f>SUM(H31:I31)</f>
        <v>61813.61</v>
      </c>
      <c r="I493" s="316"/>
      <c r="J493" s="315">
        <f>SUM(J31:K31)</f>
        <v>64729.36</v>
      </c>
      <c r="K493" s="316"/>
      <c r="L493" s="315">
        <f>SUM(L31:M31)</f>
        <v>64013.810000000005</v>
      </c>
      <c r="M493" s="316"/>
      <c r="N493" s="315">
        <f>SUM(N31:O31)</f>
        <v>60012.89</v>
      </c>
      <c r="O493" s="316"/>
      <c r="P493" s="315">
        <v>59209</v>
      </c>
      <c r="Q493" s="321"/>
      <c r="R493" s="183"/>
      <c r="S493" s="144"/>
      <c r="T493" s="144"/>
      <c r="U493" s="144"/>
      <c r="V493" s="148"/>
      <c r="W493" s="148"/>
    </row>
    <row r="494" spans="1:29" hidden="1" x14ac:dyDescent="0.3">
      <c r="A494" s="148"/>
      <c r="B494" s="148"/>
      <c r="C494" s="174" t="s">
        <v>325</v>
      </c>
      <c r="D494" s="155"/>
      <c r="E494" s="172" t="s">
        <v>166</v>
      </c>
      <c r="F494" s="319"/>
      <c r="G494" s="320"/>
      <c r="H494" s="319"/>
      <c r="I494" s="320"/>
      <c r="J494" s="319"/>
      <c r="K494" s="320"/>
      <c r="L494" s="319"/>
      <c r="M494" s="320"/>
      <c r="N494" s="319"/>
      <c r="O494" s="320"/>
      <c r="P494" s="319"/>
      <c r="Q494" s="322"/>
      <c r="R494" s="323"/>
      <c r="S494" s="324"/>
      <c r="T494" s="323"/>
      <c r="U494" s="324"/>
      <c r="V494" s="148"/>
      <c r="W494" s="148"/>
    </row>
    <row r="495" spans="1:29" hidden="1" x14ac:dyDescent="0.3">
      <c r="A495" s="148"/>
      <c r="B495" s="148"/>
      <c r="C495" s="174"/>
      <c r="D495" s="173" t="str">
        <f>D494&amp;"KW"</f>
        <v>KW</v>
      </c>
      <c r="E495" s="172" t="s">
        <v>167</v>
      </c>
      <c r="F495" s="319"/>
      <c r="G495" s="320"/>
      <c r="H495" s="319"/>
      <c r="I495" s="320"/>
      <c r="J495" s="319"/>
      <c r="K495" s="320"/>
      <c r="L495" s="319"/>
      <c r="M495" s="320"/>
      <c r="N495" s="319"/>
      <c r="O495" s="320"/>
      <c r="P495" s="319"/>
      <c r="Q495" s="322"/>
      <c r="R495" s="319"/>
      <c r="S495" s="322"/>
      <c r="T495" s="319"/>
      <c r="U495" s="322"/>
      <c r="V495" s="148"/>
      <c r="W495" s="148"/>
    </row>
    <row r="496" spans="1:29" hidden="1" x14ac:dyDescent="0.3">
      <c r="A496" s="148"/>
      <c r="B496" s="148"/>
      <c r="C496" s="174" t="s">
        <v>326</v>
      </c>
      <c r="D496" s="155"/>
      <c r="E496" s="172" t="s">
        <v>166</v>
      </c>
      <c r="F496" s="319"/>
      <c r="G496" s="320"/>
      <c r="H496" s="319"/>
      <c r="I496" s="320"/>
      <c r="J496" s="319"/>
      <c r="K496" s="320"/>
      <c r="L496" s="319"/>
      <c r="M496" s="320"/>
      <c r="N496" s="319"/>
      <c r="O496" s="320"/>
      <c r="P496" s="319"/>
      <c r="Q496" s="322"/>
      <c r="R496" s="319"/>
      <c r="S496" s="322"/>
      <c r="T496" s="319"/>
      <c r="U496" s="322"/>
      <c r="V496" s="148"/>
      <c r="W496" s="148"/>
    </row>
    <row r="497" spans="1:23" hidden="1" x14ac:dyDescent="0.3">
      <c r="A497" s="148"/>
      <c r="B497" s="148"/>
      <c r="C497" s="174"/>
      <c r="D497" s="173" t="str">
        <f>D496&amp;"KW"</f>
        <v>KW</v>
      </c>
      <c r="E497" s="172" t="s">
        <v>167</v>
      </c>
      <c r="F497" s="319"/>
      <c r="G497" s="320"/>
      <c r="H497" s="319"/>
      <c r="I497" s="320"/>
      <c r="J497" s="319"/>
      <c r="K497" s="320"/>
      <c r="L497" s="319"/>
      <c r="M497" s="320"/>
      <c r="N497" s="319"/>
      <c r="O497" s="320"/>
      <c r="P497" s="319"/>
      <c r="Q497" s="322"/>
      <c r="R497" s="319"/>
      <c r="S497" s="322"/>
      <c r="T497" s="319"/>
      <c r="U497" s="322"/>
      <c r="V497" s="148"/>
      <c r="W497" s="148"/>
    </row>
    <row r="498" spans="1:23" hidden="1" x14ac:dyDescent="0.3">
      <c r="A498" s="148"/>
      <c r="B498" s="148"/>
      <c r="C498" s="174" t="s">
        <v>327</v>
      </c>
      <c r="D498" s="155"/>
      <c r="E498" s="172" t="s">
        <v>166</v>
      </c>
      <c r="F498" s="319"/>
      <c r="G498" s="320"/>
      <c r="H498" s="319"/>
      <c r="I498" s="320"/>
      <c r="J498" s="319"/>
      <c r="K498" s="320"/>
      <c r="L498" s="319"/>
      <c r="M498" s="320"/>
      <c r="N498" s="319"/>
      <c r="O498" s="320"/>
      <c r="P498" s="319"/>
      <c r="Q498" s="322"/>
      <c r="R498" s="319"/>
      <c r="S498" s="322"/>
      <c r="T498" s="319"/>
      <c r="U498" s="322"/>
      <c r="V498" s="148"/>
      <c r="W498" s="148"/>
    </row>
    <row r="499" spans="1:23" hidden="1" x14ac:dyDescent="0.3">
      <c r="A499" s="148"/>
      <c r="B499" s="148"/>
      <c r="C499" s="174"/>
      <c r="D499" s="173" t="str">
        <f>D498&amp;"KW"</f>
        <v>KW</v>
      </c>
      <c r="E499" s="172" t="s">
        <v>167</v>
      </c>
      <c r="F499" s="319"/>
      <c r="G499" s="320"/>
      <c r="H499" s="319"/>
      <c r="I499" s="320"/>
      <c r="J499" s="319"/>
      <c r="K499" s="320"/>
      <c r="L499" s="319"/>
      <c r="M499" s="320"/>
      <c r="N499" s="319"/>
      <c r="O499" s="320"/>
      <c r="P499" s="319"/>
      <c r="Q499" s="322"/>
      <c r="R499" s="319"/>
      <c r="S499" s="322"/>
      <c r="T499" s="319"/>
      <c r="U499" s="322"/>
      <c r="V499" s="148"/>
      <c r="W499" s="148"/>
    </row>
    <row r="500" spans="1:23" hidden="1" x14ac:dyDescent="0.3">
      <c r="A500" s="148"/>
      <c r="B500" s="148"/>
      <c r="C500" s="174" t="s">
        <v>328</v>
      </c>
      <c r="D500" s="155"/>
      <c r="E500" s="172" t="s">
        <v>166</v>
      </c>
      <c r="F500" s="319"/>
      <c r="G500" s="320"/>
      <c r="H500" s="319"/>
      <c r="I500" s="320"/>
      <c r="J500" s="319"/>
      <c r="K500" s="320"/>
      <c r="L500" s="319"/>
      <c r="M500" s="320"/>
      <c r="N500" s="319"/>
      <c r="O500" s="320"/>
      <c r="P500" s="319"/>
      <c r="Q500" s="322"/>
      <c r="R500" s="319"/>
      <c r="S500" s="322"/>
      <c r="T500" s="319"/>
      <c r="U500" s="322"/>
      <c r="V500" s="148"/>
      <c r="W500" s="148"/>
    </row>
    <row r="501" spans="1:23" hidden="1" x14ac:dyDescent="0.3">
      <c r="A501" s="148"/>
      <c r="B501" s="148"/>
      <c r="C501" s="174"/>
      <c r="D501" s="173" t="str">
        <f>D500&amp;"KW"</f>
        <v>KW</v>
      </c>
      <c r="E501" s="172" t="s">
        <v>167</v>
      </c>
      <c r="F501" s="319"/>
      <c r="G501" s="320"/>
      <c r="H501" s="319"/>
      <c r="I501" s="320"/>
      <c r="J501" s="319"/>
      <c r="K501" s="320"/>
      <c r="L501" s="319"/>
      <c r="M501" s="320"/>
      <c r="N501" s="319"/>
      <c r="O501" s="320"/>
      <c r="P501" s="319"/>
      <c r="Q501" s="322"/>
      <c r="R501" s="319"/>
      <c r="S501" s="322"/>
      <c r="T501" s="319"/>
      <c r="U501" s="322"/>
      <c r="V501" s="148"/>
      <c r="W501" s="148"/>
    </row>
    <row r="502" spans="1:23" hidden="1" x14ac:dyDescent="0.3">
      <c r="A502" s="148"/>
      <c r="B502" s="148"/>
      <c r="C502" s="174" t="s">
        <v>329</v>
      </c>
      <c r="D502" s="155"/>
      <c r="E502" s="172" t="s">
        <v>166</v>
      </c>
      <c r="F502" s="319"/>
      <c r="G502" s="320"/>
      <c r="H502" s="319"/>
      <c r="I502" s="320"/>
      <c r="J502" s="319"/>
      <c r="K502" s="320"/>
      <c r="L502" s="319"/>
      <c r="M502" s="320"/>
      <c r="N502" s="319"/>
      <c r="O502" s="320"/>
      <c r="P502" s="319"/>
      <c r="Q502" s="322"/>
      <c r="R502" s="319"/>
      <c r="S502" s="322"/>
      <c r="T502" s="319"/>
      <c r="U502" s="322"/>
      <c r="V502" s="148"/>
      <c r="W502" s="148"/>
    </row>
    <row r="503" spans="1:23" hidden="1" x14ac:dyDescent="0.3">
      <c r="A503" s="148"/>
      <c r="B503" s="148"/>
      <c r="C503" s="174"/>
      <c r="D503" s="173" t="str">
        <f>D502&amp;"KW"</f>
        <v>KW</v>
      </c>
      <c r="E503" s="172" t="s">
        <v>167</v>
      </c>
      <c r="F503" s="319"/>
      <c r="G503" s="320"/>
      <c r="H503" s="319"/>
      <c r="I503" s="320"/>
      <c r="J503" s="319"/>
      <c r="K503" s="320"/>
      <c r="L503" s="319"/>
      <c r="M503" s="320"/>
      <c r="N503" s="319"/>
      <c r="O503" s="320"/>
      <c r="P503" s="319"/>
      <c r="Q503" s="322"/>
      <c r="R503" s="319"/>
      <c r="S503" s="322"/>
      <c r="T503" s="319"/>
      <c r="U503" s="322"/>
      <c r="V503" s="148"/>
      <c r="W503" s="148"/>
    </row>
    <row r="504" spans="1:23" hidden="1" x14ac:dyDescent="0.3">
      <c r="A504" s="148"/>
      <c r="B504" s="148"/>
      <c r="C504" s="174" t="s">
        <v>330</v>
      </c>
      <c r="D504" s="155"/>
      <c r="E504" s="172" t="s">
        <v>166</v>
      </c>
      <c r="F504" s="319"/>
      <c r="G504" s="320"/>
      <c r="H504" s="319"/>
      <c r="I504" s="320"/>
      <c r="J504" s="319"/>
      <c r="K504" s="320"/>
      <c r="L504" s="319"/>
      <c r="M504" s="320"/>
      <c r="N504" s="319"/>
      <c r="O504" s="320"/>
      <c r="P504" s="319"/>
      <c r="Q504" s="322"/>
      <c r="R504" s="319"/>
      <c r="S504" s="322"/>
      <c r="T504" s="319"/>
      <c r="U504" s="322"/>
      <c r="V504" s="148"/>
      <c r="W504" s="148"/>
    </row>
    <row r="505" spans="1:23" hidden="1" x14ac:dyDescent="0.3">
      <c r="A505" s="148"/>
      <c r="B505" s="148"/>
      <c r="C505" s="174"/>
      <c r="D505" s="173" t="str">
        <f>D504&amp;"KW"</f>
        <v>KW</v>
      </c>
      <c r="E505" s="172" t="s">
        <v>167</v>
      </c>
      <c r="F505" s="319"/>
      <c r="G505" s="320"/>
      <c r="H505" s="319"/>
      <c r="I505" s="320"/>
      <c r="J505" s="319"/>
      <c r="K505" s="320"/>
      <c r="L505" s="319"/>
      <c r="M505" s="320"/>
      <c r="N505" s="319"/>
      <c r="O505" s="320"/>
      <c r="P505" s="319"/>
      <c r="Q505" s="322"/>
      <c r="R505" s="319"/>
      <c r="S505" s="322"/>
      <c r="T505" s="319"/>
      <c r="U505" s="322"/>
      <c r="V505" s="148"/>
      <c r="W505" s="148"/>
    </row>
    <row r="506" spans="1:23" hidden="1" x14ac:dyDescent="0.3">
      <c r="A506" s="148"/>
      <c r="B506" s="148"/>
      <c r="C506" s="174" t="s">
        <v>331</v>
      </c>
      <c r="D506" s="155"/>
      <c r="E506" s="172" t="s">
        <v>166</v>
      </c>
      <c r="F506" s="319"/>
      <c r="G506" s="320"/>
      <c r="H506" s="319"/>
      <c r="I506" s="320"/>
      <c r="J506" s="319"/>
      <c r="K506" s="320"/>
      <c r="L506" s="319"/>
      <c r="M506" s="320"/>
      <c r="N506" s="319"/>
      <c r="O506" s="320"/>
      <c r="P506" s="319"/>
      <c r="Q506" s="322"/>
      <c r="R506" s="319"/>
      <c r="S506" s="322"/>
      <c r="T506" s="319"/>
      <c r="U506" s="322"/>
      <c r="V506" s="148"/>
      <c r="W506" s="148"/>
    </row>
    <row r="507" spans="1:23" hidden="1" x14ac:dyDescent="0.3">
      <c r="A507" s="148"/>
      <c r="B507" s="148"/>
      <c r="C507" s="174"/>
      <c r="D507" s="173" t="str">
        <f>D506&amp;"KW"</f>
        <v>KW</v>
      </c>
      <c r="E507" s="172" t="s">
        <v>167</v>
      </c>
      <c r="F507" s="319"/>
      <c r="G507" s="320"/>
      <c r="H507" s="319"/>
      <c r="I507" s="320"/>
      <c r="J507" s="319"/>
      <c r="K507" s="320"/>
      <c r="L507" s="319"/>
      <c r="M507" s="320"/>
      <c r="N507" s="319"/>
      <c r="O507" s="320"/>
      <c r="P507" s="319"/>
      <c r="Q507" s="322"/>
      <c r="R507" s="319"/>
      <c r="S507" s="322"/>
      <c r="T507" s="319"/>
      <c r="U507" s="322"/>
      <c r="V507" s="148"/>
      <c r="W507" s="148"/>
    </row>
    <row r="508" spans="1:23" hidden="1" x14ac:dyDescent="0.3">
      <c r="A508" s="148"/>
      <c r="B508" s="148"/>
      <c r="C508" s="174" t="s">
        <v>332</v>
      </c>
      <c r="D508" s="155"/>
      <c r="E508" s="172" t="s">
        <v>166</v>
      </c>
      <c r="F508" s="319"/>
      <c r="G508" s="320"/>
      <c r="H508" s="319"/>
      <c r="I508" s="320"/>
      <c r="J508" s="319"/>
      <c r="K508" s="320"/>
      <c r="L508" s="319"/>
      <c r="M508" s="320"/>
      <c r="N508" s="319"/>
      <c r="O508" s="320"/>
      <c r="P508" s="319"/>
      <c r="Q508" s="322"/>
      <c r="R508" s="319"/>
      <c r="S508" s="322"/>
      <c r="T508" s="319"/>
      <c r="U508" s="322"/>
      <c r="V508" s="148"/>
      <c r="W508" s="148"/>
    </row>
    <row r="509" spans="1:23" hidden="1" x14ac:dyDescent="0.3">
      <c r="A509" s="148"/>
      <c r="B509" s="148"/>
      <c r="C509" s="174"/>
      <c r="D509" s="173" t="str">
        <f>D508&amp;"KW"</f>
        <v>KW</v>
      </c>
      <c r="E509" s="172" t="s">
        <v>167</v>
      </c>
      <c r="F509" s="319"/>
      <c r="G509" s="320"/>
      <c r="H509" s="319"/>
      <c r="I509" s="320"/>
      <c r="J509" s="319"/>
      <c r="K509" s="320"/>
      <c r="L509" s="319"/>
      <c r="M509" s="320"/>
      <c r="N509" s="319"/>
      <c r="O509" s="320"/>
      <c r="P509" s="319"/>
      <c r="Q509" s="322"/>
      <c r="R509" s="319"/>
      <c r="S509" s="322"/>
      <c r="T509" s="319"/>
      <c r="U509" s="322"/>
      <c r="V509" s="148"/>
      <c r="W509" s="148"/>
    </row>
    <row r="510" spans="1:23" hidden="1" x14ac:dyDescent="0.3">
      <c r="A510" s="148"/>
      <c r="B510" s="148"/>
      <c r="C510" s="174" t="s">
        <v>333</v>
      </c>
      <c r="D510" s="155"/>
      <c r="E510" s="172" t="s">
        <v>166</v>
      </c>
      <c r="F510" s="319"/>
      <c r="G510" s="320"/>
      <c r="H510" s="319"/>
      <c r="I510" s="320"/>
      <c r="J510" s="319"/>
      <c r="K510" s="320"/>
      <c r="L510" s="319"/>
      <c r="M510" s="320"/>
      <c r="N510" s="319"/>
      <c r="O510" s="320"/>
      <c r="P510" s="319"/>
      <c r="Q510" s="322"/>
      <c r="R510" s="319"/>
      <c r="S510" s="322"/>
      <c r="T510" s="319"/>
      <c r="U510" s="322"/>
      <c r="V510" s="148"/>
      <c r="W510" s="148"/>
    </row>
    <row r="511" spans="1:23" hidden="1" x14ac:dyDescent="0.3">
      <c r="A511" s="148"/>
      <c r="B511" s="148"/>
      <c r="C511" s="174"/>
      <c r="D511" s="173" t="str">
        <f>D510&amp;"KW"</f>
        <v>KW</v>
      </c>
      <c r="E511" s="172" t="s">
        <v>167</v>
      </c>
      <c r="F511" s="319"/>
      <c r="G511" s="320"/>
      <c r="H511" s="319"/>
      <c r="I511" s="320"/>
      <c r="J511" s="319"/>
      <c r="K511" s="320"/>
      <c r="L511" s="319"/>
      <c r="M511" s="320"/>
      <c r="N511" s="319"/>
      <c r="O511" s="320"/>
      <c r="P511" s="319"/>
      <c r="Q511" s="322"/>
      <c r="R511" s="319"/>
      <c r="S511" s="322"/>
      <c r="T511" s="319"/>
      <c r="U511" s="322"/>
      <c r="V511" s="148"/>
      <c r="W511" s="148"/>
    </row>
    <row r="512" spans="1:23" hidden="1" x14ac:dyDescent="0.3">
      <c r="A512" s="148"/>
      <c r="B512" s="148"/>
      <c r="C512" s="174" t="s">
        <v>334</v>
      </c>
      <c r="D512" s="155"/>
      <c r="E512" s="172" t="s">
        <v>166</v>
      </c>
      <c r="F512" s="319"/>
      <c r="G512" s="320"/>
      <c r="H512" s="319"/>
      <c r="I512" s="320"/>
      <c r="J512" s="319"/>
      <c r="K512" s="320"/>
      <c r="L512" s="319"/>
      <c r="M512" s="320"/>
      <c r="N512" s="319"/>
      <c r="O512" s="320"/>
      <c r="P512" s="319"/>
      <c r="Q512" s="322"/>
      <c r="R512" s="319"/>
      <c r="S512" s="322"/>
      <c r="T512" s="319"/>
      <c r="U512" s="322"/>
      <c r="V512" s="148"/>
      <c r="W512" s="148"/>
    </row>
    <row r="513" spans="1:23" hidden="1" x14ac:dyDescent="0.3">
      <c r="A513" s="148"/>
      <c r="B513" s="148"/>
      <c r="C513" s="174"/>
      <c r="D513" s="173" t="str">
        <f>D512&amp;"KW"</f>
        <v>KW</v>
      </c>
      <c r="E513" s="172" t="s">
        <v>167</v>
      </c>
      <c r="F513" s="319"/>
      <c r="G513" s="320"/>
      <c r="H513" s="319"/>
      <c r="I513" s="320"/>
      <c r="J513" s="319"/>
      <c r="K513" s="320"/>
      <c r="L513" s="319"/>
      <c r="M513" s="320"/>
      <c r="N513" s="319"/>
      <c r="O513" s="320"/>
      <c r="P513" s="319"/>
      <c r="Q513" s="322"/>
      <c r="R513" s="319"/>
      <c r="S513" s="322"/>
      <c r="T513" s="319"/>
      <c r="U513" s="322"/>
      <c r="V513" s="148"/>
      <c r="W513" s="148"/>
    </row>
    <row r="514" spans="1:23" hidden="1" x14ac:dyDescent="0.3">
      <c r="A514" s="148"/>
      <c r="B514" s="148"/>
      <c r="C514" s="174" t="s">
        <v>335</v>
      </c>
      <c r="D514" s="155"/>
      <c r="E514" s="172" t="s">
        <v>166</v>
      </c>
      <c r="F514" s="319"/>
      <c r="G514" s="320"/>
      <c r="H514" s="319"/>
      <c r="I514" s="320"/>
      <c r="J514" s="319"/>
      <c r="K514" s="320"/>
      <c r="L514" s="319"/>
      <c r="M514" s="320"/>
      <c r="N514" s="319"/>
      <c r="O514" s="320"/>
      <c r="P514" s="319"/>
      <c r="Q514" s="322"/>
      <c r="R514" s="319"/>
      <c r="S514" s="322"/>
      <c r="T514" s="319"/>
      <c r="U514" s="322"/>
      <c r="V514" s="148"/>
      <c r="W514" s="148"/>
    </row>
    <row r="515" spans="1:23" hidden="1" x14ac:dyDescent="0.3">
      <c r="A515" s="148"/>
      <c r="B515" s="148"/>
      <c r="C515" s="174"/>
      <c r="D515" s="173" t="str">
        <f>D514&amp;"KW"</f>
        <v>KW</v>
      </c>
      <c r="E515" s="172" t="s">
        <v>167</v>
      </c>
      <c r="F515" s="319"/>
      <c r="G515" s="320"/>
      <c r="H515" s="319"/>
      <c r="I515" s="320"/>
      <c r="J515" s="319"/>
      <c r="K515" s="320"/>
      <c r="L515" s="319"/>
      <c r="M515" s="320"/>
      <c r="N515" s="319"/>
      <c r="O515" s="320"/>
      <c r="P515" s="319"/>
      <c r="Q515" s="322"/>
      <c r="R515" s="319"/>
      <c r="S515" s="322"/>
      <c r="T515" s="319"/>
      <c r="U515" s="322"/>
      <c r="V515" s="148"/>
      <c r="W515" s="148"/>
    </row>
    <row r="516" spans="1:23" hidden="1" x14ac:dyDescent="0.3">
      <c r="A516" s="148"/>
      <c r="B516" s="148"/>
      <c r="C516" s="174" t="s">
        <v>336</v>
      </c>
      <c r="D516" s="155"/>
      <c r="E516" s="172" t="s">
        <v>166</v>
      </c>
      <c r="F516" s="319"/>
      <c r="G516" s="320"/>
      <c r="H516" s="319"/>
      <c r="I516" s="320"/>
      <c r="J516" s="319"/>
      <c r="K516" s="320"/>
      <c r="L516" s="319"/>
      <c r="M516" s="320"/>
      <c r="N516" s="319"/>
      <c r="O516" s="320"/>
      <c r="P516" s="319"/>
      <c r="Q516" s="322"/>
      <c r="R516" s="319"/>
      <c r="S516" s="322"/>
      <c r="T516" s="319"/>
      <c r="U516" s="322"/>
      <c r="V516" s="148"/>
      <c r="W516" s="148"/>
    </row>
    <row r="517" spans="1:23" hidden="1" x14ac:dyDescent="0.3">
      <c r="A517" s="148"/>
      <c r="B517" s="148"/>
      <c r="C517" s="174"/>
      <c r="D517" s="173" t="str">
        <f>D516&amp;"KW"</f>
        <v>KW</v>
      </c>
      <c r="E517" s="172" t="s">
        <v>167</v>
      </c>
      <c r="F517" s="319"/>
      <c r="G517" s="320"/>
      <c r="H517" s="319"/>
      <c r="I517" s="320"/>
      <c r="J517" s="319"/>
      <c r="K517" s="320"/>
      <c r="L517" s="319"/>
      <c r="M517" s="320"/>
      <c r="N517" s="319"/>
      <c r="O517" s="320"/>
      <c r="P517" s="319"/>
      <c r="Q517" s="322"/>
      <c r="R517" s="319"/>
      <c r="S517" s="322"/>
      <c r="T517" s="319"/>
      <c r="U517" s="322"/>
      <c r="V517" s="148"/>
      <c r="W517" s="148"/>
    </row>
    <row r="518" spans="1:23" hidden="1" x14ac:dyDescent="0.3">
      <c r="A518" s="148"/>
      <c r="B518" s="148"/>
      <c r="C518" s="174" t="s">
        <v>337</v>
      </c>
      <c r="D518" s="155"/>
      <c r="E518" s="172" t="s">
        <v>166</v>
      </c>
      <c r="F518" s="319"/>
      <c r="G518" s="320"/>
      <c r="H518" s="319"/>
      <c r="I518" s="320"/>
      <c r="J518" s="319"/>
      <c r="K518" s="320"/>
      <c r="L518" s="319"/>
      <c r="M518" s="320"/>
      <c r="N518" s="319"/>
      <c r="O518" s="320"/>
      <c r="P518" s="319"/>
      <c r="Q518" s="322"/>
      <c r="R518" s="319"/>
      <c r="S518" s="322"/>
      <c r="T518" s="319"/>
      <c r="U518" s="322"/>
      <c r="V518" s="148"/>
      <c r="W518" s="148"/>
    </row>
    <row r="519" spans="1:23" hidden="1" x14ac:dyDescent="0.3">
      <c r="A519" s="148"/>
      <c r="B519" s="148"/>
      <c r="C519" s="174"/>
      <c r="D519" s="173" t="str">
        <f>D518&amp;"KW"</f>
        <v>KW</v>
      </c>
      <c r="E519" s="172" t="s">
        <v>167</v>
      </c>
      <c r="F519" s="319"/>
      <c r="G519" s="320"/>
      <c r="H519" s="319"/>
      <c r="I519" s="320"/>
      <c r="J519" s="319"/>
      <c r="K519" s="320"/>
      <c r="L519" s="319"/>
      <c r="M519" s="320"/>
      <c r="N519" s="319"/>
      <c r="O519" s="320"/>
      <c r="P519" s="319"/>
      <c r="Q519" s="322"/>
      <c r="R519" s="319"/>
      <c r="S519" s="322"/>
      <c r="T519" s="319"/>
      <c r="U519" s="322"/>
      <c r="V519" s="148"/>
      <c r="W519" s="148"/>
    </row>
    <row r="520" spans="1:23" hidden="1" x14ac:dyDescent="0.3">
      <c r="A520" s="148"/>
      <c r="B520" s="148"/>
      <c r="C520" s="174" t="s">
        <v>338</v>
      </c>
      <c r="D520" s="155"/>
      <c r="E520" s="172" t="s">
        <v>166</v>
      </c>
      <c r="F520" s="319"/>
      <c r="G520" s="320"/>
      <c r="H520" s="319"/>
      <c r="I520" s="320"/>
      <c r="J520" s="319"/>
      <c r="K520" s="320"/>
      <c r="L520" s="319"/>
      <c r="M520" s="320"/>
      <c r="N520" s="319"/>
      <c r="O520" s="320"/>
      <c r="P520" s="319"/>
      <c r="Q520" s="322"/>
      <c r="R520" s="319"/>
      <c r="S520" s="322"/>
      <c r="T520" s="319"/>
      <c r="U520" s="322"/>
      <c r="V520" s="148"/>
      <c r="W520" s="148"/>
    </row>
    <row r="521" spans="1:23" hidden="1" x14ac:dyDescent="0.3">
      <c r="A521" s="148"/>
      <c r="B521" s="148"/>
      <c r="C521" s="174"/>
      <c r="D521" s="173" t="str">
        <f>D520&amp;"KW"</f>
        <v>KW</v>
      </c>
      <c r="E521" s="172" t="s">
        <v>167</v>
      </c>
      <c r="F521" s="319"/>
      <c r="G521" s="320"/>
      <c r="H521" s="319"/>
      <c r="I521" s="320"/>
      <c r="J521" s="319"/>
      <c r="K521" s="320"/>
      <c r="L521" s="319"/>
      <c r="M521" s="320"/>
      <c r="N521" s="319"/>
      <c r="O521" s="320"/>
      <c r="P521" s="319"/>
      <c r="Q521" s="322"/>
      <c r="R521" s="319"/>
      <c r="S521" s="322"/>
      <c r="T521" s="319"/>
      <c r="U521" s="322"/>
      <c r="V521" s="148"/>
      <c r="W521" s="148"/>
    </row>
    <row r="522" spans="1:23" hidden="1" x14ac:dyDescent="0.3">
      <c r="A522" s="148"/>
      <c r="B522" s="148"/>
      <c r="C522" s="174" t="s">
        <v>339</v>
      </c>
      <c r="D522" s="155"/>
      <c r="E522" s="172" t="s">
        <v>166</v>
      </c>
      <c r="F522" s="319"/>
      <c r="G522" s="320"/>
      <c r="H522" s="319"/>
      <c r="I522" s="320"/>
      <c r="J522" s="319"/>
      <c r="K522" s="320"/>
      <c r="L522" s="319"/>
      <c r="M522" s="320"/>
      <c r="N522" s="319"/>
      <c r="O522" s="320"/>
      <c r="P522" s="319"/>
      <c r="Q522" s="322"/>
      <c r="R522" s="319"/>
      <c r="S522" s="322"/>
      <c r="T522" s="319"/>
      <c r="U522" s="322"/>
      <c r="V522" s="148"/>
      <c r="W522" s="148"/>
    </row>
    <row r="523" spans="1:23" hidden="1" x14ac:dyDescent="0.3">
      <c r="A523" s="148"/>
      <c r="B523" s="148"/>
      <c r="C523" s="174"/>
      <c r="D523" s="173" t="str">
        <f>D522&amp;"KW"</f>
        <v>KW</v>
      </c>
      <c r="E523" s="172" t="s">
        <v>167</v>
      </c>
      <c r="F523" s="319"/>
      <c r="G523" s="320"/>
      <c r="H523" s="319"/>
      <c r="I523" s="320"/>
      <c r="J523" s="319"/>
      <c r="K523" s="320"/>
      <c r="L523" s="319"/>
      <c r="M523" s="320"/>
      <c r="N523" s="319"/>
      <c r="O523" s="320"/>
      <c r="P523" s="319"/>
      <c r="Q523" s="322"/>
      <c r="R523" s="319"/>
      <c r="S523" s="322"/>
      <c r="T523" s="319"/>
      <c r="U523" s="322"/>
      <c r="V523" s="148"/>
      <c r="W523" s="148"/>
    </row>
    <row r="524" spans="1:23" hidden="1" x14ac:dyDescent="0.3">
      <c r="A524" s="148"/>
      <c r="B524" s="148"/>
      <c r="C524" s="174" t="s">
        <v>340</v>
      </c>
      <c r="D524" s="155"/>
      <c r="E524" s="172" t="s">
        <v>166</v>
      </c>
      <c r="F524" s="319"/>
      <c r="G524" s="320"/>
      <c r="H524" s="319"/>
      <c r="I524" s="320"/>
      <c r="J524" s="319"/>
      <c r="K524" s="320"/>
      <c r="L524" s="319"/>
      <c r="M524" s="320"/>
      <c r="N524" s="319"/>
      <c r="O524" s="320"/>
      <c r="P524" s="319"/>
      <c r="Q524" s="322"/>
      <c r="R524" s="319"/>
      <c r="S524" s="322"/>
      <c r="T524" s="319"/>
      <c r="U524" s="322"/>
      <c r="V524" s="148"/>
      <c r="W524" s="148"/>
    </row>
    <row r="525" spans="1:23" hidden="1" x14ac:dyDescent="0.3">
      <c r="A525" s="148"/>
      <c r="B525" s="148"/>
      <c r="C525" s="174"/>
      <c r="D525" s="173" t="str">
        <f>D524&amp;"KW"</f>
        <v>KW</v>
      </c>
      <c r="E525" s="172" t="s">
        <v>167</v>
      </c>
      <c r="F525" s="319"/>
      <c r="G525" s="320"/>
      <c r="H525" s="319"/>
      <c r="I525" s="320"/>
      <c r="J525" s="319"/>
      <c r="K525" s="320"/>
      <c r="L525" s="319"/>
      <c r="M525" s="320"/>
      <c r="N525" s="319"/>
      <c r="O525" s="320"/>
      <c r="P525" s="319"/>
      <c r="Q525" s="322"/>
      <c r="R525" s="319"/>
      <c r="S525" s="322"/>
      <c r="T525" s="319"/>
      <c r="U525" s="322"/>
      <c r="V525" s="148"/>
      <c r="W525" s="148"/>
    </row>
    <row r="526" spans="1:23" hidden="1" x14ac:dyDescent="0.3">
      <c r="A526" s="148"/>
      <c r="B526" s="148"/>
      <c r="C526" s="174" t="s">
        <v>341</v>
      </c>
      <c r="D526" s="155"/>
      <c r="E526" s="172" t="s">
        <v>166</v>
      </c>
      <c r="F526" s="319"/>
      <c r="G526" s="320"/>
      <c r="H526" s="319"/>
      <c r="I526" s="320"/>
      <c r="J526" s="319"/>
      <c r="K526" s="320"/>
      <c r="L526" s="319"/>
      <c r="M526" s="320"/>
      <c r="N526" s="319"/>
      <c r="O526" s="320"/>
      <c r="P526" s="319"/>
      <c r="Q526" s="322"/>
      <c r="R526" s="319"/>
      <c r="S526" s="322"/>
      <c r="T526" s="319"/>
      <c r="U526" s="322"/>
      <c r="V526" s="148"/>
      <c r="W526" s="148"/>
    </row>
    <row r="527" spans="1:23" hidden="1" x14ac:dyDescent="0.3">
      <c r="A527" s="148"/>
      <c r="B527" s="148"/>
      <c r="C527" s="174"/>
      <c r="D527" s="173" t="str">
        <f>D526&amp;"KW"</f>
        <v>KW</v>
      </c>
      <c r="E527" s="172" t="s">
        <v>167</v>
      </c>
      <c r="F527" s="319"/>
      <c r="G527" s="320"/>
      <c r="H527" s="319"/>
      <c r="I527" s="320"/>
      <c r="J527" s="319"/>
      <c r="K527" s="320"/>
      <c r="L527" s="319"/>
      <c r="M527" s="320"/>
      <c r="N527" s="319"/>
      <c r="O527" s="320"/>
      <c r="P527" s="319"/>
      <c r="Q527" s="322"/>
      <c r="R527" s="319"/>
      <c r="S527" s="322"/>
      <c r="T527" s="319"/>
      <c r="U527" s="322"/>
      <c r="V527" s="148"/>
      <c r="W527" s="148"/>
    </row>
    <row r="528" spans="1:23" hidden="1" x14ac:dyDescent="0.3">
      <c r="A528" s="148"/>
      <c r="B528" s="148"/>
      <c r="C528" s="174" t="s">
        <v>342</v>
      </c>
      <c r="D528" s="155"/>
      <c r="E528" s="172" t="s">
        <v>166</v>
      </c>
      <c r="F528" s="319"/>
      <c r="G528" s="320"/>
      <c r="H528" s="319"/>
      <c r="I528" s="320"/>
      <c r="J528" s="319"/>
      <c r="K528" s="320"/>
      <c r="L528" s="319"/>
      <c r="M528" s="320"/>
      <c r="N528" s="319"/>
      <c r="O528" s="320"/>
      <c r="P528" s="319"/>
      <c r="Q528" s="322"/>
      <c r="R528" s="319"/>
      <c r="S528" s="322"/>
      <c r="T528" s="319"/>
      <c r="U528" s="322"/>
      <c r="V528" s="148"/>
      <c r="W528" s="148"/>
    </row>
    <row r="529" spans="1:23" hidden="1" x14ac:dyDescent="0.3">
      <c r="A529" s="148"/>
      <c r="B529" s="148"/>
      <c r="C529" s="174"/>
      <c r="D529" s="173" t="str">
        <f>D528&amp;"KW"</f>
        <v>KW</v>
      </c>
      <c r="E529" s="172" t="s">
        <v>167</v>
      </c>
      <c r="F529" s="319"/>
      <c r="G529" s="320"/>
      <c r="H529" s="319"/>
      <c r="I529" s="320"/>
      <c r="J529" s="319"/>
      <c r="K529" s="320"/>
      <c r="L529" s="319"/>
      <c r="M529" s="320"/>
      <c r="N529" s="319"/>
      <c r="O529" s="320"/>
      <c r="P529" s="319"/>
      <c r="Q529" s="322"/>
      <c r="R529" s="319"/>
      <c r="S529" s="322"/>
      <c r="T529" s="319"/>
      <c r="U529" s="322"/>
      <c r="V529" s="148"/>
      <c r="W529" s="148"/>
    </row>
    <row r="530" spans="1:23" hidden="1" x14ac:dyDescent="0.3">
      <c r="A530" s="148"/>
      <c r="B530" s="148"/>
      <c r="C530" s="174" t="s">
        <v>343</v>
      </c>
      <c r="D530" s="155"/>
      <c r="E530" s="172" t="s">
        <v>166</v>
      </c>
      <c r="F530" s="319"/>
      <c r="G530" s="320"/>
      <c r="H530" s="319"/>
      <c r="I530" s="320"/>
      <c r="J530" s="319"/>
      <c r="K530" s="320"/>
      <c r="L530" s="319"/>
      <c r="M530" s="320"/>
      <c r="N530" s="319"/>
      <c r="O530" s="320"/>
      <c r="P530" s="319"/>
      <c r="Q530" s="322"/>
      <c r="R530" s="319"/>
      <c r="S530" s="322"/>
      <c r="T530" s="319"/>
      <c r="U530" s="322"/>
      <c r="V530" s="148"/>
      <c r="W530" s="148"/>
    </row>
    <row r="531" spans="1:23" hidden="1" x14ac:dyDescent="0.3">
      <c r="A531" s="148"/>
      <c r="B531" s="148"/>
      <c r="C531" s="174"/>
      <c r="D531" s="173" t="str">
        <f>D530&amp;"KW"</f>
        <v>KW</v>
      </c>
      <c r="E531" s="172" t="s">
        <v>167</v>
      </c>
      <c r="F531" s="319"/>
      <c r="G531" s="320"/>
      <c r="H531" s="319"/>
      <c r="I531" s="320"/>
      <c r="J531" s="319"/>
      <c r="K531" s="320"/>
      <c r="L531" s="319"/>
      <c r="M531" s="320"/>
      <c r="N531" s="319"/>
      <c r="O531" s="320"/>
      <c r="P531" s="319"/>
      <c r="Q531" s="322"/>
      <c r="R531" s="319"/>
      <c r="S531" s="322"/>
      <c r="T531" s="319"/>
      <c r="U531" s="322"/>
      <c r="V531" s="148"/>
      <c r="W531" s="148"/>
    </row>
    <row r="532" spans="1:23" hidden="1" x14ac:dyDescent="0.3">
      <c r="A532" s="148"/>
      <c r="B532" s="148"/>
      <c r="C532" s="174" t="s">
        <v>344</v>
      </c>
      <c r="D532" s="155"/>
      <c r="E532" s="172" t="s">
        <v>166</v>
      </c>
      <c r="F532" s="319"/>
      <c r="G532" s="320"/>
      <c r="H532" s="319"/>
      <c r="I532" s="320"/>
      <c r="J532" s="319"/>
      <c r="K532" s="320"/>
      <c r="L532" s="319"/>
      <c r="M532" s="320"/>
      <c r="N532" s="319"/>
      <c r="O532" s="320"/>
      <c r="P532" s="319"/>
      <c r="Q532" s="322"/>
      <c r="R532" s="319"/>
      <c r="S532" s="322"/>
      <c r="T532" s="319"/>
      <c r="U532" s="322"/>
      <c r="V532" s="148"/>
      <c r="W532" s="148"/>
    </row>
    <row r="533" spans="1:23" hidden="1" x14ac:dyDescent="0.3">
      <c r="A533" s="148"/>
      <c r="B533" s="148"/>
      <c r="C533" s="174"/>
      <c r="D533" s="173" t="str">
        <f>D532&amp;"KW"</f>
        <v>KW</v>
      </c>
      <c r="E533" s="172" t="s">
        <v>167</v>
      </c>
      <c r="F533" s="319"/>
      <c r="G533" s="320"/>
      <c r="H533" s="319"/>
      <c r="I533" s="320"/>
      <c r="J533" s="319"/>
      <c r="K533" s="320"/>
      <c r="L533" s="319"/>
      <c r="M533" s="320"/>
      <c r="N533" s="319"/>
      <c r="O533" s="320"/>
      <c r="P533" s="319"/>
      <c r="Q533" s="322"/>
      <c r="R533" s="319"/>
      <c r="S533" s="322"/>
      <c r="T533" s="319"/>
      <c r="U533" s="322"/>
      <c r="V533" s="148"/>
      <c r="W533" s="148"/>
    </row>
    <row r="534" spans="1:23" hidden="1" x14ac:dyDescent="0.3">
      <c r="A534" s="148"/>
      <c r="B534" s="148"/>
      <c r="C534" s="174" t="s">
        <v>345</v>
      </c>
      <c r="D534" s="155"/>
      <c r="E534" s="172" t="s">
        <v>166</v>
      </c>
      <c r="F534" s="319"/>
      <c r="G534" s="320"/>
      <c r="H534" s="319"/>
      <c r="I534" s="320"/>
      <c r="J534" s="319"/>
      <c r="K534" s="320"/>
      <c r="L534" s="319"/>
      <c r="M534" s="320"/>
      <c r="N534" s="319"/>
      <c r="O534" s="320"/>
      <c r="P534" s="319"/>
      <c r="Q534" s="322"/>
      <c r="R534" s="319"/>
      <c r="S534" s="322"/>
      <c r="T534" s="319"/>
      <c r="U534" s="322"/>
      <c r="V534" s="148"/>
      <c r="W534" s="148"/>
    </row>
    <row r="535" spans="1:23" hidden="1" x14ac:dyDescent="0.3">
      <c r="A535" s="148"/>
      <c r="B535" s="148"/>
      <c r="C535" s="174"/>
      <c r="D535" s="173" t="str">
        <f>D534&amp;"KW"</f>
        <v>KW</v>
      </c>
      <c r="E535" s="172" t="s">
        <v>167</v>
      </c>
      <c r="F535" s="319"/>
      <c r="G535" s="320"/>
      <c r="H535" s="319"/>
      <c r="I535" s="320"/>
      <c r="J535" s="319"/>
      <c r="K535" s="320"/>
      <c r="L535" s="319"/>
      <c r="M535" s="320"/>
      <c r="N535" s="319"/>
      <c r="O535" s="320"/>
      <c r="P535" s="319"/>
      <c r="Q535" s="322"/>
      <c r="R535" s="319"/>
      <c r="S535" s="322"/>
      <c r="T535" s="319"/>
      <c r="U535" s="322"/>
      <c r="V535" s="148"/>
      <c r="W535" s="148"/>
    </row>
    <row r="536" spans="1:23" hidden="1" x14ac:dyDescent="0.3">
      <c r="A536" s="148"/>
      <c r="B536" s="148"/>
      <c r="C536" s="174" t="s">
        <v>346</v>
      </c>
      <c r="D536" s="155"/>
      <c r="E536" s="172" t="s">
        <v>166</v>
      </c>
      <c r="F536" s="319"/>
      <c r="G536" s="320"/>
      <c r="H536" s="319"/>
      <c r="I536" s="320"/>
      <c r="J536" s="319"/>
      <c r="K536" s="320"/>
      <c r="L536" s="319"/>
      <c r="M536" s="320"/>
      <c r="N536" s="319"/>
      <c r="O536" s="320"/>
      <c r="P536" s="319"/>
      <c r="Q536" s="322"/>
      <c r="R536" s="319"/>
      <c r="S536" s="322"/>
      <c r="T536" s="319"/>
      <c r="U536" s="322"/>
      <c r="V536" s="148"/>
      <c r="W536" s="148"/>
    </row>
    <row r="537" spans="1:23" hidden="1" x14ac:dyDescent="0.3">
      <c r="A537" s="148"/>
      <c r="B537" s="148"/>
      <c r="C537" s="174"/>
      <c r="D537" s="173" t="str">
        <f>D536&amp;"KW"</f>
        <v>KW</v>
      </c>
      <c r="E537" s="172" t="s">
        <v>167</v>
      </c>
      <c r="F537" s="319"/>
      <c r="G537" s="320"/>
      <c r="H537" s="319"/>
      <c r="I537" s="320"/>
      <c r="J537" s="319"/>
      <c r="K537" s="320"/>
      <c r="L537" s="319"/>
      <c r="M537" s="320"/>
      <c r="N537" s="319"/>
      <c r="O537" s="320"/>
      <c r="P537" s="319"/>
      <c r="Q537" s="322"/>
      <c r="R537" s="319"/>
      <c r="S537" s="322"/>
      <c r="T537" s="319"/>
      <c r="U537" s="322"/>
      <c r="V537" s="148"/>
      <c r="W537" s="148"/>
    </row>
    <row r="538" spans="1:23" hidden="1" x14ac:dyDescent="0.3">
      <c r="A538" s="148"/>
      <c r="B538" s="148"/>
      <c r="C538" s="174" t="s">
        <v>347</v>
      </c>
      <c r="D538" s="155"/>
      <c r="E538" s="172" t="s">
        <v>166</v>
      </c>
      <c r="F538" s="319"/>
      <c r="G538" s="320"/>
      <c r="H538" s="319"/>
      <c r="I538" s="320"/>
      <c r="J538" s="319"/>
      <c r="K538" s="320"/>
      <c r="L538" s="319"/>
      <c r="M538" s="320"/>
      <c r="N538" s="319"/>
      <c r="O538" s="320"/>
      <c r="P538" s="319"/>
      <c r="Q538" s="322"/>
      <c r="R538" s="319"/>
      <c r="S538" s="322"/>
      <c r="T538" s="319"/>
      <c r="U538" s="322"/>
      <c r="V538" s="148"/>
      <c r="W538" s="148"/>
    </row>
    <row r="539" spans="1:23" hidden="1" x14ac:dyDescent="0.3">
      <c r="A539" s="148"/>
      <c r="B539" s="148"/>
      <c r="C539" s="174"/>
      <c r="D539" s="173" t="str">
        <f>D538&amp;"KW"</f>
        <v>KW</v>
      </c>
      <c r="E539" s="172" t="s">
        <v>167</v>
      </c>
      <c r="F539" s="319"/>
      <c r="G539" s="320"/>
      <c r="H539" s="319"/>
      <c r="I539" s="320"/>
      <c r="J539" s="319"/>
      <c r="K539" s="320"/>
      <c r="L539" s="319"/>
      <c r="M539" s="320"/>
      <c r="N539" s="319"/>
      <c r="O539" s="320"/>
      <c r="P539" s="319"/>
      <c r="Q539" s="322"/>
      <c r="R539" s="319"/>
      <c r="S539" s="322"/>
      <c r="T539" s="319"/>
      <c r="U539" s="322"/>
      <c r="V539" s="148"/>
      <c r="W539" s="148"/>
    </row>
    <row r="540" spans="1:23" hidden="1" x14ac:dyDescent="0.3">
      <c r="A540" s="148"/>
      <c r="B540" s="148"/>
      <c r="C540" s="174" t="s">
        <v>348</v>
      </c>
      <c r="D540" s="155"/>
      <c r="E540" s="172" t="s">
        <v>166</v>
      </c>
      <c r="F540" s="319"/>
      <c r="G540" s="320"/>
      <c r="H540" s="319"/>
      <c r="I540" s="320"/>
      <c r="J540" s="319"/>
      <c r="K540" s="320"/>
      <c r="L540" s="319"/>
      <c r="M540" s="320"/>
      <c r="N540" s="319"/>
      <c r="O540" s="320"/>
      <c r="P540" s="319"/>
      <c r="Q540" s="322"/>
      <c r="R540" s="319"/>
      <c r="S540" s="322"/>
      <c r="T540" s="319"/>
      <c r="U540" s="322"/>
      <c r="V540" s="148"/>
      <c r="W540" s="148"/>
    </row>
    <row r="541" spans="1:23" hidden="1" x14ac:dyDescent="0.3">
      <c r="A541" s="148"/>
      <c r="B541" s="148"/>
      <c r="C541" s="174"/>
      <c r="D541" s="173" t="str">
        <f>D540&amp;"KW"</f>
        <v>KW</v>
      </c>
      <c r="E541" s="172" t="s">
        <v>167</v>
      </c>
      <c r="F541" s="319"/>
      <c r="G541" s="320"/>
      <c r="H541" s="319"/>
      <c r="I541" s="320"/>
      <c r="J541" s="319"/>
      <c r="K541" s="320"/>
      <c r="L541" s="319"/>
      <c r="M541" s="320"/>
      <c r="N541" s="319"/>
      <c r="O541" s="320"/>
      <c r="P541" s="319"/>
      <c r="Q541" s="322"/>
      <c r="R541" s="319"/>
      <c r="S541" s="322"/>
      <c r="T541" s="319"/>
      <c r="U541" s="322"/>
      <c r="V541" s="148"/>
      <c r="W541" s="148"/>
    </row>
    <row r="542" spans="1:23" hidden="1" x14ac:dyDescent="0.3">
      <c r="A542" s="148"/>
      <c r="B542" s="148"/>
      <c r="C542" s="174" t="s">
        <v>349</v>
      </c>
      <c r="D542" s="155"/>
      <c r="E542" s="172" t="s">
        <v>166</v>
      </c>
      <c r="F542" s="319"/>
      <c r="G542" s="320"/>
      <c r="H542" s="319"/>
      <c r="I542" s="320"/>
      <c r="J542" s="319"/>
      <c r="K542" s="320"/>
      <c r="L542" s="319"/>
      <c r="M542" s="320"/>
      <c r="N542" s="319"/>
      <c r="O542" s="320"/>
      <c r="P542" s="319"/>
      <c r="Q542" s="322"/>
      <c r="R542" s="319"/>
      <c r="S542" s="322"/>
      <c r="T542" s="319"/>
      <c r="U542" s="322"/>
      <c r="V542" s="148"/>
      <c r="W542" s="148"/>
    </row>
    <row r="543" spans="1:23" hidden="1" x14ac:dyDescent="0.3">
      <c r="A543" s="148"/>
      <c r="B543" s="148"/>
      <c r="C543" s="174"/>
      <c r="D543" s="173" t="str">
        <f>D542&amp;"KW"</f>
        <v>KW</v>
      </c>
      <c r="E543" s="172" t="s">
        <v>167</v>
      </c>
      <c r="F543" s="319"/>
      <c r="G543" s="320"/>
      <c r="H543" s="319"/>
      <c r="I543" s="320"/>
      <c r="J543" s="319"/>
      <c r="K543" s="320"/>
      <c r="L543" s="319"/>
      <c r="M543" s="320"/>
      <c r="N543" s="319"/>
      <c r="O543" s="320"/>
      <c r="P543" s="319"/>
      <c r="Q543" s="322"/>
      <c r="R543" s="319"/>
      <c r="S543" s="322"/>
      <c r="T543" s="319"/>
      <c r="U543" s="322"/>
      <c r="V543" s="148"/>
      <c r="W543" s="148"/>
    </row>
    <row r="544" spans="1:23" hidden="1" x14ac:dyDescent="0.3">
      <c r="A544" s="148"/>
      <c r="B544" s="148"/>
      <c r="C544" s="174" t="s">
        <v>350</v>
      </c>
      <c r="D544" s="155"/>
      <c r="E544" s="172" t="s">
        <v>166</v>
      </c>
      <c r="F544" s="319"/>
      <c r="G544" s="320"/>
      <c r="H544" s="319"/>
      <c r="I544" s="320"/>
      <c r="J544" s="319"/>
      <c r="K544" s="320"/>
      <c r="L544" s="319"/>
      <c r="M544" s="320"/>
      <c r="N544" s="319"/>
      <c r="O544" s="320"/>
      <c r="P544" s="319"/>
      <c r="Q544" s="322"/>
      <c r="R544" s="319"/>
      <c r="S544" s="322"/>
      <c r="T544" s="319"/>
      <c r="U544" s="322"/>
      <c r="V544" s="148"/>
      <c r="W544" s="148"/>
    </row>
    <row r="545" spans="1:23" hidden="1" x14ac:dyDescent="0.3">
      <c r="A545" s="148"/>
      <c r="B545" s="148"/>
      <c r="C545" s="174"/>
      <c r="D545" s="173" t="str">
        <f>D544&amp;"KW"</f>
        <v>KW</v>
      </c>
      <c r="E545" s="172" t="s">
        <v>167</v>
      </c>
      <c r="F545" s="319"/>
      <c r="G545" s="320"/>
      <c r="H545" s="319"/>
      <c r="I545" s="320"/>
      <c r="J545" s="319"/>
      <c r="K545" s="320"/>
      <c r="L545" s="319"/>
      <c r="M545" s="320"/>
      <c r="N545" s="319"/>
      <c r="O545" s="320"/>
      <c r="P545" s="319"/>
      <c r="Q545" s="322"/>
      <c r="R545" s="319"/>
      <c r="S545" s="322"/>
      <c r="T545" s="319"/>
      <c r="U545" s="322"/>
      <c r="V545" s="148"/>
      <c r="W545" s="148"/>
    </row>
    <row r="546" spans="1:23" hidden="1" x14ac:dyDescent="0.3">
      <c r="A546" s="148"/>
      <c r="B546" s="148"/>
      <c r="C546" s="174" t="s">
        <v>351</v>
      </c>
      <c r="D546" s="155"/>
      <c r="E546" s="172" t="s">
        <v>166</v>
      </c>
      <c r="F546" s="319"/>
      <c r="G546" s="320"/>
      <c r="H546" s="319"/>
      <c r="I546" s="320"/>
      <c r="J546" s="319"/>
      <c r="K546" s="320"/>
      <c r="L546" s="319"/>
      <c r="M546" s="320"/>
      <c r="N546" s="319"/>
      <c r="O546" s="320"/>
      <c r="P546" s="319"/>
      <c r="Q546" s="322"/>
      <c r="R546" s="319"/>
      <c r="S546" s="322"/>
      <c r="T546" s="319"/>
      <c r="U546" s="322"/>
      <c r="V546" s="148"/>
      <c r="W546" s="148"/>
    </row>
    <row r="547" spans="1:23" hidden="1" x14ac:dyDescent="0.3">
      <c r="A547" s="148"/>
      <c r="B547" s="148"/>
      <c r="C547" s="174"/>
      <c r="D547" s="173" t="str">
        <f>D546&amp;"KW"</f>
        <v>KW</v>
      </c>
      <c r="E547" s="172" t="s">
        <v>167</v>
      </c>
      <c r="F547" s="319"/>
      <c r="G547" s="320"/>
      <c r="H547" s="319"/>
      <c r="I547" s="320"/>
      <c r="J547" s="319"/>
      <c r="K547" s="320"/>
      <c r="L547" s="319"/>
      <c r="M547" s="320"/>
      <c r="N547" s="319"/>
      <c r="O547" s="320"/>
      <c r="P547" s="319"/>
      <c r="Q547" s="322"/>
      <c r="R547" s="319"/>
      <c r="S547" s="322"/>
      <c r="T547" s="319"/>
      <c r="U547" s="322"/>
      <c r="V547" s="148"/>
      <c r="W547" s="148"/>
    </row>
    <row r="548" spans="1:23" hidden="1" x14ac:dyDescent="0.3">
      <c r="A548" s="148"/>
      <c r="B548" s="148"/>
      <c r="C548" s="174" t="s">
        <v>352</v>
      </c>
      <c r="D548" s="155"/>
      <c r="E548" s="172" t="s">
        <v>166</v>
      </c>
      <c r="F548" s="319"/>
      <c r="G548" s="320"/>
      <c r="H548" s="319"/>
      <c r="I548" s="320"/>
      <c r="J548" s="319"/>
      <c r="K548" s="320"/>
      <c r="L548" s="319"/>
      <c r="M548" s="320"/>
      <c r="N548" s="319"/>
      <c r="O548" s="320"/>
      <c r="P548" s="319"/>
      <c r="Q548" s="322"/>
      <c r="R548" s="319"/>
      <c r="S548" s="322"/>
      <c r="T548" s="319"/>
      <c r="U548" s="322"/>
      <c r="V548" s="148"/>
      <c r="W548" s="148"/>
    </row>
    <row r="549" spans="1:23" hidden="1" x14ac:dyDescent="0.3">
      <c r="A549" s="148"/>
      <c r="B549" s="148"/>
      <c r="C549" s="174"/>
      <c r="D549" s="173" t="str">
        <f>D548&amp;"KW"</f>
        <v>KW</v>
      </c>
      <c r="E549" s="172" t="s">
        <v>167</v>
      </c>
      <c r="F549" s="319"/>
      <c r="G549" s="320"/>
      <c r="H549" s="319"/>
      <c r="I549" s="320"/>
      <c r="J549" s="319"/>
      <c r="K549" s="320"/>
      <c r="L549" s="319"/>
      <c r="M549" s="320"/>
      <c r="N549" s="319"/>
      <c r="O549" s="320"/>
      <c r="P549" s="319"/>
      <c r="Q549" s="322"/>
      <c r="R549" s="319"/>
      <c r="S549" s="322"/>
      <c r="T549" s="319"/>
      <c r="U549" s="322"/>
      <c r="V549" s="148"/>
      <c r="W549" s="148"/>
    </row>
    <row r="550" spans="1:23" hidden="1" x14ac:dyDescent="0.3">
      <c r="A550" s="148"/>
      <c r="B550" s="148"/>
      <c r="C550" s="174" t="s">
        <v>353</v>
      </c>
      <c r="D550" s="155"/>
      <c r="E550" s="172" t="s">
        <v>166</v>
      </c>
      <c r="F550" s="319"/>
      <c r="G550" s="320"/>
      <c r="H550" s="319"/>
      <c r="I550" s="320"/>
      <c r="J550" s="319"/>
      <c r="K550" s="320"/>
      <c r="L550" s="319"/>
      <c r="M550" s="320"/>
      <c r="N550" s="319"/>
      <c r="O550" s="320"/>
      <c r="P550" s="319"/>
      <c r="Q550" s="322"/>
      <c r="R550" s="319"/>
      <c r="S550" s="322"/>
      <c r="T550" s="319"/>
      <c r="U550" s="322"/>
      <c r="V550" s="148"/>
      <c r="W550" s="148"/>
    </row>
    <row r="551" spans="1:23" hidden="1" x14ac:dyDescent="0.3">
      <c r="A551" s="148"/>
      <c r="B551" s="148"/>
      <c r="C551" s="174"/>
      <c r="D551" s="173" t="str">
        <f>D550&amp;"KW"</f>
        <v>KW</v>
      </c>
      <c r="E551" s="172" t="s">
        <v>167</v>
      </c>
      <c r="F551" s="319"/>
      <c r="G551" s="320"/>
      <c r="H551" s="319"/>
      <c r="I551" s="320"/>
      <c r="J551" s="319"/>
      <c r="K551" s="320"/>
      <c r="L551" s="319"/>
      <c r="M551" s="320"/>
      <c r="N551" s="319"/>
      <c r="O551" s="320"/>
      <c r="P551" s="319"/>
      <c r="Q551" s="322"/>
      <c r="R551" s="319"/>
      <c r="S551" s="322"/>
      <c r="T551" s="319"/>
      <c r="U551" s="322"/>
      <c r="V551" s="148"/>
      <c r="W551" s="148"/>
    </row>
    <row r="552" spans="1:23" hidden="1" x14ac:dyDescent="0.3">
      <c r="A552" s="148"/>
      <c r="B552" s="148"/>
      <c r="C552" s="174" t="s">
        <v>354</v>
      </c>
      <c r="D552" s="155"/>
      <c r="E552" s="172" t="s">
        <v>166</v>
      </c>
      <c r="F552" s="319"/>
      <c r="G552" s="320"/>
      <c r="H552" s="319"/>
      <c r="I552" s="320"/>
      <c r="J552" s="319"/>
      <c r="K552" s="320"/>
      <c r="L552" s="319"/>
      <c r="M552" s="320"/>
      <c r="N552" s="319"/>
      <c r="O552" s="320"/>
      <c r="P552" s="319"/>
      <c r="Q552" s="322"/>
      <c r="R552" s="319"/>
      <c r="S552" s="322"/>
      <c r="T552" s="319"/>
      <c r="U552" s="322"/>
      <c r="V552" s="148"/>
      <c r="W552" s="148"/>
    </row>
    <row r="553" spans="1:23" hidden="1" x14ac:dyDescent="0.3">
      <c r="A553" s="148"/>
      <c r="B553" s="148"/>
      <c r="C553" s="174"/>
      <c r="D553" s="173" t="str">
        <f>D552&amp;"KW"</f>
        <v>KW</v>
      </c>
      <c r="E553" s="172" t="s">
        <v>167</v>
      </c>
      <c r="F553" s="319"/>
      <c r="G553" s="320"/>
      <c r="H553" s="319"/>
      <c r="I553" s="320"/>
      <c r="J553" s="319"/>
      <c r="K553" s="320"/>
      <c r="L553" s="319"/>
      <c r="M553" s="320"/>
      <c r="N553" s="319"/>
      <c r="O553" s="320"/>
      <c r="P553" s="319"/>
      <c r="Q553" s="322"/>
      <c r="R553" s="319"/>
      <c r="S553" s="322"/>
      <c r="T553" s="319"/>
      <c r="U553" s="322"/>
      <c r="V553" s="148"/>
      <c r="W553" s="148"/>
    </row>
    <row r="554" spans="1:23" hidden="1" x14ac:dyDescent="0.3">
      <c r="A554" s="148"/>
      <c r="B554" s="148"/>
      <c r="C554" s="174" t="s">
        <v>355</v>
      </c>
      <c r="D554" s="155"/>
      <c r="E554" s="172" t="s">
        <v>166</v>
      </c>
      <c r="F554" s="319"/>
      <c r="G554" s="320"/>
      <c r="H554" s="319"/>
      <c r="I554" s="320"/>
      <c r="J554" s="319"/>
      <c r="K554" s="320"/>
      <c r="L554" s="319"/>
      <c r="M554" s="320"/>
      <c r="N554" s="319"/>
      <c r="O554" s="320"/>
      <c r="P554" s="319"/>
      <c r="Q554" s="322"/>
      <c r="R554" s="319"/>
      <c r="S554" s="322"/>
      <c r="T554" s="319"/>
      <c r="U554" s="322"/>
      <c r="V554" s="148"/>
      <c r="W554" s="148"/>
    </row>
    <row r="555" spans="1:23" hidden="1" x14ac:dyDescent="0.3">
      <c r="A555" s="148"/>
      <c r="B555" s="148"/>
      <c r="C555" s="174"/>
      <c r="D555" s="173" t="str">
        <f>D554&amp;"KW"</f>
        <v>KW</v>
      </c>
      <c r="E555" s="172" t="s">
        <v>167</v>
      </c>
      <c r="F555" s="319"/>
      <c r="G555" s="320"/>
      <c r="H555" s="319"/>
      <c r="I555" s="320"/>
      <c r="J555" s="319"/>
      <c r="K555" s="320"/>
      <c r="L555" s="319"/>
      <c r="M555" s="320"/>
      <c r="N555" s="319"/>
      <c r="O555" s="320"/>
      <c r="P555" s="319"/>
      <c r="Q555" s="322"/>
      <c r="R555" s="319"/>
      <c r="S555" s="322"/>
      <c r="T555" s="319"/>
      <c r="U555" s="322"/>
      <c r="V555" s="148"/>
      <c r="W555" s="148"/>
    </row>
    <row r="556" spans="1:23" hidden="1" x14ac:dyDescent="0.3">
      <c r="A556" s="148"/>
      <c r="B556" s="148"/>
      <c r="C556" s="174" t="s">
        <v>356</v>
      </c>
      <c r="D556" s="155"/>
      <c r="E556" s="172" t="s">
        <v>166</v>
      </c>
      <c r="F556" s="319"/>
      <c r="G556" s="320"/>
      <c r="H556" s="319"/>
      <c r="I556" s="320"/>
      <c r="J556" s="319"/>
      <c r="K556" s="320"/>
      <c r="L556" s="319"/>
      <c r="M556" s="320"/>
      <c r="N556" s="319"/>
      <c r="O556" s="320"/>
      <c r="P556" s="319"/>
      <c r="Q556" s="322"/>
      <c r="R556" s="319"/>
      <c r="S556" s="322"/>
      <c r="T556" s="319"/>
      <c r="U556" s="322"/>
      <c r="V556" s="148"/>
      <c r="W556" s="148"/>
    </row>
    <row r="557" spans="1:23" hidden="1" x14ac:dyDescent="0.3">
      <c r="A557" s="148"/>
      <c r="B557" s="148"/>
      <c r="C557" s="174"/>
      <c r="D557" s="173" t="str">
        <f>D556&amp;"KW"</f>
        <v>KW</v>
      </c>
      <c r="E557" s="172" t="s">
        <v>167</v>
      </c>
      <c r="F557" s="319"/>
      <c r="G557" s="320"/>
      <c r="H557" s="319"/>
      <c r="I557" s="320"/>
      <c r="J557" s="319"/>
      <c r="K557" s="320"/>
      <c r="L557" s="319"/>
      <c r="M557" s="320"/>
      <c r="N557" s="319"/>
      <c r="O557" s="320"/>
      <c r="P557" s="319"/>
      <c r="Q557" s="322"/>
      <c r="R557" s="319"/>
      <c r="S557" s="322"/>
      <c r="T557" s="319"/>
      <c r="U557" s="322"/>
      <c r="V557" s="148"/>
      <c r="W557" s="148"/>
    </row>
    <row r="558" spans="1:23" hidden="1" x14ac:dyDescent="0.3">
      <c r="A558" s="148"/>
      <c r="B558" s="148"/>
      <c r="C558" s="174" t="s">
        <v>357</v>
      </c>
      <c r="D558" s="155"/>
      <c r="E558" s="172" t="s">
        <v>166</v>
      </c>
      <c r="F558" s="319"/>
      <c r="G558" s="320"/>
      <c r="H558" s="319"/>
      <c r="I558" s="320"/>
      <c r="J558" s="319"/>
      <c r="K558" s="320"/>
      <c r="L558" s="319"/>
      <c r="M558" s="320"/>
      <c r="N558" s="319"/>
      <c r="O558" s="320"/>
      <c r="P558" s="319"/>
      <c r="Q558" s="322"/>
      <c r="R558" s="319"/>
      <c r="S558" s="322"/>
      <c r="T558" s="319"/>
      <c r="U558" s="322"/>
      <c r="V558" s="148"/>
      <c r="W558" s="148"/>
    </row>
    <row r="559" spans="1:23" hidden="1" x14ac:dyDescent="0.3">
      <c r="A559" s="148"/>
      <c r="B559" s="148"/>
      <c r="C559" s="174"/>
      <c r="D559" s="173" t="str">
        <f>D558&amp;"KW"</f>
        <v>KW</v>
      </c>
      <c r="E559" s="172" t="s">
        <v>167</v>
      </c>
      <c r="F559" s="319"/>
      <c r="G559" s="320"/>
      <c r="H559" s="319"/>
      <c r="I559" s="320"/>
      <c r="J559" s="319"/>
      <c r="K559" s="320"/>
      <c r="L559" s="319"/>
      <c r="M559" s="320"/>
      <c r="N559" s="319"/>
      <c r="O559" s="320"/>
      <c r="P559" s="319"/>
      <c r="Q559" s="322"/>
      <c r="R559" s="319"/>
      <c r="S559" s="322"/>
      <c r="T559" s="319"/>
      <c r="U559" s="322"/>
      <c r="V559" s="148"/>
      <c r="W559" s="148"/>
    </row>
    <row r="560" spans="1:23" hidden="1" x14ac:dyDescent="0.3">
      <c r="A560" s="148"/>
      <c r="B560" s="148"/>
      <c r="C560" s="174" t="s">
        <v>358</v>
      </c>
      <c r="D560" s="155"/>
      <c r="E560" s="172" t="s">
        <v>166</v>
      </c>
      <c r="F560" s="319"/>
      <c r="G560" s="320"/>
      <c r="H560" s="319"/>
      <c r="I560" s="320"/>
      <c r="J560" s="319"/>
      <c r="K560" s="320"/>
      <c r="L560" s="319"/>
      <c r="M560" s="320"/>
      <c r="N560" s="319"/>
      <c r="O560" s="320"/>
      <c r="P560" s="319"/>
      <c r="Q560" s="322"/>
      <c r="R560" s="319"/>
      <c r="S560" s="322"/>
      <c r="T560" s="319"/>
      <c r="U560" s="322"/>
      <c r="V560" s="148"/>
      <c r="W560" s="148"/>
    </row>
    <row r="561" spans="1:23" hidden="1" x14ac:dyDescent="0.3">
      <c r="A561" s="148"/>
      <c r="B561" s="148"/>
      <c r="C561" s="174"/>
      <c r="D561" s="173" t="str">
        <f>D560&amp;"KW"</f>
        <v>KW</v>
      </c>
      <c r="E561" s="172" t="s">
        <v>167</v>
      </c>
      <c r="F561" s="319"/>
      <c r="G561" s="320"/>
      <c r="H561" s="319"/>
      <c r="I561" s="320"/>
      <c r="J561" s="319"/>
      <c r="K561" s="320"/>
      <c r="L561" s="319"/>
      <c r="M561" s="320"/>
      <c r="N561" s="319"/>
      <c r="O561" s="320"/>
      <c r="P561" s="319"/>
      <c r="Q561" s="322"/>
      <c r="R561" s="319"/>
      <c r="S561" s="322"/>
      <c r="T561" s="319"/>
      <c r="U561" s="322"/>
      <c r="V561" s="148"/>
      <c r="W561" s="148"/>
    </row>
    <row r="562" spans="1:23" hidden="1" x14ac:dyDescent="0.3">
      <c r="A562" s="148"/>
      <c r="B562" s="148"/>
      <c r="C562" s="174" t="s">
        <v>359</v>
      </c>
      <c r="D562" s="155"/>
      <c r="E562" s="172" t="s">
        <v>166</v>
      </c>
      <c r="F562" s="319"/>
      <c r="G562" s="320"/>
      <c r="H562" s="319"/>
      <c r="I562" s="320"/>
      <c r="J562" s="319"/>
      <c r="K562" s="320"/>
      <c r="L562" s="319"/>
      <c r="M562" s="320"/>
      <c r="N562" s="319"/>
      <c r="O562" s="320"/>
      <c r="P562" s="319"/>
      <c r="Q562" s="322"/>
      <c r="R562" s="319"/>
      <c r="S562" s="322"/>
      <c r="T562" s="319"/>
      <c r="U562" s="322"/>
      <c r="V562" s="148"/>
      <c r="W562" s="148"/>
    </row>
    <row r="563" spans="1:23" hidden="1" x14ac:dyDescent="0.3">
      <c r="A563" s="148"/>
      <c r="B563" s="148"/>
      <c r="C563" s="174"/>
      <c r="D563" s="173" t="str">
        <f>D562&amp;"KW"</f>
        <v>KW</v>
      </c>
      <c r="E563" s="172" t="s">
        <v>167</v>
      </c>
      <c r="F563" s="319"/>
      <c r="G563" s="320"/>
      <c r="H563" s="319"/>
      <c r="I563" s="320"/>
      <c r="J563" s="319"/>
      <c r="K563" s="320"/>
      <c r="L563" s="319"/>
      <c r="M563" s="320"/>
      <c r="N563" s="319"/>
      <c r="O563" s="320"/>
      <c r="P563" s="319"/>
      <c r="Q563" s="322"/>
      <c r="R563" s="319"/>
      <c r="S563" s="322"/>
      <c r="T563" s="319"/>
      <c r="U563" s="322"/>
      <c r="V563" s="148"/>
      <c r="W563" s="148"/>
    </row>
    <row r="564" spans="1:23" hidden="1" x14ac:dyDescent="0.3">
      <c r="A564" s="148"/>
      <c r="B564" s="148"/>
      <c r="C564" s="174" t="s">
        <v>360</v>
      </c>
      <c r="D564" s="155"/>
      <c r="E564" s="172" t="s">
        <v>166</v>
      </c>
      <c r="F564" s="319"/>
      <c r="G564" s="320"/>
      <c r="H564" s="319"/>
      <c r="I564" s="320"/>
      <c r="J564" s="319"/>
      <c r="K564" s="320"/>
      <c r="L564" s="319"/>
      <c r="M564" s="320"/>
      <c r="N564" s="319"/>
      <c r="O564" s="320"/>
      <c r="P564" s="319"/>
      <c r="Q564" s="322"/>
      <c r="R564" s="319"/>
      <c r="S564" s="322"/>
      <c r="T564" s="319"/>
      <c r="U564" s="322"/>
      <c r="V564" s="148"/>
      <c r="W564" s="148"/>
    </row>
    <row r="565" spans="1:23" hidden="1" x14ac:dyDescent="0.3">
      <c r="A565" s="148"/>
      <c r="B565" s="148"/>
      <c r="C565" s="174"/>
      <c r="D565" s="173" t="str">
        <f>D564&amp;"KW"</f>
        <v>KW</v>
      </c>
      <c r="E565" s="172" t="s">
        <v>167</v>
      </c>
      <c r="F565" s="319"/>
      <c r="G565" s="320"/>
      <c r="H565" s="319"/>
      <c r="I565" s="320"/>
      <c r="J565" s="319"/>
      <c r="K565" s="320"/>
      <c r="L565" s="319"/>
      <c r="M565" s="320"/>
      <c r="N565" s="319"/>
      <c r="O565" s="320"/>
      <c r="P565" s="319"/>
      <c r="Q565" s="322"/>
      <c r="R565" s="319"/>
      <c r="S565" s="322"/>
      <c r="T565" s="319"/>
      <c r="U565" s="322"/>
      <c r="V565" s="148"/>
      <c r="W565" s="148"/>
    </row>
    <row r="566" spans="1:23" hidden="1" x14ac:dyDescent="0.3">
      <c r="A566" s="148"/>
      <c r="B566" s="148"/>
      <c r="C566" s="174" t="s">
        <v>361</v>
      </c>
      <c r="D566" s="155"/>
      <c r="E566" s="172" t="s">
        <v>166</v>
      </c>
      <c r="F566" s="319"/>
      <c r="G566" s="320"/>
      <c r="H566" s="319"/>
      <c r="I566" s="320"/>
      <c r="J566" s="319"/>
      <c r="K566" s="320"/>
      <c r="L566" s="319"/>
      <c r="M566" s="320"/>
      <c r="N566" s="319"/>
      <c r="O566" s="320"/>
      <c r="P566" s="319"/>
      <c r="Q566" s="322"/>
      <c r="R566" s="319"/>
      <c r="S566" s="322"/>
      <c r="T566" s="319"/>
      <c r="U566" s="322"/>
      <c r="V566" s="148"/>
      <c r="W566" s="148"/>
    </row>
    <row r="567" spans="1:23" hidden="1" x14ac:dyDescent="0.3">
      <c r="A567" s="148"/>
      <c r="B567" s="148"/>
      <c r="C567" s="174"/>
      <c r="D567" s="173" t="str">
        <f>D566&amp;"KW"</f>
        <v>KW</v>
      </c>
      <c r="E567" s="172" t="s">
        <v>167</v>
      </c>
      <c r="F567" s="319"/>
      <c r="G567" s="320"/>
      <c r="H567" s="319"/>
      <c r="I567" s="320"/>
      <c r="J567" s="319"/>
      <c r="K567" s="320"/>
      <c r="L567" s="319"/>
      <c r="M567" s="320"/>
      <c r="N567" s="319"/>
      <c r="O567" s="320"/>
      <c r="P567" s="319"/>
      <c r="Q567" s="322"/>
      <c r="R567" s="319"/>
      <c r="S567" s="322"/>
      <c r="T567" s="319"/>
      <c r="U567" s="322"/>
      <c r="V567" s="148"/>
      <c r="W567" s="148"/>
    </row>
    <row r="568" spans="1:23" hidden="1" x14ac:dyDescent="0.3">
      <c r="A568" s="148"/>
      <c r="B568" s="148"/>
      <c r="C568" s="174" t="s">
        <v>362</v>
      </c>
      <c r="D568" s="155"/>
      <c r="E568" s="172" t="s">
        <v>166</v>
      </c>
      <c r="F568" s="319"/>
      <c r="G568" s="320"/>
      <c r="H568" s="319"/>
      <c r="I568" s="320"/>
      <c r="J568" s="319"/>
      <c r="K568" s="320"/>
      <c r="L568" s="319"/>
      <c r="M568" s="320"/>
      <c r="N568" s="319"/>
      <c r="O568" s="320"/>
      <c r="P568" s="319"/>
      <c r="Q568" s="322"/>
      <c r="R568" s="319"/>
      <c r="S568" s="322"/>
      <c r="T568" s="319"/>
      <c r="U568" s="322"/>
      <c r="V568" s="148"/>
      <c r="W568" s="148"/>
    </row>
    <row r="569" spans="1:23" hidden="1" x14ac:dyDescent="0.3">
      <c r="A569" s="148"/>
      <c r="B569" s="148"/>
      <c r="C569" s="174"/>
      <c r="D569" s="173" t="str">
        <f>D568&amp;"KW"</f>
        <v>KW</v>
      </c>
      <c r="E569" s="172" t="s">
        <v>167</v>
      </c>
      <c r="F569" s="319"/>
      <c r="G569" s="320"/>
      <c r="H569" s="319"/>
      <c r="I569" s="320"/>
      <c r="J569" s="319"/>
      <c r="K569" s="320"/>
      <c r="L569" s="319"/>
      <c r="M569" s="320"/>
      <c r="N569" s="319"/>
      <c r="O569" s="320"/>
      <c r="P569" s="319"/>
      <c r="Q569" s="322"/>
      <c r="R569" s="319"/>
      <c r="S569" s="322"/>
      <c r="T569" s="319"/>
      <c r="U569" s="322"/>
      <c r="V569" s="148"/>
      <c r="W569" s="148"/>
    </row>
    <row r="570" spans="1:23" hidden="1" x14ac:dyDescent="0.3">
      <c r="A570" s="148"/>
      <c r="B570" s="148"/>
      <c r="C570" s="174" t="s">
        <v>363</v>
      </c>
      <c r="D570" s="155"/>
      <c r="E570" s="172" t="s">
        <v>166</v>
      </c>
      <c r="F570" s="319"/>
      <c r="G570" s="320"/>
      <c r="H570" s="319"/>
      <c r="I570" s="320"/>
      <c r="J570" s="319"/>
      <c r="K570" s="320"/>
      <c r="L570" s="319"/>
      <c r="M570" s="320"/>
      <c r="N570" s="319"/>
      <c r="O570" s="320"/>
      <c r="P570" s="319"/>
      <c r="Q570" s="322"/>
      <c r="R570" s="319"/>
      <c r="S570" s="322"/>
      <c r="T570" s="319"/>
      <c r="U570" s="322"/>
      <c r="V570" s="148"/>
      <c r="W570" s="148"/>
    </row>
    <row r="571" spans="1:23" hidden="1" x14ac:dyDescent="0.3">
      <c r="A571" s="148"/>
      <c r="B571" s="148"/>
      <c r="C571" s="174"/>
      <c r="D571" s="173" t="str">
        <f>D570&amp;"KW"</f>
        <v>KW</v>
      </c>
      <c r="E571" s="172" t="s">
        <v>167</v>
      </c>
      <c r="F571" s="319"/>
      <c r="G571" s="320"/>
      <c r="H571" s="319"/>
      <c r="I571" s="320"/>
      <c r="J571" s="319"/>
      <c r="K571" s="320"/>
      <c r="L571" s="319"/>
      <c r="M571" s="320"/>
      <c r="N571" s="319"/>
      <c r="O571" s="320"/>
      <c r="P571" s="319"/>
      <c r="Q571" s="322"/>
      <c r="R571" s="319"/>
      <c r="S571" s="322"/>
      <c r="T571" s="319"/>
      <c r="U571" s="322"/>
      <c r="V571" s="148"/>
      <c r="W571" s="148"/>
    </row>
    <row r="572" spans="1:23" hidden="1" x14ac:dyDescent="0.3">
      <c r="A572" s="148"/>
      <c r="B572" s="148"/>
      <c r="C572" s="174" t="s">
        <v>364</v>
      </c>
      <c r="D572" s="155"/>
      <c r="E572" s="172" t="s">
        <v>166</v>
      </c>
      <c r="F572" s="319"/>
      <c r="G572" s="320"/>
      <c r="H572" s="319"/>
      <c r="I572" s="320"/>
      <c r="J572" s="319"/>
      <c r="K572" s="320"/>
      <c r="L572" s="319"/>
      <c r="M572" s="320"/>
      <c r="N572" s="319"/>
      <c r="O572" s="320"/>
      <c r="P572" s="319"/>
      <c r="Q572" s="322"/>
      <c r="R572" s="319"/>
      <c r="S572" s="322"/>
      <c r="T572" s="319"/>
      <c r="U572" s="322"/>
      <c r="V572" s="148"/>
      <c r="W572" s="148"/>
    </row>
    <row r="573" spans="1:23" hidden="1" x14ac:dyDescent="0.3">
      <c r="A573" s="148"/>
      <c r="B573" s="148"/>
      <c r="C573" s="174"/>
      <c r="D573" s="173" t="str">
        <f>D572&amp;"KW"</f>
        <v>KW</v>
      </c>
      <c r="E573" s="172" t="s">
        <v>167</v>
      </c>
      <c r="F573" s="319"/>
      <c r="G573" s="320"/>
      <c r="H573" s="319"/>
      <c r="I573" s="320"/>
      <c r="J573" s="319"/>
      <c r="K573" s="320"/>
      <c r="L573" s="319"/>
      <c r="M573" s="320"/>
      <c r="N573" s="319"/>
      <c r="O573" s="320"/>
      <c r="P573" s="319"/>
      <c r="Q573" s="322"/>
      <c r="R573" s="319"/>
      <c r="S573" s="322"/>
      <c r="T573" s="319"/>
      <c r="U573" s="322"/>
      <c r="V573" s="148"/>
      <c r="W573" s="148"/>
    </row>
    <row r="574" spans="1:23" hidden="1" x14ac:dyDescent="0.3">
      <c r="A574" s="148"/>
      <c r="B574" s="148"/>
      <c r="C574" s="174" t="s">
        <v>365</v>
      </c>
      <c r="D574" s="155"/>
      <c r="E574" s="172" t="s">
        <v>166</v>
      </c>
      <c r="F574" s="319"/>
      <c r="G574" s="320"/>
      <c r="H574" s="319"/>
      <c r="I574" s="320"/>
      <c r="J574" s="319"/>
      <c r="K574" s="320"/>
      <c r="L574" s="319"/>
      <c r="M574" s="320"/>
      <c r="N574" s="319"/>
      <c r="O574" s="320"/>
      <c r="P574" s="319"/>
      <c r="Q574" s="322"/>
      <c r="R574" s="319"/>
      <c r="S574" s="322"/>
      <c r="T574" s="319"/>
      <c r="U574" s="322"/>
      <c r="V574" s="148"/>
      <c r="W574" s="148"/>
    </row>
    <row r="575" spans="1:23" hidden="1" x14ac:dyDescent="0.3">
      <c r="A575" s="148"/>
      <c r="B575" s="148"/>
      <c r="C575" s="174"/>
      <c r="D575" s="173" t="str">
        <f>D574&amp;"KW"</f>
        <v>KW</v>
      </c>
      <c r="E575" s="172" t="s">
        <v>167</v>
      </c>
      <c r="F575" s="319"/>
      <c r="G575" s="320"/>
      <c r="H575" s="319"/>
      <c r="I575" s="320"/>
      <c r="J575" s="319"/>
      <c r="K575" s="320"/>
      <c r="L575" s="319"/>
      <c r="M575" s="320"/>
      <c r="N575" s="319"/>
      <c r="O575" s="320"/>
      <c r="P575" s="319"/>
      <c r="Q575" s="322"/>
      <c r="R575" s="319"/>
      <c r="S575" s="322"/>
      <c r="T575" s="319"/>
      <c r="U575" s="322"/>
      <c r="V575" s="148"/>
      <c r="W575" s="148"/>
    </row>
    <row r="576" spans="1:23" hidden="1" x14ac:dyDescent="0.3">
      <c r="A576" s="148"/>
      <c r="B576" s="148"/>
      <c r="C576" s="174" t="s">
        <v>366</v>
      </c>
      <c r="D576" s="155"/>
      <c r="E576" s="172" t="s">
        <v>166</v>
      </c>
      <c r="F576" s="319"/>
      <c r="G576" s="320"/>
      <c r="H576" s="319"/>
      <c r="I576" s="320"/>
      <c r="J576" s="319"/>
      <c r="K576" s="320"/>
      <c r="L576" s="319"/>
      <c r="M576" s="320"/>
      <c r="N576" s="319"/>
      <c r="O576" s="320"/>
      <c r="P576" s="319"/>
      <c r="Q576" s="322"/>
      <c r="R576" s="319"/>
      <c r="S576" s="322"/>
      <c r="T576" s="319"/>
      <c r="U576" s="322"/>
      <c r="V576" s="148"/>
      <c r="W576" s="148"/>
    </row>
    <row r="577" spans="1:23" hidden="1" x14ac:dyDescent="0.3">
      <c r="A577" s="148"/>
      <c r="B577" s="148"/>
      <c r="C577" s="174"/>
      <c r="D577" s="175" t="str">
        <f>D576&amp;"KW"</f>
        <v>KW</v>
      </c>
      <c r="E577" s="172" t="s">
        <v>167</v>
      </c>
      <c r="F577" s="319"/>
      <c r="G577" s="320"/>
      <c r="H577" s="319"/>
      <c r="I577" s="320"/>
      <c r="J577" s="319"/>
      <c r="K577" s="320"/>
      <c r="L577" s="319"/>
      <c r="M577" s="320"/>
      <c r="N577" s="319"/>
      <c r="O577" s="320"/>
      <c r="P577" s="319"/>
      <c r="Q577" s="322"/>
      <c r="R577" s="319"/>
      <c r="S577" s="322"/>
      <c r="T577" s="319"/>
      <c r="U577" s="322"/>
      <c r="V577" s="148"/>
      <c r="W577" s="148"/>
    </row>
    <row r="578" spans="1:23" hidden="1" x14ac:dyDescent="0.3">
      <c r="A578" s="148"/>
      <c r="B578" s="148"/>
      <c r="C578" s="174" t="s">
        <v>367</v>
      </c>
      <c r="D578" s="155"/>
      <c r="E578" s="172" t="s">
        <v>166</v>
      </c>
      <c r="F578" s="319"/>
      <c r="G578" s="320"/>
      <c r="H578" s="319"/>
      <c r="I578" s="320"/>
      <c r="J578" s="319"/>
      <c r="K578" s="320"/>
      <c r="L578" s="319"/>
      <c r="M578" s="320"/>
      <c r="N578" s="319"/>
      <c r="O578" s="320"/>
      <c r="P578" s="319"/>
      <c r="Q578" s="322"/>
      <c r="R578" s="319"/>
      <c r="S578" s="322"/>
      <c r="T578" s="319"/>
      <c r="U578" s="322"/>
      <c r="V578" s="148"/>
      <c r="W578" s="148"/>
    </row>
    <row r="579" spans="1:23" hidden="1" x14ac:dyDescent="0.3">
      <c r="A579" s="148"/>
      <c r="B579" s="148"/>
      <c r="C579" s="174"/>
      <c r="D579" s="173" t="str">
        <f>D578&amp;"KW"</f>
        <v>KW</v>
      </c>
      <c r="E579" s="172" t="s">
        <v>167</v>
      </c>
      <c r="F579" s="319"/>
      <c r="G579" s="320"/>
      <c r="H579" s="319"/>
      <c r="I579" s="320"/>
      <c r="J579" s="319"/>
      <c r="K579" s="320"/>
      <c r="L579" s="319"/>
      <c r="M579" s="320"/>
      <c r="N579" s="319"/>
      <c r="O579" s="320"/>
      <c r="P579" s="319"/>
      <c r="Q579" s="322"/>
      <c r="R579" s="319"/>
      <c r="S579" s="322"/>
      <c r="T579" s="319"/>
      <c r="U579" s="322"/>
      <c r="V579" s="148"/>
      <c r="W579" s="148"/>
    </row>
    <row r="580" spans="1:23" hidden="1" x14ac:dyDescent="0.3">
      <c r="A580" s="148"/>
      <c r="B580" s="148"/>
      <c r="C580" s="174" t="s">
        <v>368</v>
      </c>
      <c r="D580" s="155"/>
      <c r="E580" s="172" t="s">
        <v>166</v>
      </c>
      <c r="F580" s="319"/>
      <c r="G580" s="320"/>
      <c r="H580" s="319"/>
      <c r="I580" s="320"/>
      <c r="J580" s="319"/>
      <c r="K580" s="320"/>
      <c r="L580" s="319"/>
      <c r="M580" s="320"/>
      <c r="N580" s="319"/>
      <c r="O580" s="320"/>
      <c r="P580" s="319"/>
      <c r="Q580" s="322"/>
      <c r="R580" s="319"/>
      <c r="S580" s="322"/>
      <c r="T580" s="319"/>
      <c r="U580" s="322"/>
      <c r="V580" s="148"/>
      <c r="W580" s="148"/>
    </row>
    <row r="581" spans="1:23" hidden="1" x14ac:dyDescent="0.3">
      <c r="A581" s="148"/>
      <c r="B581" s="148"/>
      <c r="C581" s="174"/>
      <c r="D581" s="173" t="str">
        <f>D580&amp;"KW"</f>
        <v>KW</v>
      </c>
      <c r="E581" s="172" t="s">
        <v>167</v>
      </c>
      <c r="F581" s="319"/>
      <c r="G581" s="320"/>
      <c r="H581" s="319"/>
      <c r="I581" s="320"/>
      <c r="J581" s="319"/>
      <c r="K581" s="320"/>
      <c r="L581" s="319"/>
      <c r="M581" s="320"/>
      <c r="N581" s="319"/>
      <c r="O581" s="320"/>
      <c r="P581" s="319"/>
      <c r="Q581" s="322"/>
      <c r="R581" s="319"/>
      <c r="S581" s="322"/>
      <c r="T581" s="319"/>
      <c r="U581" s="322"/>
      <c r="V581" s="148"/>
      <c r="W581" s="148"/>
    </row>
    <row r="582" spans="1:23" hidden="1" x14ac:dyDescent="0.3">
      <c r="A582" s="148"/>
      <c r="B582" s="148"/>
      <c r="C582" s="174" t="s">
        <v>369</v>
      </c>
      <c r="D582" s="155"/>
      <c r="E582" s="172" t="s">
        <v>166</v>
      </c>
      <c r="F582" s="319"/>
      <c r="G582" s="320"/>
      <c r="H582" s="319"/>
      <c r="I582" s="320"/>
      <c r="J582" s="319"/>
      <c r="K582" s="320"/>
      <c r="L582" s="319"/>
      <c r="M582" s="320"/>
      <c r="N582" s="319"/>
      <c r="O582" s="320"/>
      <c r="P582" s="319"/>
      <c r="Q582" s="322"/>
      <c r="R582" s="319"/>
      <c r="S582" s="322"/>
      <c r="T582" s="319"/>
      <c r="U582" s="322"/>
      <c r="V582" s="148"/>
      <c r="W582" s="148"/>
    </row>
    <row r="583" spans="1:23" hidden="1" x14ac:dyDescent="0.3">
      <c r="A583" s="148"/>
      <c r="B583" s="148"/>
      <c r="C583" s="174"/>
      <c r="D583" s="173" t="str">
        <f>D582&amp;"KW"</f>
        <v>KW</v>
      </c>
      <c r="E583" s="172" t="s">
        <v>167</v>
      </c>
      <c r="F583" s="319"/>
      <c r="G583" s="320"/>
      <c r="H583" s="319"/>
      <c r="I583" s="320"/>
      <c r="J583" s="319"/>
      <c r="K583" s="320"/>
      <c r="L583" s="319"/>
      <c r="M583" s="320"/>
      <c r="N583" s="319"/>
      <c r="O583" s="320"/>
      <c r="P583" s="319"/>
      <c r="Q583" s="322"/>
      <c r="R583" s="319"/>
      <c r="S583" s="322"/>
      <c r="T583" s="319"/>
      <c r="U583" s="322"/>
      <c r="V583" s="148"/>
      <c r="W583" s="148"/>
    </row>
    <row r="584" spans="1:23" hidden="1" x14ac:dyDescent="0.3">
      <c r="A584" s="148"/>
      <c r="B584" s="148"/>
      <c r="C584" s="174" t="s">
        <v>370</v>
      </c>
      <c r="D584" s="155"/>
      <c r="E584" s="172" t="s">
        <v>166</v>
      </c>
      <c r="F584" s="319"/>
      <c r="G584" s="320"/>
      <c r="H584" s="319"/>
      <c r="I584" s="320"/>
      <c r="J584" s="319"/>
      <c r="K584" s="320"/>
      <c r="L584" s="319"/>
      <c r="M584" s="320"/>
      <c r="N584" s="319"/>
      <c r="O584" s="320"/>
      <c r="P584" s="319"/>
      <c r="Q584" s="322"/>
      <c r="R584" s="319"/>
      <c r="S584" s="322"/>
      <c r="T584" s="319"/>
      <c r="U584" s="322"/>
      <c r="V584" s="148"/>
      <c r="W584" s="148"/>
    </row>
    <row r="585" spans="1:23" hidden="1" x14ac:dyDescent="0.3">
      <c r="A585" s="148"/>
      <c r="B585" s="148"/>
      <c r="C585" s="174"/>
      <c r="D585" s="173" t="str">
        <f>D584&amp;"KW"</f>
        <v>KW</v>
      </c>
      <c r="E585" s="172" t="s">
        <v>167</v>
      </c>
      <c r="F585" s="319"/>
      <c r="G585" s="320"/>
      <c r="H585" s="319"/>
      <c r="I585" s="320"/>
      <c r="J585" s="319"/>
      <c r="K585" s="320"/>
      <c r="L585" s="319"/>
      <c r="M585" s="320"/>
      <c r="N585" s="319"/>
      <c r="O585" s="320"/>
      <c r="P585" s="319"/>
      <c r="Q585" s="322"/>
      <c r="R585" s="319"/>
      <c r="S585" s="322"/>
      <c r="T585" s="319"/>
      <c r="U585" s="322"/>
      <c r="V585" s="148"/>
      <c r="W585" s="148"/>
    </row>
    <row r="586" spans="1:23" hidden="1" x14ac:dyDescent="0.3">
      <c r="A586" s="148"/>
      <c r="B586" s="148"/>
      <c r="C586" s="174" t="s">
        <v>371</v>
      </c>
      <c r="D586" s="155"/>
      <c r="E586" s="172" t="s">
        <v>166</v>
      </c>
      <c r="F586" s="319"/>
      <c r="G586" s="320"/>
      <c r="H586" s="319"/>
      <c r="I586" s="320"/>
      <c r="J586" s="319"/>
      <c r="K586" s="320"/>
      <c r="L586" s="319"/>
      <c r="M586" s="320"/>
      <c r="N586" s="319"/>
      <c r="O586" s="320"/>
      <c r="P586" s="319"/>
      <c r="Q586" s="322"/>
      <c r="R586" s="319"/>
      <c r="S586" s="322"/>
      <c r="T586" s="319"/>
      <c r="U586" s="322"/>
      <c r="V586" s="148"/>
      <c r="W586" s="148"/>
    </row>
    <row r="587" spans="1:23" hidden="1" x14ac:dyDescent="0.3">
      <c r="A587" s="148"/>
      <c r="B587" s="148"/>
      <c r="C587" s="174"/>
      <c r="D587" s="173" t="str">
        <f>D586&amp;"KW"</f>
        <v>KW</v>
      </c>
      <c r="E587" s="172" t="s">
        <v>167</v>
      </c>
      <c r="F587" s="319"/>
      <c r="G587" s="320"/>
      <c r="H587" s="319"/>
      <c r="I587" s="320"/>
      <c r="J587" s="319"/>
      <c r="K587" s="320"/>
      <c r="L587" s="319"/>
      <c r="M587" s="320"/>
      <c r="N587" s="319"/>
      <c r="O587" s="320"/>
      <c r="P587" s="319"/>
      <c r="Q587" s="322"/>
      <c r="R587" s="319"/>
      <c r="S587" s="322"/>
      <c r="T587" s="319"/>
      <c r="U587" s="322"/>
      <c r="V587" s="148"/>
      <c r="W587" s="148"/>
    </row>
    <row r="588" spans="1:23" hidden="1" x14ac:dyDescent="0.3">
      <c r="A588" s="148"/>
      <c r="B588" s="148"/>
      <c r="C588" s="174" t="s">
        <v>372</v>
      </c>
      <c r="D588" s="155"/>
      <c r="E588" s="172" t="s">
        <v>166</v>
      </c>
      <c r="F588" s="319"/>
      <c r="G588" s="320"/>
      <c r="H588" s="319"/>
      <c r="I588" s="320"/>
      <c r="J588" s="319"/>
      <c r="K588" s="320"/>
      <c r="L588" s="319"/>
      <c r="M588" s="320"/>
      <c r="N588" s="319"/>
      <c r="O588" s="320"/>
      <c r="P588" s="319"/>
      <c r="Q588" s="322"/>
      <c r="R588" s="319"/>
      <c r="S588" s="322"/>
      <c r="T588" s="319"/>
      <c r="U588" s="322"/>
      <c r="V588" s="148"/>
      <c r="W588" s="148"/>
    </row>
    <row r="589" spans="1:23" hidden="1" x14ac:dyDescent="0.3">
      <c r="A589" s="148"/>
      <c r="B589" s="148"/>
      <c r="C589" s="174"/>
      <c r="D589" s="173" t="str">
        <f>D588&amp;"KW"</f>
        <v>KW</v>
      </c>
      <c r="E589" s="172" t="s">
        <v>167</v>
      </c>
      <c r="F589" s="319"/>
      <c r="G589" s="320"/>
      <c r="H589" s="319"/>
      <c r="I589" s="320"/>
      <c r="J589" s="319"/>
      <c r="K589" s="320"/>
      <c r="L589" s="319"/>
      <c r="M589" s="320"/>
      <c r="N589" s="319"/>
      <c r="O589" s="320"/>
      <c r="P589" s="319"/>
      <c r="Q589" s="322"/>
      <c r="R589" s="319"/>
      <c r="S589" s="322"/>
      <c r="T589" s="319"/>
      <c r="U589" s="322"/>
      <c r="V589" s="148"/>
      <c r="W589" s="148"/>
    </row>
    <row r="590" spans="1:23" hidden="1" x14ac:dyDescent="0.3">
      <c r="A590" s="148"/>
      <c r="B590" s="148"/>
      <c r="C590" s="174" t="s">
        <v>373</v>
      </c>
      <c r="D590" s="155"/>
      <c r="E590" s="172" t="s">
        <v>166</v>
      </c>
      <c r="F590" s="319"/>
      <c r="G590" s="320"/>
      <c r="H590" s="319"/>
      <c r="I590" s="320"/>
      <c r="J590" s="319"/>
      <c r="K590" s="320"/>
      <c r="L590" s="319"/>
      <c r="M590" s="320"/>
      <c r="N590" s="319"/>
      <c r="O590" s="320"/>
      <c r="P590" s="319"/>
      <c r="Q590" s="322"/>
      <c r="R590" s="319"/>
      <c r="S590" s="322"/>
      <c r="T590" s="319"/>
      <c r="U590" s="322"/>
      <c r="V590" s="148"/>
      <c r="W590" s="148"/>
    </row>
    <row r="591" spans="1:23" hidden="1" x14ac:dyDescent="0.3">
      <c r="A591" s="148"/>
      <c r="B591" s="148"/>
      <c r="C591" s="174"/>
      <c r="D591" s="173" t="str">
        <f>D590&amp;"KW"</f>
        <v>KW</v>
      </c>
      <c r="E591" s="172" t="s">
        <v>167</v>
      </c>
      <c r="F591" s="319"/>
      <c r="G591" s="320"/>
      <c r="H591" s="319"/>
      <c r="I591" s="320"/>
      <c r="J591" s="319"/>
      <c r="K591" s="320"/>
      <c r="L591" s="319"/>
      <c r="M591" s="320"/>
      <c r="N591" s="319"/>
      <c r="O591" s="320"/>
      <c r="P591" s="319"/>
      <c r="Q591" s="322"/>
      <c r="R591" s="319"/>
      <c r="S591" s="322"/>
      <c r="T591" s="319"/>
      <c r="U591" s="322"/>
      <c r="V591" s="148"/>
      <c r="W591" s="148"/>
    </row>
    <row r="592" spans="1:23" hidden="1" x14ac:dyDescent="0.3">
      <c r="A592" s="148"/>
      <c r="B592" s="148"/>
      <c r="C592" s="174" t="s">
        <v>374</v>
      </c>
      <c r="D592" s="155"/>
      <c r="E592" s="172" t="s">
        <v>166</v>
      </c>
      <c r="F592" s="319"/>
      <c r="G592" s="320"/>
      <c r="H592" s="319"/>
      <c r="I592" s="320"/>
      <c r="J592" s="319"/>
      <c r="K592" s="320"/>
      <c r="L592" s="319"/>
      <c r="M592" s="320"/>
      <c r="N592" s="319"/>
      <c r="O592" s="320"/>
      <c r="P592" s="319"/>
      <c r="Q592" s="322"/>
      <c r="R592" s="319"/>
      <c r="S592" s="322"/>
      <c r="T592" s="319"/>
      <c r="U592" s="322"/>
      <c r="V592" s="148"/>
      <c r="W592" s="148"/>
    </row>
    <row r="593" spans="1:23" hidden="1" x14ac:dyDescent="0.3">
      <c r="A593" s="148"/>
      <c r="B593" s="148"/>
      <c r="C593" s="174"/>
      <c r="D593" s="173" t="str">
        <f>D592&amp;"KW"</f>
        <v>KW</v>
      </c>
      <c r="E593" s="172" t="s">
        <v>167</v>
      </c>
      <c r="F593" s="319"/>
      <c r="G593" s="320"/>
      <c r="H593" s="319"/>
      <c r="I593" s="320"/>
      <c r="J593" s="319"/>
      <c r="K593" s="320"/>
      <c r="L593" s="319"/>
      <c r="M593" s="320"/>
      <c r="N593" s="319"/>
      <c r="O593" s="320"/>
      <c r="P593" s="319"/>
      <c r="Q593" s="322"/>
      <c r="R593" s="319"/>
      <c r="S593" s="322"/>
      <c r="T593" s="319"/>
      <c r="U593" s="322"/>
      <c r="V593" s="148"/>
      <c r="W593" s="148"/>
    </row>
    <row r="594" spans="1:23" hidden="1" x14ac:dyDescent="0.3">
      <c r="A594" s="148"/>
      <c r="B594" s="148"/>
      <c r="C594" s="174" t="s">
        <v>375</v>
      </c>
      <c r="D594" s="155"/>
      <c r="E594" s="172" t="s">
        <v>166</v>
      </c>
      <c r="F594" s="319"/>
      <c r="G594" s="320"/>
      <c r="H594" s="319"/>
      <c r="I594" s="320"/>
      <c r="J594" s="319"/>
      <c r="K594" s="320"/>
      <c r="L594" s="319"/>
      <c r="M594" s="320"/>
      <c r="N594" s="319"/>
      <c r="O594" s="320"/>
      <c r="P594" s="319"/>
      <c r="Q594" s="322"/>
      <c r="R594" s="319"/>
      <c r="S594" s="322"/>
      <c r="T594" s="319"/>
      <c r="U594" s="322"/>
      <c r="V594" s="148"/>
      <c r="W594" s="148"/>
    </row>
    <row r="595" spans="1:23" hidden="1" x14ac:dyDescent="0.3">
      <c r="A595" s="148"/>
      <c r="B595" s="148"/>
      <c r="C595" s="174"/>
      <c r="D595" s="173" t="str">
        <f>D594&amp;"KW"</f>
        <v>KW</v>
      </c>
      <c r="E595" s="172" t="s">
        <v>167</v>
      </c>
      <c r="F595" s="319"/>
      <c r="G595" s="320"/>
      <c r="H595" s="319"/>
      <c r="I595" s="320"/>
      <c r="J595" s="319"/>
      <c r="K595" s="320"/>
      <c r="L595" s="319"/>
      <c r="M595" s="320"/>
      <c r="N595" s="319"/>
      <c r="O595" s="320"/>
      <c r="P595" s="319"/>
      <c r="Q595" s="322"/>
      <c r="R595" s="319"/>
      <c r="S595" s="322"/>
      <c r="T595" s="319"/>
      <c r="U595" s="322"/>
      <c r="V595" s="148"/>
      <c r="W595" s="148"/>
    </row>
    <row r="596" spans="1:23" hidden="1" x14ac:dyDescent="0.3">
      <c r="A596" s="148"/>
      <c r="B596" s="148"/>
      <c r="C596" s="174" t="s">
        <v>376</v>
      </c>
      <c r="D596" s="155"/>
      <c r="E596" s="172" t="s">
        <v>166</v>
      </c>
      <c r="F596" s="319"/>
      <c r="G596" s="320"/>
      <c r="H596" s="319"/>
      <c r="I596" s="320"/>
      <c r="J596" s="319"/>
      <c r="K596" s="320"/>
      <c r="L596" s="319"/>
      <c r="M596" s="320"/>
      <c r="N596" s="319"/>
      <c r="O596" s="320"/>
      <c r="P596" s="319"/>
      <c r="Q596" s="322"/>
      <c r="R596" s="319"/>
      <c r="S596" s="322"/>
      <c r="T596" s="319"/>
      <c r="U596" s="322"/>
      <c r="V596" s="148"/>
      <c r="W596" s="148"/>
    </row>
    <row r="597" spans="1:23" hidden="1" x14ac:dyDescent="0.3">
      <c r="A597" s="148"/>
      <c r="B597" s="148"/>
      <c r="C597" s="174"/>
      <c r="D597" s="173" t="str">
        <f>D596&amp;"KW"</f>
        <v>KW</v>
      </c>
      <c r="E597" s="172" t="s">
        <v>167</v>
      </c>
      <c r="F597" s="319"/>
      <c r="G597" s="320"/>
      <c r="H597" s="319"/>
      <c r="I597" s="320"/>
      <c r="J597" s="319"/>
      <c r="K597" s="320"/>
      <c r="L597" s="319"/>
      <c r="M597" s="320"/>
      <c r="N597" s="319"/>
      <c r="O597" s="320"/>
      <c r="P597" s="319"/>
      <c r="Q597" s="322"/>
      <c r="R597" s="319"/>
      <c r="S597" s="322"/>
      <c r="T597" s="319"/>
      <c r="U597" s="322"/>
      <c r="V597" s="148"/>
      <c r="W597" s="148"/>
    </row>
    <row r="598" spans="1:23" hidden="1" x14ac:dyDescent="0.3">
      <c r="A598" s="148"/>
      <c r="B598" s="148"/>
      <c r="C598" s="174" t="s">
        <v>377</v>
      </c>
      <c r="D598" s="155"/>
      <c r="E598" s="172" t="s">
        <v>166</v>
      </c>
      <c r="F598" s="319"/>
      <c r="G598" s="320"/>
      <c r="H598" s="319"/>
      <c r="I598" s="320"/>
      <c r="J598" s="319"/>
      <c r="K598" s="320"/>
      <c r="L598" s="319"/>
      <c r="M598" s="320"/>
      <c r="N598" s="319"/>
      <c r="O598" s="320"/>
      <c r="P598" s="319"/>
      <c r="Q598" s="322"/>
      <c r="R598" s="319"/>
      <c r="S598" s="322"/>
      <c r="T598" s="319"/>
      <c r="U598" s="322"/>
      <c r="V598" s="148"/>
      <c r="W598" s="148"/>
    </row>
    <row r="599" spans="1:23" hidden="1" x14ac:dyDescent="0.3">
      <c r="A599" s="148"/>
      <c r="B599" s="148"/>
      <c r="C599" s="174"/>
      <c r="D599" s="173" t="str">
        <f>D598&amp;"KW"</f>
        <v>KW</v>
      </c>
      <c r="E599" s="172" t="s">
        <v>167</v>
      </c>
      <c r="F599" s="319"/>
      <c r="G599" s="320"/>
      <c r="H599" s="319"/>
      <c r="I599" s="320"/>
      <c r="J599" s="319"/>
      <c r="K599" s="320"/>
      <c r="L599" s="319"/>
      <c r="M599" s="320"/>
      <c r="N599" s="319"/>
      <c r="O599" s="320"/>
      <c r="P599" s="319"/>
      <c r="Q599" s="322"/>
      <c r="R599" s="319"/>
      <c r="S599" s="322"/>
      <c r="T599" s="319"/>
      <c r="U599" s="322"/>
      <c r="V599" s="148"/>
      <c r="W599" s="148"/>
    </row>
    <row r="600" spans="1:23" hidden="1" x14ac:dyDescent="0.3">
      <c r="A600" s="148"/>
      <c r="B600" s="148"/>
      <c r="C600" s="174" t="s">
        <v>378</v>
      </c>
      <c r="D600" s="155"/>
      <c r="E600" s="172" t="s">
        <v>166</v>
      </c>
      <c r="F600" s="319"/>
      <c r="G600" s="320"/>
      <c r="H600" s="319"/>
      <c r="I600" s="320"/>
      <c r="J600" s="319"/>
      <c r="K600" s="320"/>
      <c r="L600" s="319"/>
      <c r="M600" s="320"/>
      <c r="N600" s="319"/>
      <c r="O600" s="320"/>
      <c r="P600" s="319"/>
      <c r="Q600" s="322"/>
      <c r="R600" s="319"/>
      <c r="S600" s="322"/>
      <c r="T600" s="319"/>
      <c r="U600" s="322"/>
      <c r="V600" s="148"/>
      <c r="W600" s="148"/>
    </row>
    <row r="601" spans="1:23" hidden="1" x14ac:dyDescent="0.3">
      <c r="A601" s="148"/>
      <c r="B601" s="148"/>
      <c r="C601" s="174"/>
      <c r="D601" s="173" t="str">
        <f>D600&amp;"KW"</f>
        <v>KW</v>
      </c>
      <c r="E601" s="172" t="s">
        <v>167</v>
      </c>
      <c r="F601" s="319"/>
      <c r="G601" s="320"/>
      <c r="H601" s="319"/>
      <c r="I601" s="320"/>
      <c r="J601" s="319"/>
      <c r="K601" s="320"/>
      <c r="L601" s="319"/>
      <c r="M601" s="320"/>
      <c r="N601" s="319"/>
      <c r="O601" s="320"/>
      <c r="P601" s="319"/>
      <c r="Q601" s="322"/>
      <c r="R601" s="319"/>
      <c r="S601" s="322"/>
      <c r="T601" s="319"/>
      <c r="U601" s="322"/>
      <c r="V601" s="148"/>
      <c r="W601" s="148"/>
    </row>
    <row r="602" spans="1:23" hidden="1" x14ac:dyDescent="0.3">
      <c r="A602" s="148"/>
      <c r="B602" s="148"/>
      <c r="C602" s="174" t="s">
        <v>379</v>
      </c>
      <c r="D602" s="155"/>
      <c r="E602" s="172" t="s">
        <v>166</v>
      </c>
      <c r="F602" s="319"/>
      <c r="G602" s="320"/>
      <c r="H602" s="319"/>
      <c r="I602" s="320"/>
      <c r="J602" s="319"/>
      <c r="K602" s="320"/>
      <c r="L602" s="319"/>
      <c r="M602" s="320"/>
      <c r="N602" s="319"/>
      <c r="O602" s="320"/>
      <c r="P602" s="319"/>
      <c r="Q602" s="322"/>
      <c r="R602" s="319"/>
      <c r="S602" s="322"/>
      <c r="T602" s="319"/>
      <c r="U602" s="322"/>
      <c r="V602" s="148"/>
      <c r="W602" s="148"/>
    </row>
    <row r="603" spans="1:23" hidden="1" x14ac:dyDescent="0.3">
      <c r="A603" s="148"/>
      <c r="B603" s="148"/>
      <c r="C603" s="174"/>
      <c r="D603" s="173" t="str">
        <f>D602&amp;"KW"</f>
        <v>KW</v>
      </c>
      <c r="E603" s="172" t="s">
        <v>167</v>
      </c>
      <c r="F603" s="319"/>
      <c r="G603" s="320"/>
      <c r="H603" s="319"/>
      <c r="I603" s="320"/>
      <c r="J603" s="319"/>
      <c r="K603" s="320"/>
      <c r="L603" s="319"/>
      <c r="M603" s="320"/>
      <c r="N603" s="319"/>
      <c r="O603" s="320"/>
      <c r="P603" s="319"/>
      <c r="Q603" s="322"/>
      <c r="R603" s="319"/>
      <c r="S603" s="322"/>
      <c r="T603" s="319"/>
      <c r="U603" s="322"/>
      <c r="V603" s="148"/>
      <c r="W603" s="148"/>
    </row>
    <row r="604" spans="1:23" hidden="1" x14ac:dyDescent="0.3">
      <c r="A604" s="148"/>
      <c r="B604" s="148"/>
      <c r="C604" s="174" t="s">
        <v>380</v>
      </c>
      <c r="D604" s="155"/>
      <c r="E604" s="172" t="s">
        <v>166</v>
      </c>
      <c r="F604" s="319"/>
      <c r="G604" s="320"/>
      <c r="H604" s="319"/>
      <c r="I604" s="320"/>
      <c r="J604" s="319"/>
      <c r="K604" s="320"/>
      <c r="L604" s="319"/>
      <c r="M604" s="320"/>
      <c r="N604" s="319"/>
      <c r="O604" s="320"/>
      <c r="P604" s="319"/>
      <c r="Q604" s="322"/>
      <c r="R604" s="319"/>
      <c r="S604" s="322"/>
      <c r="T604" s="319"/>
      <c r="U604" s="322"/>
      <c r="V604" s="148"/>
      <c r="W604" s="148"/>
    </row>
    <row r="605" spans="1:23" hidden="1" x14ac:dyDescent="0.3">
      <c r="A605" s="148"/>
      <c r="B605" s="148"/>
      <c r="C605" s="174"/>
      <c r="D605" s="173" t="str">
        <f>D604&amp;"KW"</f>
        <v>KW</v>
      </c>
      <c r="E605" s="172" t="s">
        <v>167</v>
      </c>
      <c r="F605" s="319"/>
      <c r="G605" s="320"/>
      <c r="H605" s="319"/>
      <c r="I605" s="320"/>
      <c r="J605" s="319"/>
      <c r="K605" s="320"/>
      <c r="L605" s="319"/>
      <c r="M605" s="320"/>
      <c r="N605" s="319"/>
      <c r="O605" s="320"/>
      <c r="P605" s="319"/>
      <c r="Q605" s="322"/>
      <c r="R605" s="319"/>
      <c r="S605" s="322"/>
      <c r="T605" s="319"/>
      <c r="U605" s="322"/>
      <c r="V605" s="148"/>
      <c r="W605" s="148"/>
    </row>
    <row r="606" spans="1:23" hidden="1" x14ac:dyDescent="0.3">
      <c r="A606" s="148"/>
      <c r="B606" s="148"/>
      <c r="C606" s="174" t="s">
        <v>381</v>
      </c>
      <c r="D606" s="155"/>
      <c r="E606" s="172" t="s">
        <v>166</v>
      </c>
      <c r="F606" s="319"/>
      <c r="G606" s="320"/>
      <c r="H606" s="319"/>
      <c r="I606" s="320"/>
      <c r="J606" s="319"/>
      <c r="K606" s="320"/>
      <c r="L606" s="319"/>
      <c r="M606" s="320"/>
      <c r="N606" s="319"/>
      <c r="O606" s="320"/>
      <c r="P606" s="319"/>
      <c r="Q606" s="322"/>
      <c r="R606" s="319"/>
      <c r="S606" s="322"/>
      <c r="T606" s="319"/>
      <c r="U606" s="322"/>
      <c r="V606" s="148"/>
      <c r="W606" s="148"/>
    </row>
    <row r="607" spans="1:23" hidden="1" x14ac:dyDescent="0.3">
      <c r="A607" s="148"/>
      <c r="B607" s="148"/>
      <c r="C607" s="174"/>
      <c r="D607" s="173" t="str">
        <f>D606&amp;"KW"</f>
        <v>KW</v>
      </c>
      <c r="E607" s="172" t="s">
        <v>167</v>
      </c>
      <c r="F607" s="319"/>
      <c r="G607" s="320"/>
      <c r="H607" s="319"/>
      <c r="I607" s="320"/>
      <c r="J607" s="319"/>
      <c r="K607" s="320"/>
      <c r="L607" s="319"/>
      <c r="M607" s="320"/>
      <c r="N607" s="319"/>
      <c r="O607" s="320"/>
      <c r="P607" s="319"/>
      <c r="Q607" s="322"/>
      <c r="R607" s="319"/>
      <c r="S607" s="322"/>
      <c r="T607" s="319"/>
      <c r="U607" s="322"/>
      <c r="V607" s="148"/>
      <c r="W607" s="148"/>
    </row>
    <row r="608" spans="1:23" hidden="1" x14ac:dyDescent="0.3">
      <c r="A608" s="148"/>
      <c r="B608" s="148"/>
      <c r="C608" s="174" t="s">
        <v>382</v>
      </c>
      <c r="D608" s="155"/>
      <c r="E608" s="172" t="s">
        <v>166</v>
      </c>
      <c r="F608" s="319"/>
      <c r="G608" s="320"/>
      <c r="H608" s="319"/>
      <c r="I608" s="320"/>
      <c r="J608" s="319"/>
      <c r="K608" s="320"/>
      <c r="L608" s="319"/>
      <c r="M608" s="320"/>
      <c r="N608" s="319"/>
      <c r="O608" s="320"/>
      <c r="P608" s="319"/>
      <c r="Q608" s="322"/>
      <c r="R608" s="319"/>
      <c r="S608" s="322"/>
      <c r="T608" s="319"/>
      <c r="U608" s="322"/>
      <c r="V608" s="148"/>
      <c r="W608" s="148"/>
    </row>
    <row r="609" spans="1:23" hidden="1" x14ac:dyDescent="0.3">
      <c r="A609" s="148"/>
      <c r="B609" s="148"/>
      <c r="C609" s="174"/>
      <c r="D609" s="173" t="str">
        <f>D608&amp;"KW"</f>
        <v>KW</v>
      </c>
      <c r="E609" s="172" t="s">
        <v>167</v>
      </c>
      <c r="F609" s="319"/>
      <c r="G609" s="320"/>
      <c r="H609" s="319"/>
      <c r="I609" s="320"/>
      <c r="J609" s="319"/>
      <c r="K609" s="320"/>
      <c r="L609" s="319"/>
      <c r="M609" s="320"/>
      <c r="N609" s="319"/>
      <c r="O609" s="320"/>
      <c r="P609" s="319"/>
      <c r="Q609" s="322"/>
      <c r="R609" s="319"/>
      <c r="S609" s="322"/>
      <c r="T609" s="319"/>
      <c r="U609" s="322"/>
      <c r="V609" s="148"/>
      <c r="W609" s="148"/>
    </row>
    <row r="610" spans="1:23" hidden="1" x14ac:dyDescent="0.3">
      <c r="A610" s="148"/>
      <c r="B610" s="148"/>
      <c r="C610" s="174" t="s">
        <v>383</v>
      </c>
      <c r="D610" s="155"/>
      <c r="E610" s="172" t="s">
        <v>166</v>
      </c>
      <c r="F610" s="319"/>
      <c r="G610" s="320"/>
      <c r="H610" s="319"/>
      <c r="I610" s="320"/>
      <c r="J610" s="319"/>
      <c r="K610" s="320"/>
      <c r="L610" s="319"/>
      <c r="M610" s="320"/>
      <c r="N610" s="319"/>
      <c r="O610" s="320"/>
      <c r="P610" s="319"/>
      <c r="Q610" s="322"/>
      <c r="R610" s="319"/>
      <c r="S610" s="322"/>
      <c r="T610" s="319"/>
      <c r="U610" s="322"/>
      <c r="V610" s="148"/>
      <c r="W610" s="148"/>
    </row>
    <row r="611" spans="1:23" hidden="1" x14ac:dyDescent="0.3">
      <c r="A611" s="148"/>
      <c r="B611" s="148"/>
      <c r="C611" s="174"/>
      <c r="D611" s="173" t="str">
        <f>D610&amp;"KW"</f>
        <v>KW</v>
      </c>
      <c r="E611" s="172" t="s">
        <v>167</v>
      </c>
      <c r="F611" s="319"/>
      <c r="G611" s="320"/>
      <c r="H611" s="319"/>
      <c r="I611" s="320"/>
      <c r="J611" s="319"/>
      <c r="K611" s="320"/>
      <c r="L611" s="319"/>
      <c r="M611" s="320"/>
      <c r="N611" s="319"/>
      <c r="O611" s="320"/>
      <c r="P611" s="319"/>
      <c r="Q611" s="322"/>
      <c r="R611" s="319"/>
      <c r="S611" s="322"/>
      <c r="T611" s="319"/>
      <c r="U611" s="322"/>
      <c r="V611" s="148"/>
      <c r="W611" s="148"/>
    </row>
    <row r="612" spans="1:23" hidden="1" x14ac:dyDescent="0.3">
      <c r="A612" s="148"/>
      <c r="B612" s="148"/>
      <c r="C612" s="174" t="s">
        <v>384</v>
      </c>
      <c r="D612" s="155"/>
      <c r="E612" s="172" t="s">
        <v>166</v>
      </c>
      <c r="F612" s="319"/>
      <c r="G612" s="320"/>
      <c r="H612" s="319"/>
      <c r="I612" s="320"/>
      <c r="J612" s="319"/>
      <c r="K612" s="320"/>
      <c r="L612" s="319"/>
      <c r="M612" s="320"/>
      <c r="N612" s="319"/>
      <c r="O612" s="320"/>
      <c r="P612" s="319"/>
      <c r="Q612" s="322"/>
      <c r="R612" s="319"/>
      <c r="S612" s="322"/>
      <c r="T612" s="319"/>
      <c r="U612" s="322"/>
      <c r="V612" s="148"/>
      <c r="W612" s="148"/>
    </row>
    <row r="613" spans="1:23" hidden="1" x14ac:dyDescent="0.3">
      <c r="A613" s="148"/>
      <c r="B613" s="148"/>
      <c r="C613" s="174"/>
      <c r="D613" s="173" t="str">
        <f>D612&amp;"KW"</f>
        <v>KW</v>
      </c>
      <c r="E613" s="172" t="s">
        <v>167</v>
      </c>
      <c r="F613" s="319"/>
      <c r="G613" s="320"/>
      <c r="H613" s="319"/>
      <c r="I613" s="320"/>
      <c r="J613" s="319"/>
      <c r="K613" s="320"/>
      <c r="L613" s="319"/>
      <c r="M613" s="320"/>
      <c r="N613" s="319"/>
      <c r="O613" s="320"/>
      <c r="P613" s="319"/>
      <c r="Q613" s="322"/>
      <c r="R613" s="319"/>
      <c r="S613" s="322"/>
      <c r="T613" s="319"/>
      <c r="U613" s="322"/>
      <c r="V613" s="148"/>
      <c r="W613" s="148"/>
    </row>
    <row r="614" spans="1:23" hidden="1" x14ac:dyDescent="0.3">
      <c r="A614" s="148"/>
      <c r="B614" s="148"/>
      <c r="C614" s="174" t="s">
        <v>385</v>
      </c>
      <c r="D614" s="155"/>
      <c r="E614" s="172" t="s">
        <v>166</v>
      </c>
      <c r="F614" s="319"/>
      <c r="G614" s="320"/>
      <c r="H614" s="319"/>
      <c r="I614" s="320"/>
      <c r="J614" s="319"/>
      <c r="K614" s="320"/>
      <c r="L614" s="319"/>
      <c r="M614" s="320"/>
      <c r="N614" s="319"/>
      <c r="O614" s="320"/>
      <c r="P614" s="319"/>
      <c r="Q614" s="322"/>
      <c r="R614" s="319"/>
      <c r="S614" s="322"/>
      <c r="T614" s="319"/>
      <c r="U614" s="322"/>
      <c r="V614" s="148"/>
      <c r="W614" s="148"/>
    </row>
    <row r="615" spans="1:23" hidden="1" x14ac:dyDescent="0.3">
      <c r="A615" s="148"/>
      <c r="B615" s="148"/>
      <c r="C615" s="174"/>
      <c r="D615" s="173" t="str">
        <f>D614&amp;"KW"</f>
        <v>KW</v>
      </c>
      <c r="E615" s="172" t="s">
        <v>167</v>
      </c>
      <c r="F615" s="319"/>
      <c r="G615" s="320"/>
      <c r="H615" s="319"/>
      <c r="I615" s="320"/>
      <c r="J615" s="319"/>
      <c r="K615" s="320"/>
      <c r="L615" s="319"/>
      <c r="M615" s="320"/>
      <c r="N615" s="319"/>
      <c r="O615" s="320"/>
      <c r="P615" s="319"/>
      <c r="Q615" s="322"/>
      <c r="R615" s="319"/>
      <c r="S615" s="322"/>
      <c r="T615" s="319"/>
      <c r="U615" s="322"/>
      <c r="V615" s="148"/>
      <c r="W615" s="148"/>
    </row>
    <row r="616" spans="1:23" hidden="1" x14ac:dyDescent="0.3">
      <c r="A616" s="148"/>
      <c r="B616" s="148"/>
      <c r="C616" s="174" t="s">
        <v>386</v>
      </c>
      <c r="D616" s="155"/>
      <c r="E616" s="172" t="s">
        <v>166</v>
      </c>
      <c r="F616" s="319"/>
      <c r="G616" s="320"/>
      <c r="H616" s="319"/>
      <c r="I616" s="320"/>
      <c r="J616" s="319"/>
      <c r="K616" s="320"/>
      <c r="L616" s="319"/>
      <c r="M616" s="320"/>
      <c r="N616" s="319"/>
      <c r="O616" s="320"/>
      <c r="P616" s="319"/>
      <c r="Q616" s="322"/>
      <c r="R616" s="319"/>
      <c r="S616" s="322"/>
      <c r="T616" s="319"/>
      <c r="U616" s="322"/>
      <c r="V616" s="148"/>
      <c r="W616" s="148"/>
    </row>
    <row r="617" spans="1:23" hidden="1" x14ac:dyDescent="0.3">
      <c r="A617" s="148"/>
      <c r="B617" s="148"/>
      <c r="C617" s="174"/>
      <c r="D617" s="173" t="str">
        <f>D616&amp;"KW"</f>
        <v>KW</v>
      </c>
      <c r="E617" s="172" t="s">
        <v>167</v>
      </c>
      <c r="F617" s="319"/>
      <c r="G617" s="320"/>
      <c r="H617" s="319"/>
      <c r="I617" s="320"/>
      <c r="J617" s="319"/>
      <c r="K617" s="320"/>
      <c r="L617" s="319"/>
      <c r="M617" s="320"/>
      <c r="N617" s="319"/>
      <c r="O617" s="320"/>
      <c r="P617" s="319"/>
      <c r="Q617" s="322"/>
      <c r="R617" s="319"/>
      <c r="S617" s="322"/>
      <c r="T617" s="319"/>
      <c r="U617" s="322"/>
      <c r="V617" s="148"/>
      <c r="W617" s="148"/>
    </row>
    <row r="618" spans="1:23" hidden="1" x14ac:dyDescent="0.3">
      <c r="A618" s="148"/>
      <c r="B618" s="148"/>
      <c r="C618" s="174" t="s">
        <v>387</v>
      </c>
      <c r="D618" s="155"/>
      <c r="E618" s="172" t="s">
        <v>166</v>
      </c>
      <c r="F618" s="319"/>
      <c r="G618" s="320"/>
      <c r="H618" s="319"/>
      <c r="I618" s="320"/>
      <c r="J618" s="319"/>
      <c r="K618" s="320"/>
      <c r="L618" s="319"/>
      <c r="M618" s="320"/>
      <c r="N618" s="319"/>
      <c r="O618" s="320"/>
      <c r="P618" s="319"/>
      <c r="Q618" s="322"/>
      <c r="R618" s="319"/>
      <c r="S618" s="322"/>
      <c r="T618" s="319"/>
      <c r="U618" s="322"/>
      <c r="V618" s="148"/>
      <c r="W618" s="148"/>
    </row>
    <row r="619" spans="1:23" hidden="1" x14ac:dyDescent="0.3">
      <c r="A619" s="148"/>
      <c r="B619" s="148"/>
      <c r="C619" s="174"/>
      <c r="D619" s="173" t="str">
        <f>D618&amp;"KW"</f>
        <v>KW</v>
      </c>
      <c r="E619" s="172" t="s">
        <v>167</v>
      </c>
      <c r="F619" s="319"/>
      <c r="G619" s="320"/>
      <c r="H619" s="319"/>
      <c r="I619" s="320"/>
      <c r="J619" s="319"/>
      <c r="K619" s="320"/>
      <c r="L619" s="319"/>
      <c r="M619" s="320"/>
      <c r="N619" s="319"/>
      <c r="O619" s="320"/>
      <c r="P619" s="319"/>
      <c r="Q619" s="322"/>
      <c r="R619" s="319"/>
      <c r="S619" s="322"/>
      <c r="T619" s="319"/>
      <c r="U619" s="322"/>
      <c r="V619" s="148"/>
      <c r="W619" s="148"/>
    </row>
    <row r="620" spans="1:23" hidden="1" x14ac:dyDescent="0.3">
      <c r="A620" s="148"/>
      <c r="B620" s="148"/>
      <c r="C620" s="174" t="s">
        <v>388</v>
      </c>
      <c r="D620" s="155"/>
      <c r="E620" s="172" t="s">
        <v>166</v>
      </c>
      <c r="F620" s="319"/>
      <c r="G620" s="320"/>
      <c r="H620" s="319"/>
      <c r="I620" s="320"/>
      <c r="J620" s="319"/>
      <c r="K620" s="320"/>
      <c r="L620" s="319"/>
      <c r="M620" s="320"/>
      <c r="N620" s="319"/>
      <c r="O620" s="320"/>
      <c r="P620" s="319"/>
      <c r="Q620" s="322"/>
      <c r="R620" s="319"/>
      <c r="S620" s="322"/>
      <c r="T620" s="319"/>
      <c r="U620" s="322"/>
      <c r="V620" s="148"/>
      <c r="W620" s="148"/>
    </row>
    <row r="621" spans="1:23" hidden="1" x14ac:dyDescent="0.3">
      <c r="A621" s="148"/>
      <c r="B621" s="148"/>
      <c r="C621" s="174"/>
      <c r="D621" s="173" t="str">
        <f>D620&amp;"KW"</f>
        <v>KW</v>
      </c>
      <c r="E621" s="172" t="s">
        <v>167</v>
      </c>
      <c r="F621" s="319"/>
      <c r="G621" s="320"/>
      <c r="H621" s="319"/>
      <c r="I621" s="320"/>
      <c r="J621" s="319"/>
      <c r="K621" s="320"/>
      <c r="L621" s="319"/>
      <c r="M621" s="320"/>
      <c r="N621" s="319"/>
      <c r="O621" s="320"/>
      <c r="P621" s="319"/>
      <c r="Q621" s="322"/>
      <c r="R621" s="319"/>
      <c r="S621" s="322"/>
      <c r="T621" s="319"/>
      <c r="U621" s="322"/>
      <c r="V621" s="148"/>
      <c r="W621" s="148"/>
    </row>
    <row r="622" spans="1:23" hidden="1" x14ac:dyDescent="0.3">
      <c r="A622" s="148"/>
      <c r="B622" s="148"/>
      <c r="C622" s="174" t="s">
        <v>389</v>
      </c>
      <c r="D622" s="155"/>
      <c r="E622" s="172" t="s">
        <v>166</v>
      </c>
      <c r="F622" s="319"/>
      <c r="G622" s="320"/>
      <c r="H622" s="319"/>
      <c r="I622" s="320"/>
      <c r="J622" s="319"/>
      <c r="K622" s="320"/>
      <c r="L622" s="319"/>
      <c r="M622" s="320"/>
      <c r="N622" s="319"/>
      <c r="O622" s="320"/>
      <c r="P622" s="319"/>
      <c r="Q622" s="322"/>
      <c r="R622" s="319"/>
      <c r="S622" s="322"/>
      <c r="T622" s="319"/>
      <c r="U622" s="322"/>
      <c r="V622" s="148"/>
      <c r="W622" s="148"/>
    </row>
    <row r="623" spans="1:23" hidden="1" x14ac:dyDescent="0.3">
      <c r="A623" s="148"/>
      <c r="B623" s="148"/>
      <c r="C623" s="174"/>
      <c r="D623" s="173" t="str">
        <f>D622&amp;"KW"</f>
        <v>KW</v>
      </c>
      <c r="E623" s="172" t="s">
        <v>167</v>
      </c>
      <c r="F623" s="319"/>
      <c r="G623" s="320"/>
      <c r="H623" s="319"/>
      <c r="I623" s="320"/>
      <c r="J623" s="319"/>
      <c r="K623" s="320"/>
      <c r="L623" s="319"/>
      <c r="M623" s="320"/>
      <c r="N623" s="319"/>
      <c r="O623" s="320"/>
      <c r="P623" s="319"/>
      <c r="Q623" s="322"/>
      <c r="R623" s="319"/>
      <c r="S623" s="322"/>
      <c r="T623" s="319"/>
      <c r="U623" s="322"/>
      <c r="V623" s="148"/>
      <c r="W623" s="148"/>
    </row>
    <row r="624" spans="1:23" hidden="1" x14ac:dyDescent="0.3">
      <c r="A624" s="148"/>
      <c r="B624" s="148"/>
      <c r="C624" s="174" t="s">
        <v>390</v>
      </c>
      <c r="D624" s="155"/>
      <c r="E624" s="172" t="s">
        <v>166</v>
      </c>
      <c r="F624" s="319"/>
      <c r="G624" s="320"/>
      <c r="H624" s="319"/>
      <c r="I624" s="320"/>
      <c r="J624" s="319"/>
      <c r="K624" s="320"/>
      <c r="L624" s="319"/>
      <c r="M624" s="320"/>
      <c r="N624" s="319"/>
      <c r="O624" s="320"/>
      <c r="P624" s="319"/>
      <c r="Q624" s="322"/>
      <c r="R624" s="319"/>
      <c r="S624" s="322"/>
      <c r="T624" s="319"/>
      <c r="U624" s="322"/>
      <c r="V624" s="148"/>
      <c r="W624" s="148"/>
    </row>
    <row r="625" spans="1:23" hidden="1" x14ac:dyDescent="0.3">
      <c r="A625" s="148"/>
      <c r="B625" s="148"/>
      <c r="C625" s="174"/>
      <c r="D625" s="173" t="str">
        <f>D624&amp;"KW"</f>
        <v>KW</v>
      </c>
      <c r="E625" s="172" t="s">
        <v>167</v>
      </c>
      <c r="F625" s="319"/>
      <c r="G625" s="320"/>
      <c r="H625" s="319"/>
      <c r="I625" s="320"/>
      <c r="J625" s="319"/>
      <c r="K625" s="320"/>
      <c r="L625" s="319"/>
      <c r="M625" s="320"/>
      <c r="N625" s="319"/>
      <c r="O625" s="320"/>
      <c r="P625" s="319"/>
      <c r="Q625" s="322"/>
      <c r="R625" s="319"/>
      <c r="S625" s="322"/>
      <c r="T625" s="319"/>
      <c r="U625" s="322"/>
      <c r="V625" s="148"/>
      <c r="W625" s="148"/>
    </row>
    <row r="626" spans="1:23" hidden="1" x14ac:dyDescent="0.3">
      <c r="A626" s="148"/>
      <c r="B626" s="148"/>
      <c r="C626" s="174" t="s">
        <v>391</v>
      </c>
      <c r="D626" s="155"/>
      <c r="E626" s="172" t="s">
        <v>166</v>
      </c>
      <c r="F626" s="319"/>
      <c r="G626" s="320"/>
      <c r="H626" s="319"/>
      <c r="I626" s="320"/>
      <c r="J626" s="319"/>
      <c r="K626" s="320"/>
      <c r="L626" s="319"/>
      <c r="M626" s="320"/>
      <c r="N626" s="319"/>
      <c r="O626" s="320"/>
      <c r="P626" s="319"/>
      <c r="Q626" s="322"/>
      <c r="R626" s="319"/>
      <c r="S626" s="322"/>
      <c r="T626" s="319"/>
      <c r="U626" s="322"/>
      <c r="V626" s="148"/>
      <c r="W626" s="148"/>
    </row>
    <row r="627" spans="1:23" hidden="1" x14ac:dyDescent="0.3">
      <c r="A627" s="148"/>
      <c r="B627" s="148"/>
      <c r="C627" s="174"/>
      <c r="D627" s="173" t="str">
        <f>D626&amp;"KW"</f>
        <v>KW</v>
      </c>
      <c r="E627" s="172" t="s">
        <v>167</v>
      </c>
      <c r="F627" s="319"/>
      <c r="G627" s="320"/>
      <c r="H627" s="319"/>
      <c r="I627" s="320"/>
      <c r="J627" s="319"/>
      <c r="K627" s="320"/>
      <c r="L627" s="319"/>
      <c r="M627" s="320"/>
      <c r="N627" s="319"/>
      <c r="O627" s="320"/>
      <c r="P627" s="319"/>
      <c r="Q627" s="322"/>
      <c r="R627" s="319"/>
      <c r="S627" s="322"/>
      <c r="T627" s="319"/>
      <c r="U627" s="322"/>
      <c r="V627" s="148"/>
      <c r="W627" s="148"/>
    </row>
    <row r="628" spans="1:23" hidden="1" x14ac:dyDescent="0.3">
      <c r="A628" s="148"/>
      <c r="B628" s="148"/>
      <c r="C628" s="174" t="s">
        <v>392</v>
      </c>
      <c r="D628" s="155"/>
      <c r="E628" s="172" t="s">
        <v>166</v>
      </c>
      <c r="F628" s="319"/>
      <c r="G628" s="320"/>
      <c r="H628" s="319"/>
      <c r="I628" s="320"/>
      <c r="J628" s="319"/>
      <c r="K628" s="320"/>
      <c r="L628" s="319"/>
      <c r="M628" s="320"/>
      <c r="N628" s="319"/>
      <c r="O628" s="320"/>
      <c r="P628" s="319"/>
      <c r="Q628" s="322"/>
      <c r="R628" s="319"/>
      <c r="S628" s="322"/>
      <c r="T628" s="319"/>
      <c r="U628" s="322"/>
      <c r="V628" s="148"/>
      <c r="W628" s="148"/>
    </row>
    <row r="629" spans="1:23" hidden="1" x14ac:dyDescent="0.3">
      <c r="A629" s="148"/>
      <c r="B629" s="148"/>
      <c r="C629" s="174"/>
      <c r="D629" s="173" t="str">
        <f>D628&amp;"KW"</f>
        <v>KW</v>
      </c>
      <c r="E629" s="172" t="s">
        <v>167</v>
      </c>
      <c r="F629" s="319"/>
      <c r="G629" s="320"/>
      <c r="H629" s="319"/>
      <c r="I629" s="320"/>
      <c r="J629" s="319"/>
      <c r="K629" s="320"/>
      <c r="L629" s="319"/>
      <c r="M629" s="320"/>
      <c r="N629" s="319"/>
      <c r="O629" s="320"/>
      <c r="P629" s="319"/>
      <c r="Q629" s="322"/>
      <c r="R629" s="319"/>
      <c r="S629" s="322"/>
      <c r="T629" s="319"/>
      <c r="U629" s="322"/>
      <c r="V629" s="148"/>
      <c r="W629" s="148"/>
    </row>
    <row r="630" spans="1:23" hidden="1" x14ac:dyDescent="0.3">
      <c r="A630" s="148"/>
      <c r="B630" s="148"/>
      <c r="C630" s="174" t="s">
        <v>393</v>
      </c>
      <c r="D630" s="155"/>
      <c r="E630" s="172" t="s">
        <v>166</v>
      </c>
      <c r="F630" s="319"/>
      <c r="G630" s="320"/>
      <c r="H630" s="319"/>
      <c r="I630" s="320"/>
      <c r="J630" s="319"/>
      <c r="K630" s="320"/>
      <c r="L630" s="319"/>
      <c r="M630" s="320"/>
      <c r="N630" s="319"/>
      <c r="O630" s="320"/>
      <c r="P630" s="319"/>
      <c r="Q630" s="322"/>
      <c r="R630" s="319"/>
      <c r="S630" s="322"/>
      <c r="T630" s="319"/>
      <c r="U630" s="322"/>
      <c r="V630" s="148"/>
      <c r="W630" s="148"/>
    </row>
    <row r="631" spans="1:23" hidden="1" x14ac:dyDescent="0.3">
      <c r="A631" s="148"/>
      <c r="B631" s="148"/>
      <c r="C631" s="174"/>
      <c r="D631" s="173" t="str">
        <f>D630&amp;"KW"</f>
        <v>KW</v>
      </c>
      <c r="E631" s="172" t="s">
        <v>167</v>
      </c>
      <c r="F631" s="319"/>
      <c r="G631" s="320"/>
      <c r="H631" s="319"/>
      <c r="I631" s="320"/>
      <c r="J631" s="319"/>
      <c r="K631" s="320"/>
      <c r="L631" s="319"/>
      <c r="M631" s="320"/>
      <c r="N631" s="319"/>
      <c r="O631" s="320"/>
      <c r="P631" s="319"/>
      <c r="Q631" s="322"/>
      <c r="R631" s="319"/>
      <c r="S631" s="322"/>
      <c r="T631" s="319"/>
      <c r="U631" s="322"/>
      <c r="V631" s="148"/>
      <c r="W631" s="148"/>
    </row>
    <row r="632" spans="1:23" hidden="1" x14ac:dyDescent="0.3">
      <c r="A632" s="148"/>
      <c r="B632" s="148"/>
      <c r="C632" s="174" t="s">
        <v>394</v>
      </c>
      <c r="D632" s="155"/>
      <c r="E632" s="172" t="s">
        <v>166</v>
      </c>
      <c r="F632" s="319"/>
      <c r="G632" s="320"/>
      <c r="H632" s="319"/>
      <c r="I632" s="320"/>
      <c r="J632" s="319"/>
      <c r="K632" s="320"/>
      <c r="L632" s="319"/>
      <c r="M632" s="320"/>
      <c r="N632" s="319"/>
      <c r="O632" s="320"/>
      <c r="P632" s="319"/>
      <c r="Q632" s="322"/>
      <c r="R632" s="319"/>
      <c r="S632" s="322"/>
      <c r="T632" s="319"/>
      <c r="U632" s="322"/>
      <c r="V632" s="148"/>
      <c r="W632" s="148"/>
    </row>
    <row r="633" spans="1:23" hidden="1" x14ac:dyDescent="0.3">
      <c r="A633" s="148"/>
      <c r="B633" s="148"/>
      <c r="C633" s="174"/>
      <c r="D633" s="173" t="str">
        <f>D632&amp;"KW"</f>
        <v>KW</v>
      </c>
      <c r="E633" s="172" t="s">
        <v>167</v>
      </c>
      <c r="F633" s="319"/>
      <c r="G633" s="320"/>
      <c r="H633" s="319"/>
      <c r="I633" s="320"/>
      <c r="J633" s="319"/>
      <c r="K633" s="320"/>
      <c r="L633" s="319"/>
      <c r="M633" s="320"/>
      <c r="N633" s="319"/>
      <c r="O633" s="320"/>
      <c r="P633" s="319"/>
      <c r="Q633" s="322"/>
      <c r="R633" s="319"/>
      <c r="S633" s="322"/>
      <c r="T633" s="319"/>
      <c r="U633" s="322"/>
      <c r="V633" s="148"/>
      <c r="W633" s="148"/>
    </row>
    <row r="634" spans="1:23" hidden="1" x14ac:dyDescent="0.3">
      <c r="A634" s="148"/>
      <c r="B634" s="148"/>
      <c r="C634" s="174" t="s">
        <v>395</v>
      </c>
      <c r="D634" s="155"/>
      <c r="E634" s="172" t="s">
        <v>166</v>
      </c>
      <c r="F634" s="319"/>
      <c r="G634" s="320"/>
      <c r="H634" s="319"/>
      <c r="I634" s="320"/>
      <c r="J634" s="319"/>
      <c r="K634" s="320"/>
      <c r="L634" s="319"/>
      <c r="M634" s="320"/>
      <c r="N634" s="319"/>
      <c r="O634" s="320"/>
      <c r="P634" s="319"/>
      <c r="Q634" s="322"/>
      <c r="R634" s="319"/>
      <c r="S634" s="322"/>
      <c r="T634" s="319"/>
      <c r="U634" s="322"/>
      <c r="V634" s="148"/>
      <c r="W634" s="148"/>
    </row>
    <row r="635" spans="1:23" hidden="1" x14ac:dyDescent="0.3">
      <c r="A635" s="148"/>
      <c r="B635" s="148"/>
      <c r="C635" s="174"/>
      <c r="D635" s="173" t="str">
        <f>D634&amp;"KW"</f>
        <v>KW</v>
      </c>
      <c r="E635" s="172" t="s">
        <v>167</v>
      </c>
      <c r="F635" s="319"/>
      <c r="G635" s="320"/>
      <c r="H635" s="319"/>
      <c r="I635" s="320"/>
      <c r="J635" s="319"/>
      <c r="K635" s="320"/>
      <c r="L635" s="319"/>
      <c r="M635" s="320"/>
      <c r="N635" s="319"/>
      <c r="O635" s="320"/>
      <c r="P635" s="319"/>
      <c r="Q635" s="322"/>
      <c r="R635" s="319"/>
      <c r="S635" s="322"/>
      <c r="T635" s="319"/>
      <c r="U635" s="322"/>
      <c r="V635" s="148"/>
      <c r="W635" s="148"/>
    </row>
    <row r="636" spans="1:23" hidden="1" x14ac:dyDescent="0.3">
      <c r="A636" s="148"/>
      <c r="B636" s="148"/>
      <c r="C636" s="174" t="s">
        <v>396</v>
      </c>
      <c r="D636" s="155"/>
      <c r="E636" s="172" t="s">
        <v>166</v>
      </c>
      <c r="F636" s="319"/>
      <c r="G636" s="320"/>
      <c r="H636" s="319"/>
      <c r="I636" s="320"/>
      <c r="J636" s="319"/>
      <c r="K636" s="320"/>
      <c r="L636" s="319"/>
      <c r="M636" s="320"/>
      <c r="N636" s="319"/>
      <c r="O636" s="320"/>
      <c r="P636" s="319"/>
      <c r="Q636" s="322"/>
      <c r="R636" s="319"/>
      <c r="S636" s="322"/>
      <c r="T636" s="319"/>
      <c r="U636" s="322"/>
      <c r="V636" s="148"/>
      <c r="W636" s="148"/>
    </row>
    <row r="637" spans="1:23" hidden="1" x14ac:dyDescent="0.3">
      <c r="A637" s="148"/>
      <c r="B637" s="148"/>
      <c r="C637" s="174"/>
      <c r="D637" s="173" t="str">
        <f>D636&amp;"KW"</f>
        <v>KW</v>
      </c>
      <c r="E637" s="172" t="s">
        <v>167</v>
      </c>
      <c r="F637" s="319"/>
      <c r="G637" s="320"/>
      <c r="H637" s="319"/>
      <c r="I637" s="320"/>
      <c r="J637" s="319"/>
      <c r="K637" s="320"/>
      <c r="L637" s="319"/>
      <c r="M637" s="320"/>
      <c r="N637" s="319"/>
      <c r="O637" s="320"/>
      <c r="P637" s="319"/>
      <c r="Q637" s="322"/>
      <c r="R637" s="319"/>
      <c r="S637" s="322"/>
      <c r="T637" s="319"/>
      <c r="U637" s="322"/>
      <c r="V637" s="148"/>
      <c r="W637" s="148"/>
    </row>
    <row r="638" spans="1:23" hidden="1" x14ac:dyDescent="0.3">
      <c r="A638" s="148"/>
      <c r="B638" s="148"/>
      <c r="C638" s="174" t="s">
        <v>397</v>
      </c>
      <c r="D638" s="155"/>
      <c r="E638" s="172" t="s">
        <v>166</v>
      </c>
      <c r="F638" s="319"/>
      <c r="G638" s="320"/>
      <c r="H638" s="319"/>
      <c r="I638" s="320"/>
      <c r="J638" s="319"/>
      <c r="K638" s="320"/>
      <c r="L638" s="319"/>
      <c r="M638" s="320"/>
      <c r="N638" s="319"/>
      <c r="O638" s="320"/>
      <c r="P638" s="319"/>
      <c r="Q638" s="322"/>
      <c r="R638" s="319"/>
      <c r="S638" s="322"/>
      <c r="T638" s="319"/>
      <c r="U638" s="322"/>
      <c r="V638" s="148"/>
      <c r="W638" s="148"/>
    </row>
    <row r="639" spans="1:23" hidden="1" x14ac:dyDescent="0.3">
      <c r="A639" s="148"/>
      <c r="B639" s="148"/>
      <c r="C639" s="174"/>
      <c r="D639" s="173" t="str">
        <f>D638&amp;"KW"</f>
        <v>KW</v>
      </c>
      <c r="E639" s="172" t="s">
        <v>167</v>
      </c>
      <c r="F639" s="319"/>
      <c r="G639" s="320"/>
      <c r="H639" s="319"/>
      <c r="I639" s="320"/>
      <c r="J639" s="319"/>
      <c r="K639" s="320"/>
      <c r="L639" s="319"/>
      <c r="M639" s="320"/>
      <c r="N639" s="319"/>
      <c r="O639" s="320"/>
      <c r="P639" s="319"/>
      <c r="Q639" s="322"/>
      <c r="R639" s="319"/>
      <c r="S639" s="322"/>
      <c r="T639" s="319"/>
      <c r="U639" s="322"/>
      <c r="V639" s="148"/>
      <c r="W639" s="148"/>
    </row>
    <row r="640" spans="1:23" hidden="1" x14ac:dyDescent="0.3">
      <c r="A640" s="148"/>
      <c r="B640" s="148"/>
      <c r="C640" s="174" t="s">
        <v>398</v>
      </c>
      <c r="D640" s="155"/>
      <c r="E640" s="172" t="s">
        <v>166</v>
      </c>
      <c r="F640" s="319"/>
      <c r="G640" s="320"/>
      <c r="H640" s="319"/>
      <c r="I640" s="320"/>
      <c r="J640" s="319"/>
      <c r="K640" s="320"/>
      <c r="L640" s="319"/>
      <c r="M640" s="320"/>
      <c r="N640" s="319"/>
      <c r="O640" s="320"/>
      <c r="P640" s="319"/>
      <c r="Q640" s="322"/>
      <c r="R640" s="319"/>
      <c r="S640" s="322"/>
      <c r="T640" s="319"/>
      <c r="U640" s="322"/>
      <c r="V640" s="148"/>
      <c r="W640" s="148"/>
    </row>
    <row r="641" spans="1:23" hidden="1" x14ac:dyDescent="0.3">
      <c r="A641" s="148"/>
      <c r="B641" s="148"/>
      <c r="C641" s="174"/>
      <c r="D641" s="173" t="str">
        <f>D640&amp;"KW"</f>
        <v>KW</v>
      </c>
      <c r="E641" s="172" t="s">
        <v>167</v>
      </c>
      <c r="F641" s="319"/>
      <c r="G641" s="320"/>
      <c r="H641" s="319"/>
      <c r="I641" s="320"/>
      <c r="J641" s="319"/>
      <c r="K641" s="320"/>
      <c r="L641" s="319"/>
      <c r="M641" s="320"/>
      <c r="N641" s="319"/>
      <c r="O641" s="320"/>
      <c r="P641" s="319"/>
      <c r="Q641" s="322"/>
      <c r="R641" s="319"/>
      <c r="S641" s="322"/>
      <c r="T641" s="319"/>
      <c r="U641" s="322"/>
      <c r="V641" s="148"/>
      <c r="W641" s="148"/>
    </row>
    <row r="642" spans="1:23" hidden="1" x14ac:dyDescent="0.3">
      <c r="A642" s="148"/>
      <c r="B642" s="148"/>
      <c r="C642" s="174" t="s">
        <v>399</v>
      </c>
      <c r="D642" s="155"/>
      <c r="E642" s="172" t="s">
        <v>166</v>
      </c>
      <c r="F642" s="319"/>
      <c r="G642" s="320"/>
      <c r="H642" s="319"/>
      <c r="I642" s="320"/>
      <c r="J642" s="319"/>
      <c r="K642" s="320"/>
      <c r="L642" s="319"/>
      <c r="M642" s="320"/>
      <c r="N642" s="319"/>
      <c r="O642" s="320"/>
      <c r="P642" s="319"/>
      <c r="Q642" s="322"/>
      <c r="R642" s="319"/>
      <c r="S642" s="322"/>
      <c r="T642" s="319"/>
      <c r="U642" s="322"/>
      <c r="V642" s="148"/>
      <c r="W642" s="148"/>
    </row>
    <row r="643" spans="1:23" hidden="1" x14ac:dyDescent="0.3">
      <c r="A643" s="148"/>
      <c r="B643" s="148"/>
      <c r="C643" s="174"/>
      <c r="D643" s="173" t="str">
        <f>D642&amp;"KW"</f>
        <v>KW</v>
      </c>
      <c r="E643" s="172" t="s">
        <v>167</v>
      </c>
      <c r="F643" s="319"/>
      <c r="G643" s="320"/>
      <c r="H643" s="319"/>
      <c r="I643" s="320"/>
      <c r="J643" s="319"/>
      <c r="K643" s="320"/>
      <c r="L643" s="319"/>
      <c r="M643" s="320"/>
      <c r="N643" s="319"/>
      <c r="O643" s="320"/>
      <c r="P643" s="319"/>
      <c r="Q643" s="322"/>
      <c r="R643" s="319"/>
      <c r="S643" s="322"/>
      <c r="T643" s="319"/>
      <c r="U643" s="322"/>
      <c r="V643" s="148"/>
      <c r="W643" s="148"/>
    </row>
    <row r="644" spans="1:23" hidden="1" x14ac:dyDescent="0.3">
      <c r="A644" s="148"/>
      <c r="B644" s="148"/>
      <c r="C644" s="174" t="s">
        <v>400</v>
      </c>
      <c r="D644" s="155"/>
      <c r="E644" s="172" t="s">
        <v>166</v>
      </c>
      <c r="F644" s="319"/>
      <c r="G644" s="320"/>
      <c r="H644" s="319"/>
      <c r="I644" s="320"/>
      <c r="J644" s="319"/>
      <c r="K644" s="320"/>
      <c r="L644" s="319"/>
      <c r="M644" s="320"/>
      <c r="N644" s="319"/>
      <c r="O644" s="320"/>
      <c r="P644" s="319"/>
      <c r="Q644" s="322"/>
      <c r="R644" s="319"/>
      <c r="S644" s="322"/>
      <c r="T644" s="319"/>
      <c r="U644" s="322"/>
      <c r="V644" s="148"/>
      <c r="W644" s="148"/>
    </row>
    <row r="645" spans="1:23" hidden="1" x14ac:dyDescent="0.3">
      <c r="A645" s="148"/>
      <c r="B645" s="148"/>
      <c r="C645" s="174"/>
      <c r="D645" s="173" t="str">
        <f>D644&amp;"KW"</f>
        <v>KW</v>
      </c>
      <c r="E645" s="172" t="s">
        <v>167</v>
      </c>
      <c r="F645" s="319"/>
      <c r="G645" s="320"/>
      <c r="H645" s="319"/>
      <c r="I645" s="320"/>
      <c r="J645" s="319"/>
      <c r="K645" s="320"/>
      <c r="L645" s="319"/>
      <c r="M645" s="320"/>
      <c r="N645" s="319"/>
      <c r="O645" s="320"/>
      <c r="P645" s="319"/>
      <c r="Q645" s="322"/>
      <c r="R645" s="319"/>
      <c r="S645" s="322"/>
      <c r="T645" s="319"/>
      <c r="U645" s="322"/>
      <c r="V645" s="148"/>
      <c r="W645" s="148"/>
    </row>
    <row r="646" spans="1:23" hidden="1" x14ac:dyDescent="0.3">
      <c r="A646" s="148"/>
      <c r="B646" s="148"/>
      <c r="C646" s="174" t="s">
        <v>401</v>
      </c>
      <c r="D646" s="155"/>
      <c r="E646" s="172" t="s">
        <v>166</v>
      </c>
      <c r="F646" s="319"/>
      <c r="G646" s="320"/>
      <c r="H646" s="319"/>
      <c r="I646" s="320"/>
      <c r="J646" s="319"/>
      <c r="K646" s="320"/>
      <c r="L646" s="319"/>
      <c r="M646" s="320"/>
      <c r="N646" s="319"/>
      <c r="O646" s="320"/>
      <c r="P646" s="319"/>
      <c r="Q646" s="322"/>
      <c r="R646" s="319"/>
      <c r="S646" s="322"/>
      <c r="T646" s="319"/>
      <c r="U646" s="322"/>
      <c r="V646" s="148"/>
      <c r="W646" s="148"/>
    </row>
    <row r="647" spans="1:23" hidden="1" x14ac:dyDescent="0.3">
      <c r="A647" s="148"/>
      <c r="B647" s="148"/>
      <c r="C647" s="174"/>
      <c r="D647" s="173" t="str">
        <f>D646&amp;"KW"</f>
        <v>KW</v>
      </c>
      <c r="E647" s="172" t="s">
        <v>167</v>
      </c>
      <c r="F647" s="319"/>
      <c r="G647" s="320"/>
      <c r="H647" s="319"/>
      <c r="I647" s="320"/>
      <c r="J647" s="319"/>
      <c r="K647" s="320"/>
      <c r="L647" s="319"/>
      <c r="M647" s="320"/>
      <c r="N647" s="319"/>
      <c r="O647" s="320"/>
      <c r="P647" s="319"/>
      <c r="Q647" s="322"/>
      <c r="R647" s="319"/>
      <c r="S647" s="322"/>
      <c r="T647" s="319"/>
      <c r="U647" s="322"/>
      <c r="V647" s="148"/>
      <c r="W647" s="148"/>
    </row>
    <row r="648" spans="1:23" hidden="1" x14ac:dyDescent="0.3">
      <c r="A648" s="148"/>
      <c r="B648" s="148"/>
      <c r="C648" s="174" t="s">
        <v>402</v>
      </c>
      <c r="D648" s="155"/>
      <c r="E648" s="172" t="s">
        <v>166</v>
      </c>
      <c r="F648" s="319"/>
      <c r="G648" s="320"/>
      <c r="H648" s="319"/>
      <c r="I648" s="320"/>
      <c r="J648" s="319"/>
      <c r="K648" s="320"/>
      <c r="L648" s="319"/>
      <c r="M648" s="320"/>
      <c r="N648" s="319"/>
      <c r="O648" s="320"/>
      <c r="P648" s="319"/>
      <c r="Q648" s="322"/>
      <c r="R648" s="319"/>
      <c r="S648" s="322"/>
      <c r="T648" s="319"/>
      <c r="U648" s="322"/>
      <c r="V648" s="148"/>
      <c r="W648" s="148"/>
    </row>
    <row r="649" spans="1:23" hidden="1" x14ac:dyDescent="0.3">
      <c r="A649" s="148"/>
      <c r="B649" s="148"/>
      <c r="C649" s="174"/>
      <c r="D649" s="173" t="str">
        <f>D648&amp;"KW"</f>
        <v>KW</v>
      </c>
      <c r="E649" s="172" t="s">
        <v>167</v>
      </c>
      <c r="F649" s="319"/>
      <c r="G649" s="320"/>
      <c r="H649" s="319"/>
      <c r="I649" s="320"/>
      <c r="J649" s="319"/>
      <c r="K649" s="320"/>
      <c r="L649" s="319"/>
      <c r="M649" s="320"/>
      <c r="N649" s="319"/>
      <c r="O649" s="320"/>
      <c r="P649" s="319"/>
      <c r="Q649" s="322"/>
      <c r="R649" s="319"/>
      <c r="S649" s="322"/>
      <c r="T649" s="319"/>
      <c r="U649" s="322"/>
      <c r="V649" s="148"/>
      <c r="W649" s="148"/>
    </row>
    <row r="650" spans="1:23" hidden="1" x14ac:dyDescent="0.3">
      <c r="A650" s="148"/>
      <c r="B650" s="148"/>
      <c r="C650" s="174" t="s">
        <v>403</v>
      </c>
      <c r="D650" s="155"/>
      <c r="E650" s="172" t="s">
        <v>166</v>
      </c>
      <c r="F650" s="319"/>
      <c r="G650" s="320"/>
      <c r="H650" s="319"/>
      <c r="I650" s="320"/>
      <c r="J650" s="319"/>
      <c r="K650" s="320"/>
      <c r="L650" s="319"/>
      <c r="M650" s="320"/>
      <c r="N650" s="319"/>
      <c r="O650" s="320"/>
      <c r="P650" s="319"/>
      <c r="Q650" s="322"/>
      <c r="R650" s="319"/>
      <c r="S650" s="322"/>
      <c r="T650" s="319"/>
      <c r="U650" s="322"/>
      <c r="V650" s="148"/>
      <c r="W650" s="148"/>
    </row>
    <row r="651" spans="1:23" hidden="1" x14ac:dyDescent="0.3">
      <c r="A651" s="148"/>
      <c r="B651" s="148"/>
      <c r="C651" s="174"/>
      <c r="D651" s="173" t="str">
        <f>D650&amp;"KW"</f>
        <v>KW</v>
      </c>
      <c r="E651" s="172" t="s">
        <v>167</v>
      </c>
      <c r="F651" s="319"/>
      <c r="G651" s="320"/>
      <c r="H651" s="319"/>
      <c r="I651" s="320"/>
      <c r="J651" s="319"/>
      <c r="K651" s="320"/>
      <c r="L651" s="319"/>
      <c r="M651" s="320"/>
      <c r="N651" s="319"/>
      <c r="O651" s="320"/>
      <c r="P651" s="319"/>
      <c r="Q651" s="322"/>
      <c r="R651" s="319"/>
      <c r="S651" s="322"/>
      <c r="T651" s="319"/>
      <c r="U651" s="322"/>
      <c r="V651" s="148"/>
      <c r="W651" s="148"/>
    </row>
    <row r="652" spans="1:23" hidden="1" x14ac:dyDescent="0.3">
      <c r="A652" s="148"/>
      <c r="B652" s="148"/>
      <c r="C652" s="174" t="s">
        <v>404</v>
      </c>
      <c r="D652" s="155"/>
      <c r="E652" s="172" t="s">
        <v>166</v>
      </c>
      <c r="F652" s="319"/>
      <c r="G652" s="320"/>
      <c r="H652" s="319"/>
      <c r="I652" s="320"/>
      <c r="J652" s="319"/>
      <c r="K652" s="320"/>
      <c r="L652" s="319"/>
      <c r="M652" s="320"/>
      <c r="N652" s="319"/>
      <c r="O652" s="320"/>
      <c r="P652" s="319"/>
      <c r="Q652" s="322"/>
      <c r="R652" s="319"/>
      <c r="S652" s="322"/>
      <c r="T652" s="319"/>
      <c r="U652" s="322"/>
      <c r="V652" s="148"/>
      <c r="W652" s="148"/>
    </row>
    <row r="653" spans="1:23" hidden="1" x14ac:dyDescent="0.3">
      <c r="A653" s="148"/>
      <c r="B653" s="148"/>
      <c r="C653" s="174"/>
      <c r="D653" s="173" t="str">
        <f>D652&amp;"KW"</f>
        <v>KW</v>
      </c>
      <c r="E653" s="172" t="s">
        <v>167</v>
      </c>
      <c r="F653" s="319"/>
      <c r="G653" s="320"/>
      <c r="H653" s="319"/>
      <c r="I653" s="320"/>
      <c r="J653" s="319"/>
      <c r="K653" s="320"/>
      <c r="L653" s="319"/>
      <c r="M653" s="320"/>
      <c r="N653" s="319"/>
      <c r="O653" s="320"/>
      <c r="P653" s="319"/>
      <c r="Q653" s="322"/>
      <c r="R653" s="319"/>
      <c r="S653" s="322"/>
      <c r="T653" s="319"/>
      <c r="U653" s="322"/>
      <c r="V653" s="148"/>
      <c r="W653" s="148"/>
    </row>
    <row r="654" spans="1:23" hidden="1" x14ac:dyDescent="0.3">
      <c r="A654" s="148"/>
      <c r="B654" s="148"/>
      <c r="C654" s="174" t="s">
        <v>405</v>
      </c>
      <c r="D654" s="155"/>
      <c r="E654" s="172" t="s">
        <v>166</v>
      </c>
      <c r="F654" s="319"/>
      <c r="G654" s="320"/>
      <c r="H654" s="319"/>
      <c r="I654" s="320"/>
      <c r="J654" s="319"/>
      <c r="K654" s="320"/>
      <c r="L654" s="319"/>
      <c r="M654" s="320"/>
      <c r="N654" s="319"/>
      <c r="O654" s="320"/>
      <c r="P654" s="319"/>
      <c r="Q654" s="322"/>
      <c r="R654" s="319"/>
      <c r="S654" s="322"/>
      <c r="T654" s="319"/>
      <c r="U654" s="322"/>
      <c r="V654" s="148"/>
      <c r="W654" s="148"/>
    </row>
    <row r="655" spans="1:23" hidden="1" x14ac:dyDescent="0.3">
      <c r="A655" s="148"/>
      <c r="B655" s="148"/>
      <c r="C655" s="174"/>
      <c r="D655" s="173" t="str">
        <f>D654&amp;"KW"</f>
        <v>KW</v>
      </c>
      <c r="E655" s="172" t="s">
        <v>167</v>
      </c>
      <c r="F655" s="319"/>
      <c r="G655" s="320"/>
      <c r="H655" s="319"/>
      <c r="I655" s="320"/>
      <c r="J655" s="319"/>
      <c r="K655" s="320"/>
      <c r="L655" s="319"/>
      <c r="M655" s="320"/>
      <c r="N655" s="319"/>
      <c r="O655" s="320"/>
      <c r="P655" s="319"/>
      <c r="Q655" s="322"/>
      <c r="R655" s="319"/>
      <c r="S655" s="322"/>
      <c r="T655" s="319"/>
      <c r="U655" s="322"/>
      <c r="V655" s="148"/>
      <c r="W655" s="148"/>
    </row>
    <row r="656" spans="1:23" hidden="1" x14ac:dyDescent="0.3">
      <c r="A656" s="148"/>
      <c r="B656" s="148"/>
      <c r="C656" s="174" t="s">
        <v>406</v>
      </c>
      <c r="D656" s="155"/>
      <c r="E656" s="172" t="s">
        <v>166</v>
      </c>
      <c r="F656" s="319"/>
      <c r="G656" s="320"/>
      <c r="H656" s="319"/>
      <c r="I656" s="320"/>
      <c r="J656" s="319"/>
      <c r="K656" s="320"/>
      <c r="L656" s="319"/>
      <c r="M656" s="320"/>
      <c r="N656" s="319"/>
      <c r="O656" s="320"/>
      <c r="P656" s="319"/>
      <c r="Q656" s="322"/>
      <c r="R656" s="319"/>
      <c r="S656" s="322"/>
      <c r="T656" s="319"/>
      <c r="U656" s="322"/>
      <c r="V656" s="148"/>
      <c r="W656" s="148"/>
    </row>
    <row r="657" spans="1:23" hidden="1" x14ac:dyDescent="0.3">
      <c r="A657" s="148"/>
      <c r="B657" s="148"/>
      <c r="C657" s="174"/>
      <c r="D657" s="173" t="str">
        <f>D656&amp;"KW"</f>
        <v>KW</v>
      </c>
      <c r="E657" s="172" t="s">
        <v>167</v>
      </c>
      <c r="F657" s="319"/>
      <c r="G657" s="320"/>
      <c r="H657" s="319"/>
      <c r="I657" s="320"/>
      <c r="J657" s="319"/>
      <c r="K657" s="320"/>
      <c r="L657" s="319"/>
      <c r="M657" s="320"/>
      <c r="N657" s="319"/>
      <c r="O657" s="320"/>
      <c r="P657" s="319"/>
      <c r="Q657" s="322"/>
      <c r="R657" s="319"/>
      <c r="S657" s="322"/>
      <c r="T657" s="319"/>
      <c r="U657" s="322"/>
      <c r="V657" s="148"/>
      <c r="W657" s="148"/>
    </row>
    <row r="658" spans="1:23" hidden="1" x14ac:dyDescent="0.3">
      <c r="A658" s="148"/>
      <c r="B658" s="148"/>
      <c r="C658" s="174" t="s">
        <v>407</v>
      </c>
      <c r="D658" s="155"/>
      <c r="E658" s="172" t="s">
        <v>166</v>
      </c>
      <c r="F658" s="319"/>
      <c r="G658" s="320"/>
      <c r="H658" s="319"/>
      <c r="I658" s="320"/>
      <c r="J658" s="319"/>
      <c r="K658" s="320"/>
      <c r="L658" s="319"/>
      <c r="M658" s="320"/>
      <c r="N658" s="319"/>
      <c r="O658" s="320"/>
      <c r="P658" s="319"/>
      <c r="Q658" s="322"/>
      <c r="R658" s="319"/>
      <c r="S658" s="322"/>
      <c r="T658" s="319"/>
      <c r="U658" s="322"/>
      <c r="V658" s="148"/>
      <c r="W658" s="148"/>
    </row>
    <row r="659" spans="1:23" hidden="1" x14ac:dyDescent="0.3">
      <c r="A659" s="148"/>
      <c r="B659" s="148"/>
      <c r="C659" s="174"/>
      <c r="D659" s="173" t="str">
        <f>D658&amp;"KW"</f>
        <v>KW</v>
      </c>
      <c r="E659" s="172" t="s">
        <v>167</v>
      </c>
      <c r="F659" s="319"/>
      <c r="G659" s="320"/>
      <c r="H659" s="319"/>
      <c r="I659" s="320"/>
      <c r="J659" s="319"/>
      <c r="K659" s="320"/>
      <c r="L659" s="319"/>
      <c r="M659" s="320"/>
      <c r="N659" s="319"/>
      <c r="O659" s="320"/>
      <c r="P659" s="319"/>
      <c r="Q659" s="322"/>
      <c r="R659" s="319"/>
      <c r="S659" s="322"/>
      <c r="T659" s="319"/>
      <c r="U659" s="322"/>
      <c r="V659" s="148"/>
      <c r="W659" s="148"/>
    </row>
    <row r="660" spans="1:23" hidden="1" x14ac:dyDescent="0.3">
      <c r="A660" s="148"/>
      <c r="B660" s="148"/>
      <c r="C660" s="174" t="s">
        <v>408</v>
      </c>
      <c r="D660" s="155"/>
      <c r="E660" s="172" t="s">
        <v>166</v>
      </c>
      <c r="F660" s="319"/>
      <c r="G660" s="320"/>
      <c r="H660" s="319"/>
      <c r="I660" s="320"/>
      <c r="J660" s="319"/>
      <c r="K660" s="320"/>
      <c r="L660" s="319"/>
      <c r="M660" s="320"/>
      <c r="N660" s="319"/>
      <c r="O660" s="320"/>
      <c r="P660" s="319"/>
      <c r="Q660" s="322"/>
      <c r="R660" s="319"/>
      <c r="S660" s="322"/>
      <c r="T660" s="319"/>
      <c r="U660" s="322"/>
      <c r="V660" s="148"/>
      <c r="W660" s="148"/>
    </row>
    <row r="661" spans="1:23" hidden="1" x14ac:dyDescent="0.3">
      <c r="A661" s="148"/>
      <c r="B661" s="148"/>
      <c r="C661" s="174"/>
      <c r="D661" s="173" t="str">
        <f>D660&amp;"KW"</f>
        <v>KW</v>
      </c>
      <c r="E661" s="172" t="s">
        <v>167</v>
      </c>
      <c r="F661" s="319"/>
      <c r="G661" s="320"/>
      <c r="H661" s="319"/>
      <c r="I661" s="320"/>
      <c r="J661" s="319"/>
      <c r="K661" s="320"/>
      <c r="L661" s="319"/>
      <c r="M661" s="320"/>
      <c r="N661" s="319"/>
      <c r="O661" s="320"/>
      <c r="P661" s="319"/>
      <c r="Q661" s="322"/>
      <c r="R661" s="319"/>
      <c r="S661" s="322"/>
      <c r="T661" s="319"/>
      <c r="U661" s="322"/>
      <c r="V661" s="148"/>
      <c r="W661" s="148"/>
    </row>
    <row r="662" spans="1:23" hidden="1" x14ac:dyDescent="0.3">
      <c r="A662" s="148"/>
      <c r="B662" s="148"/>
      <c r="C662" s="174" t="s">
        <v>409</v>
      </c>
      <c r="D662" s="155"/>
      <c r="E662" s="172" t="s">
        <v>166</v>
      </c>
      <c r="F662" s="319"/>
      <c r="G662" s="320"/>
      <c r="H662" s="319"/>
      <c r="I662" s="320"/>
      <c r="J662" s="319"/>
      <c r="K662" s="320"/>
      <c r="L662" s="319"/>
      <c r="M662" s="320"/>
      <c r="N662" s="319"/>
      <c r="O662" s="320"/>
      <c r="P662" s="319"/>
      <c r="Q662" s="322"/>
      <c r="R662" s="319"/>
      <c r="S662" s="322"/>
      <c r="T662" s="319"/>
      <c r="U662" s="322"/>
      <c r="V662" s="148"/>
      <c r="W662" s="148"/>
    </row>
    <row r="663" spans="1:23" hidden="1" x14ac:dyDescent="0.3">
      <c r="A663" s="148"/>
      <c r="B663" s="148"/>
      <c r="C663" s="174"/>
      <c r="D663" s="173" t="str">
        <f>D662&amp;"KW"</f>
        <v>KW</v>
      </c>
      <c r="E663" s="172" t="s">
        <v>167</v>
      </c>
      <c r="F663" s="319"/>
      <c r="G663" s="320"/>
      <c r="H663" s="319"/>
      <c r="I663" s="320"/>
      <c r="J663" s="319"/>
      <c r="K663" s="320"/>
      <c r="L663" s="319"/>
      <c r="M663" s="320"/>
      <c r="N663" s="319"/>
      <c r="O663" s="320"/>
      <c r="P663" s="319"/>
      <c r="Q663" s="322"/>
      <c r="R663" s="319"/>
      <c r="S663" s="322"/>
      <c r="T663" s="319"/>
      <c r="U663" s="322"/>
      <c r="V663" s="148"/>
      <c r="W663" s="148"/>
    </row>
    <row r="664" spans="1:23" hidden="1" x14ac:dyDescent="0.3">
      <c r="A664" s="148"/>
      <c r="B664" s="148"/>
      <c r="C664" s="174" t="s">
        <v>410</v>
      </c>
      <c r="D664" s="155"/>
      <c r="E664" s="172" t="s">
        <v>166</v>
      </c>
      <c r="F664" s="319"/>
      <c r="G664" s="320"/>
      <c r="H664" s="319"/>
      <c r="I664" s="320"/>
      <c r="J664" s="319"/>
      <c r="K664" s="320"/>
      <c r="L664" s="319"/>
      <c r="M664" s="320"/>
      <c r="N664" s="319"/>
      <c r="O664" s="320"/>
      <c r="P664" s="319"/>
      <c r="Q664" s="322"/>
      <c r="R664" s="319"/>
      <c r="S664" s="322"/>
      <c r="T664" s="319"/>
      <c r="U664" s="322"/>
      <c r="V664" s="148"/>
      <c r="W664" s="148"/>
    </row>
    <row r="665" spans="1:23" hidden="1" x14ac:dyDescent="0.3">
      <c r="A665" s="148"/>
      <c r="B665" s="148"/>
      <c r="C665" s="174"/>
      <c r="D665" s="173" t="str">
        <f>D664&amp;"KW"</f>
        <v>KW</v>
      </c>
      <c r="E665" s="172" t="s">
        <v>167</v>
      </c>
      <c r="F665" s="319"/>
      <c r="G665" s="320"/>
      <c r="H665" s="319"/>
      <c r="I665" s="320"/>
      <c r="J665" s="319"/>
      <c r="K665" s="320"/>
      <c r="L665" s="319"/>
      <c r="M665" s="320"/>
      <c r="N665" s="319"/>
      <c r="O665" s="320"/>
      <c r="P665" s="319"/>
      <c r="Q665" s="322"/>
      <c r="R665" s="319"/>
      <c r="S665" s="322"/>
      <c r="T665" s="319"/>
      <c r="U665" s="322"/>
      <c r="V665" s="148"/>
      <c r="W665" s="148"/>
    </row>
    <row r="666" spans="1:23" hidden="1" x14ac:dyDescent="0.3">
      <c r="A666" s="148"/>
      <c r="B666" s="148"/>
      <c r="C666" s="174" t="s">
        <v>411</v>
      </c>
      <c r="D666" s="155"/>
      <c r="E666" s="172" t="s">
        <v>166</v>
      </c>
      <c r="F666" s="319"/>
      <c r="G666" s="320"/>
      <c r="H666" s="319"/>
      <c r="I666" s="320"/>
      <c r="J666" s="319"/>
      <c r="K666" s="320"/>
      <c r="L666" s="319"/>
      <c r="M666" s="320"/>
      <c r="N666" s="319"/>
      <c r="O666" s="320"/>
      <c r="P666" s="319"/>
      <c r="Q666" s="322"/>
      <c r="R666" s="319"/>
      <c r="S666" s="322"/>
      <c r="T666" s="319"/>
      <c r="U666" s="322"/>
      <c r="V666" s="148"/>
      <c r="W666" s="148"/>
    </row>
    <row r="667" spans="1:23" hidden="1" x14ac:dyDescent="0.3">
      <c r="A667" s="148"/>
      <c r="B667" s="148"/>
      <c r="C667" s="174"/>
      <c r="D667" s="173" t="str">
        <f>D666&amp;"KW"</f>
        <v>KW</v>
      </c>
      <c r="E667" s="172" t="s">
        <v>167</v>
      </c>
      <c r="F667" s="319"/>
      <c r="G667" s="320"/>
      <c r="H667" s="319"/>
      <c r="I667" s="320"/>
      <c r="J667" s="319"/>
      <c r="K667" s="320"/>
      <c r="L667" s="319"/>
      <c r="M667" s="320"/>
      <c r="N667" s="319"/>
      <c r="O667" s="320"/>
      <c r="P667" s="319"/>
      <c r="Q667" s="322"/>
      <c r="R667" s="319"/>
      <c r="S667" s="322"/>
      <c r="T667" s="319"/>
      <c r="U667" s="322"/>
      <c r="V667" s="148"/>
      <c r="W667" s="148"/>
    </row>
    <row r="668" spans="1:23" hidden="1" x14ac:dyDescent="0.3">
      <c r="A668" s="148"/>
      <c r="B668" s="148"/>
      <c r="C668" s="174" t="s">
        <v>412</v>
      </c>
      <c r="D668" s="155"/>
      <c r="E668" s="172" t="s">
        <v>166</v>
      </c>
      <c r="F668" s="319"/>
      <c r="G668" s="320"/>
      <c r="H668" s="319"/>
      <c r="I668" s="320"/>
      <c r="J668" s="319"/>
      <c r="K668" s="320"/>
      <c r="L668" s="319"/>
      <c r="M668" s="320"/>
      <c r="N668" s="319"/>
      <c r="O668" s="320"/>
      <c r="P668" s="319"/>
      <c r="Q668" s="322"/>
      <c r="R668" s="319"/>
      <c r="S668" s="322"/>
      <c r="T668" s="319"/>
      <c r="U668" s="322"/>
      <c r="V668" s="148"/>
      <c r="W668" s="148"/>
    </row>
    <row r="669" spans="1:23" hidden="1" x14ac:dyDescent="0.3">
      <c r="A669" s="148"/>
      <c r="B669" s="148"/>
      <c r="C669" s="174"/>
      <c r="D669" s="173" t="str">
        <f>D668&amp;"KW"</f>
        <v>KW</v>
      </c>
      <c r="E669" s="172" t="s">
        <v>167</v>
      </c>
      <c r="F669" s="319"/>
      <c r="G669" s="320"/>
      <c r="H669" s="319"/>
      <c r="I669" s="320"/>
      <c r="J669" s="319"/>
      <c r="K669" s="320"/>
      <c r="L669" s="319"/>
      <c r="M669" s="320"/>
      <c r="N669" s="319"/>
      <c r="O669" s="320"/>
      <c r="P669" s="319"/>
      <c r="Q669" s="322"/>
      <c r="R669" s="319"/>
      <c r="S669" s="322"/>
      <c r="T669" s="319"/>
      <c r="U669" s="322"/>
      <c r="V669" s="148"/>
      <c r="W669" s="148"/>
    </row>
    <row r="670" spans="1:23" hidden="1" x14ac:dyDescent="0.3">
      <c r="A670" s="148"/>
      <c r="B670" s="148"/>
      <c r="C670" s="174" t="s">
        <v>413</v>
      </c>
      <c r="D670" s="155"/>
      <c r="E670" s="172" t="s">
        <v>166</v>
      </c>
      <c r="F670" s="319"/>
      <c r="G670" s="320"/>
      <c r="H670" s="319"/>
      <c r="I670" s="320"/>
      <c r="J670" s="319"/>
      <c r="K670" s="320"/>
      <c r="L670" s="319"/>
      <c r="M670" s="320"/>
      <c r="N670" s="319"/>
      <c r="O670" s="320"/>
      <c r="P670" s="319"/>
      <c r="Q670" s="322"/>
      <c r="R670" s="319"/>
      <c r="S670" s="322"/>
      <c r="T670" s="319"/>
      <c r="U670" s="322"/>
      <c r="V670" s="148"/>
      <c r="W670" s="148"/>
    </row>
    <row r="671" spans="1:23" hidden="1" x14ac:dyDescent="0.3">
      <c r="A671" s="148"/>
      <c r="B671" s="148"/>
      <c r="C671" s="174"/>
      <c r="D671" s="173" t="str">
        <f>D670&amp;"KW"</f>
        <v>KW</v>
      </c>
      <c r="E671" s="172" t="s">
        <v>167</v>
      </c>
      <c r="F671" s="319"/>
      <c r="G671" s="320"/>
      <c r="H671" s="319"/>
      <c r="I671" s="320"/>
      <c r="J671" s="319"/>
      <c r="K671" s="320"/>
      <c r="L671" s="319"/>
      <c r="M671" s="320"/>
      <c r="N671" s="319"/>
      <c r="O671" s="320"/>
      <c r="P671" s="319"/>
      <c r="Q671" s="322"/>
      <c r="R671" s="319"/>
      <c r="S671" s="322"/>
      <c r="T671" s="319"/>
      <c r="U671" s="322"/>
      <c r="V671" s="148"/>
      <c r="W671" s="148"/>
    </row>
    <row r="672" spans="1:23" hidden="1" x14ac:dyDescent="0.3">
      <c r="A672" s="148"/>
      <c r="B672" s="148"/>
      <c r="C672" s="174" t="s">
        <v>414</v>
      </c>
      <c r="D672" s="155"/>
      <c r="E672" s="172" t="s">
        <v>166</v>
      </c>
      <c r="F672" s="319"/>
      <c r="G672" s="320"/>
      <c r="H672" s="319"/>
      <c r="I672" s="320"/>
      <c r="J672" s="319"/>
      <c r="K672" s="320"/>
      <c r="L672" s="319"/>
      <c r="M672" s="320"/>
      <c r="N672" s="319"/>
      <c r="O672" s="320"/>
      <c r="P672" s="319"/>
      <c r="Q672" s="322"/>
      <c r="R672" s="319"/>
      <c r="S672" s="322"/>
      <c r="T672" s="319"/>
      <c r="U672" s="322"/>
      <c r="V672" s="148"/>
      <c r="W672" s="148"/>
    </row>
    <row r="673" spans="1:23" hidden="1" x14ac:dyDescent="0.3">
      <c r="A673" s="148"/>
      <c r="B673" s="148"/>
      <c r="C673" s="174"/>
      <c r="D673" s="173" t="str">
        <f>D672&amp;"KW"</f>
        <v>KW</v>
      </c>
      <c r="E673" s="172" t="s">
        <v>167</v>
      </c>
      <c r="F673" s="319"/>
      <c r="G673" s="320"/>
      <c r="H673" s="319"/>
      <c r="I673" s="320"/>
      <c r="J673" s="319"/>
      <c r="K673" s="320"/>
      <c r="L673" s="319"/>
      <c r="M673" s="320"/>
      <c r="N673" s="319"/>
      <c r="O673" s="320"/>
      <c r="P673" s="319"/>
      <c r="Q673" s="322"/>
      <c r="R673" s="319"/>
      <c r="S673" s="322"/>
      <c r="T673" s="319"/>
      <c r="U673" s="322"/>
      <c r="V673" s="148"/>
      <c r="W673" s="148"/>
    </row>
    <row r="674" spans="1:23" hidden="1" x14ac:dyDescent="0.3">
      <c r="A674" s="148"/>
      <c r="B674" s="148"/>
      <c r="C674" s="174" t="s">
        <v>415</v>
      </c>
      <c r="D674" s="155"/>
      <c r="E674" s="172" t="s">
        <v>166</v>
      </c>
      <c r="F674" s="319"/>
      <c r="G674" s="320"/>
      <c r="H674" s="319"/>
      <c r="I674" s="320"/>
      <c r="J674" s="319"/>
      <c r="K674" s="320"/>
      <c r="L674" s="319"/>
      <c r="M674" s="320"/>
      <c r="N674" s="319"/>
      <c r="O674" s="320"/>
      <c r="P674" s="319"/>
      <c r="Q674" s="322"/>
      <c r="R674" s="319"/>
      <c r="S674" s="322"/>
      <c r="T674" s="319"/>
      <c r="U674" s="322"/>
      <c r="V674" s="148"/>
      <c r="W674" s="148"/>
    </row>
    <row r="675" spans="1:23" hidden="1" x14ac:dyDescent="0.3">
      <c r="A675" s="148"/>
      <c r="B675" s="148"/>
      <c r="C675" s="174"/>
      <c r="D675" s="173" t="str">
        <f>D674&amp;"KW"</f>
        <v>KW</v>
      </c>
      <c r="E675" s="172" t="s">
        <v>167</v>
      </c>
      <c r="F675" s="319"/>
      <c r="G675" s="320"/>
      <c r="H675" s="319"/>
      <c r="I675" s="320"/>
      <c r="J675" s="319"/>
      <c r="K675" s="320"/>
      <c r="L675" s="319"/>
      <c r="M675" s="320"/>
      <c r="N675" s="319"/>
      <c r="O675" s="320"/>
      <c r="P675" s="319"/>
      <c r="Q675" s="322"/>
      <c r="R675" s="319"/>
      <c r="S675" s="322"/>
      <c r="T675" s="319"/>
      <c r="U675" s="322"/>
      <c r="V675" s="148"/>
      <c r="W675" s="148"/>
    </row>
    <row r="676" spans="1:23" hidden="1" x14ac:dyDescent="0.3">
      <c r="A676" s="148"/>
      <c r="B676" s="148"/>
      <c r="C676" s="174" t="s">
        <v>416</v>
      </c>
      <c r="D676" s="155"/>
      <c r="E676" s="172" t="s">
        <v>166</v>
      </c>
      <c r="F676" s="319"/>
      <c r="G676" s="320"/>
      <c r="H676" s="319"/>
      <c r="I676" s="320"/>
      <c r="J676" s="319"/>
      <c r="K676" s="320"/>
      <c r="L676" s="319"/>
      <c r="M676" s="320"/>
      <c r="N676" s="319"/>
      <c r="O676" s="320"/>
      <c r="P676" s="319"/>
      <c r="Q676" s="322"/>
      <c r="R676" s="319"/>
      <c r="S676" s="322"/>
      <c r="T676" s="319"/>
      <c r="U676" s="322"/>
      <c r="V676" s="148"/>
      <c r="W676" s="148"/>
    </row>
    <row r="677" spans="1:23" hidden="1" x14ac:dyDescent="0.3">
      <c r="A677" s="148"/>
      <c r="B677" s="148"/>
      <c r="C677" s="174"/>
      <c r="D677" s="173" t="str">
        <f>D676&amp;"KW"</f>
        <v>KW</v>
      </c>
      <c r="E677" s="172" t="s">
        <v>167</v>
      </c>
      <c r="F677" s="319"/>
      <c r="G677" s="320"/>
      <c r="H677" s="319"/>
      <c r="I677" s="320"/>
      <c r="J677" s="319"/>
      <c r="K677" s="320"/>
      <c r="L677" s="319"/>
      <c r="M677" s="320"/>
      <c r="N677" s="319"/>
      <c r="O677" s="320"/>
      <c r="P677" s="319"/>
      <c r="Q677" s="322"/>
      <c r="R677" s="319"/>
      <c r="S677" s="322"/>
      <c r="T677" s="319"/>
      <c r="U677" s="322"/>
      <c r="V677" s="148"/>
      <c r="W677" s="148"/>
    </row>
    <row r="678" spans="1:23" hidden="1" x14ac:dyDescent="0.3">
      <c r="A678" s="148"/>
      <c r="B678" s="148"/>
      <c r="C678" s="174" t="s">
        <v>417</v>
      </c>
      <c r="D678" s="155"/>
      <c r="E678" s="172" t="s">
        <v>166</v>
      </c>
      <c r="F678" s="319"/>
      <c r="G678" s="320"/>
      <c r="H678" s="319"/>
      <c r="I678" s="320"/>
      <c r="J678" s="319"/>
      <c r="K678" s="320"/>
      <c r="L678" s="319"/>
      <c r="M678" s="320"/>
      <c r="N678" s="319"/>
      <c r="O678" s="320"/>
      <c r="P678" s="319"/>
      <c r="Q678" s="322"/>
      <c r="R678" s="319"/>
      <c r="S678" s="322"/>
      <c r="T678" s="319"/>
      <c r="U678" s="322"/>
      <c r="V678" s="148"/>
      <c r="W678" s="148"/>
    </row>
    <row r="679" spans="1:23" hidden="1" x14ac:dyDescent="0.3">
      <c r="A679" s="148"/>
      <c r="B679" s="148"/>
      <c r="C679" s="174"/>
      <c r="D679" s="173" t="str">
        <f>D678&amp;"KW"</f>
        <v>KW</v>
      </c>
      <c r="E679" s="172" t="s">
        <v>167</v>
      </c>
      <c r="F679" s="319"/>
      <c r="G679" s="320"/>
      <c r="H679" s="319"/>
      <c r="I679" s="320"/>
      <c r="J679" s="319"/>
      <c r="K679" s="320"/>
      <c r="L679" s="319"/>
      <c r="M679" s="320"/>
      <c r="N679" s="319"/>
      <c r="O679" s="320"/>
      <c r="P679" s="319"/>
      <c r="Q679" s="322"/>
      <c r="R679" s="319"/>
      <c r="S679" s="322"/>
      <c r="T679" s="319"/>
      <c r="U679" s="322"/>
      <c r="V679" s="148"/>
      <c r="W679" s="148"/>
    </row>
    <row r="680" spans="1:23" hidden="1" x14ac:dyDescent="0.3">
      <c r="A680" s="148"/>
      <c r="B680" s="148"/>
      <c r="C680" s="174" t="s">
        <v>418</v>
      </c>
      <c r="D680" s="155"/>
      <c r="E680" s="172" t="s">
        <v>166</v>
      </c>
      <c r="F680" s="319"/>
      <c r="G680" s="320"/>
      <c r="H680" s="319"/>
      <c r="I680" s="320"/>
      <c r="J680" s="319"/>
      <c r="K680" s="320"/>
      <c r="L680" s="319"/>
      <c r="M680" s="320"/>
      <c r="N680" s="319"/>
      <c r="O680" s="320"/>
      <c r="P680" s="319"/>
      <c r="Q680" s="322"/>
      <c r="R680" s="319"/>
      <c r="S680" s="322"/>
      <c r="T680" s="319"/>
      <c r="U680" s="322"/>
      <c r="V680" s="148"/>
      <c r="W680" s="148"/>
    </row>
    <row r="681" spans="1:23" hidden="1" x14ac:dyDescent="0.3">
      <c r="A681" s="148"/>
      <c r="B681" s="148"/>
      <c r="C681" s="174"/>
      <c r="D681" s="173" t="str">
        <f>D680&amp;"KW"</f>
        <v>KW</v>
      </c>
      <c r="E681" s="172" t="s">
        <v>167</v>
      </c>
      <c r="F681" s="319"/>
      <c r="G681" s="320"/>
      <c r="H681" s="319"/>
      <c r="I681" s="320"/>
      <c r="J681" s="319"/>
      <c r="K681" s="320"/>
      <c r="L681" s="319"/>
      <c r="M681" s="320"/>
      <c r="N681" s="319"/>
      <c r="O681" s="320"/>
      <c r="P681" s="319"/>
      <c r="Q681" s="322"/>
      <c r="R681" s="319"/>
      <c r="S681" s="322"/>
      <c r="T681" s="319"/>
      <c r="U681" s="322"/>
      <c r="V681" s="148"/>
      <c r="W681" s="148"/>
    </row>
    <row r="682" spans="1:23" hidden="1" x14ac:dyDescent="0.3">
      <c r="A682" s="148"/>
      <c r="B682" s="148"/>
      <c r="C682" s="174" t="s">
        <v>419</v>
      </c>
      <c r="D682" s="155"/>
      <c r="E682" s="172" t="s">
        <v>166</v>
      </c>
      <c r="F682" s="319"/>
      <c r="G682" s="320"/>
      <c r="H682" s="319"/>
      <c r="I682" s="320"/>
      <c r="J682" s="319"/>
      <c r="K682" s="320"/>
      <c r="L682" s="319"/>
      <c r="M682" s="320"/>
      <c r="N682" s="319"/>
      <c r="O682" s="320"/>
      <c r="P682" s="319"/>
      <c r="Q682" s="322"/>
      <c r="R682" s="319"/>
      <c r="S682" s="322"/>
      <c r="T682" s="319"/>
      <c r="U682" s="322"/>
      <c r="V682" s="148"/>
      <c r="W682" s="148"/>
    </row>
    <row r="683" spans="1:23" hidden="1" x14ac:dyDescent="0.3">
      <c r="A683" s="148"/>
      <c r="B683" s="148"/>
      <c r="C683" s="174"/>
      <c r="D683" s="173" t="str">
        <f>D682&amp;"KW"</f>
        <v>KW</v>
      </c>
      <c r="E683" s="172" t="s">
        <v>167</v>
      </c>
      <c r="F683" s="319"/>
      <c r="G683" s="320"/>
      <c r="H683" s="319"/>
      <c r="I683" s="320"/>
      <c r="J683" s="319"/>
      <c r="K683" s="320"/>
      <c r="L683" s="319"/>
      <c r="M683" s="320"/>
      <c r="N683" s="319"/>
      <c r="O683" s="320"/>
      <c r="P683" s="319"/>
      <c r="Q683" s="322"/>
      <c r="R683" s="319"/>
      <c r="S683" s="322"/>
      <c r="T683" s="319"/>
      <c r="U683" s="322"/>
      <c r="V683" s="148"/>
      <c r="W683" s="148"/>
    </row>
    <row r="684" spans="1:23" hidden="1" x14ac:dyDescent="0.3">
      <c r="A684" s="148"/>
      <c r="B684" s="148"/>
      <c r="C684" s="174" t="s">
        <v>420</v>
      </c>
      <c r="D684" s="155"/>
      <c r="E684" s="172" t="s">
        <v>166</v>
      </c>
      <c r="F684" s="319"/>
      <c r="G684" s="320"/>
      <c r="H684" s="319"/>
      <c r="I684" s="320"/>
      <c r="J684" s="319"/>
      <c r="K684" s="320"/>
      <c r="L684" s="319"/>
      <c r="M684" s="320"/>
      <c r="N684" s="319"/>
      <c r="O684" s="320"/>
      <c r="P684" s="319"/>
      <c r="Q684" s="322"/>
      <c r="R684" s="319"/>
      <c r="S684" s="322"/>
      <c r="T684" s="319"/>
      <c r="U684" s="322"/>
      <c r="V684" s="148"/>
      <c r="W684" s="148"/>
    </row>
    <row r="685" spans="1:23" hidden="1" x14ac:dyDescent="0.3">
      <c r="A685" s="148"/>
      <c r="B685" s="148"/>
      <c r="C685" s="174"/>
      <c r="D685" s="173" t="str">
        <f>D684&amp;"KW"</f>
        <v>KW</v>
      </c>
      <c r="E685" s="172" t="s">
        <v>167</v>
      </c>
      <c r="F685" s="319"/>
      <c r="G685" s="320"/>
      <c r="H685" s="319"/>
      <c r="I685" s="320"/>
      <c r="J685" s="319"/>
      <c r="K685" s="320"/>
      <c r="L685" s="319"/>
      <c r="M685" s="320"/>
      <c r="N685" s="319"/>
      <c r="O685" s="320"/>
      <c r="P685" s="319"/>
      <c r="Q685" s="322"/>
      <c r="R685" s="319"/>
      <c r="S685" s="322"/>
      <c r="T685" s="319"/>
      <c r="U685" s="322"/>
      <c r="V685" s="148"/>
      <c r="W685" s="148"/>
    </row>
    <row r="686" spans="1:23" hidden="1" x14ac:dyDescent="0.3">
      <c r="A686" s="148"/>
      <c r="B686" s="148"/>
      <c r="C686" s="174" t="s">
        <v>421</v>
      </c>
      <c r="D686" s="155"/>
      <c r="E686" s="172" t="s">
        <v>166</v>
      </c>
      <c r="F686" s="319"/>
      <c r="G686" s="320"/>
      <c r="H686" s="319"/>
      <c r="I686" s="320"/>
      <c r="J686" s="319"/>
      <c r="K686" s="320"/>
      <c r="L686" s="319"/>
      <c r="M686" s="320"/>
      <c r="N686" s="319"/>
      <c r="O686" s="320"/>
      <c r="P686" s="319"/>
      <c r="Q686" s="322"/>
      <c r="R686" s="319"/>
      <c r="S686" s="322"/>
      <c r="T686" s="319"/>
      <c r="U686" s="322"/>
      <c r="V686" s="148"/>
      <c r="W686" s="148"/>
    </row>
    <row r="687" spans="1:23" hidden="1" x14ac:dyDescent="0.3">
      <c r="A687" s="148"/>
      <c r="B687" s="148"/>
      <c r="C687" s="174"/>
      <c r="D687" s="173" t="str">
        <f>D686&amp;"KW"</f>
        <v>KW</v>
      </c>
      <c r="E687" s="172" t="s">
        <v>167</v>
      </c>
      <c r="F687" s="319"/>
      <c r="G687" s="320"/>
      <c r="H687" s="319"/>
      <c r="I687" s="320"/>
      <c r="J687" s="319"/>
      <c r="K687" s="320"/>
      <c r="L687" s="319"/>
      <c r="M687" s="320"/>
      <c r="N687" s="319"/>
      <c r="O687" s="320"/>
      <c r="P687" s="319"/>
      <c r="Q687" s="322"/>
      <c r="R687" s="319"/>
      <c r="S687" s="322"/>
      <c r="T687" s="319"/>
      <c r="U687" s="322"/>
      <c r="V687" s="148"/>
      <c r="W687" s="148"/>
    </row>
    <row r="688" spans="1:23" hidden="1" x14ac:dyDescent="0.3">
      <c r="A688" s="148"/>
      <c r="B688" s="148"/>
      <c r="C688" s="174" t="s">
        <v>422</v>
      </c>
      <c r="D688" s="155"/>
      <c r="E688" s="172" t="s">
        <v>166</v>
      </c>
      <c r="F688" s="319"/>
      <c r="G688" s="320"/>
      <c r="H688" s="319"/>
      <c r="I688" s="320"/>
      <c r="J688" s="319"/>
      <c r="K688" s="320"/>
      <c r="L688" s="319"/>
      <c r="M688" s="320"/>
      <c r="N688" s="319"/>
      <c r="O688" s="320"/>
      <c r="P688" s="319"/>
      <c r="Q688" s="322"/>
      <c r="R688" s="319"/>
      <c r="S688" s="322"/>
      <c r="T688" s="319"/>
      <c r="U688" s="322"/>
      <c r="V688" s="148"/>
      <c r="W688" s="148"/>
    </row>
    <row r="689" spans="1:23" hidden="1" x14ac:dyDescent="0.3">
      <c r="A689" s="148"/>
      <c r="B689" s="148"/>
      <c r="C689" s="174"/>
      <c r="D689" s="173" t="str">
        <f>D688&amp;"KW"</f>
        <v>KW</v>
      </c>
      <c r="E689" s="172" t="s">
        <v>167</v>
      </c>
      <c r="F689" s="319"/>
      <c r="G689" s="320"/>
      <c r="H689" s="319"/>
      <c r="I689" s="320"/>
      <c r="J689" s="319"/>
      <c r="K689" s="320"/>
      <c r="L689" s="319"/>
      <c r="M689" s="320"/>
      <c r="N689" s="319"/>
      <c r="O689" s="320"/>
      <c r="P689" s="319"/>
      <c r="Q689" s="322"/>
      <c r="R689" s="319"/>
      <c r="S689" s="322"/>
      <c r="T689" s="319"/>
      <c r="U689" s="322"/>
      <c r="V689" s="148"/>
      <c r="W689" s="148"/>
    </row>
    <row r="690" spans="1:23" hidden="1" x14ac:dyDescent="0.3">
      <c r="A690" s="148"/>
      <c r="B690" s="148"/>
      <c r="C690" s="174" t="s">
        <v>423</v>
      </c>
      <c r="D690" s="155"/>
      <c r="E690" s="172" t="s">
        <v>166</v>
      </c>
      <c r="F690" s="319"/>
      <c r="G690" s="320"/>
      <c r="H690" s="319"/>
      <c r="I690" s="320"/>
      <c r="J690" s="319"/>
      <c r="K690" s="320"/>
      <c r="L690" s="319"/>
      <c r="M690" s="320"/>
      <c r="N690" s="319"/>
      <c r="O690" s="320"/>
      <c r="P690" s="319"/>
      <c r="Q690" s="322"/>
      <c r="R690" s="319"/>
      <c r="S690" s="322"/>
      <c r="T690" s="319"/>
      <c r="U690" s="322"/>
      <c r="V690" s="148"/>
      <c r="W690" s="148"/>
    </row>
    <row r="691" spans="1:23" hidden="1" x14ac:dyDescent="0.3">
      <c r="A691" s="148"/>
      <c r="B691" s="148"/>
      <c r="C691" s="174"/>
      <c r="D691" s="173" t="str">
        <f>D690&amp;"KW"</f>
        <v>KW</v>
      </c>
      <c r="E691" s="172" t="s">
        <v>167</v>
      </c>
      <c r="F691" s="319"/>
      <c r="G691" s="320"/>
      <c r="H691" s="319"/>
      <c r="I691" s="320"/>
      <c r="J691" s="319"/>
      <c r="K691" s="320"/>
      <c r="L691" s="319"/>
      <c r="M691" s="320"/>
      <c r="N691" s="319"/>
      <c r="O691" s="320"/>
      <c r="P691" s="319"/>
      <c r="Q691" s="322"/>
      <c r="R691" s="319"/>
      <c r="S691" s="322"/>
      <c r="T691" s="319"/>
      <c r="U691" s="322"/>
      <c r="V691" s="148"/>
      <c r="W691" s="148"/>
    </row>
    <row r="692" spans="1:23" hidden="1" x14ac:dyDescent="0.3">
      <c r="A692" s="148"/>
      <c r="B692" s="148"/>
      <c r="C692" s="174" t="s">
        <v>424</v>
      </c>
      <c r="D692" s="155"/>
      <c r="E692" s="172" t="s">
        <v>166</v>
      </c>
      <c r="F692" s="319"/>
      <c r="G692" s="320"/>
      <c r="H692" s="319"/>
      <c r="I692" s="320"/>
      <c r="J692" s="319"/>
      <c r="K692" s="320"/>
      <c r="L692" s="319"/>
      <c r="M692" s="320"/>
      <c r="N692" s="319"/>
      <c r="O692" s="320"/>
      <c r="P692" s="319"/>
      <c r="Q692" s="322"/>
      <c r="R692" s="319"/>
      <c r="S692" s="322"/>
      <c r="T692" s="319"/>
      <c r="U692" s="322"/>
      <c r="V692" s="148"/>
      <c r="W692" s="148"/>
    </row>
    <row r="693" spans="1:23" hidden="1" x14ac:dyDescent="0.3">
      <c r="A693" s="148"/>
      <c r="B693" s="148"/>
      <c r="C693" s="174"/>
      <c r="D693" s="173" t="str">
        <f>D692&amp;"KW"</f>
        <v>KW</v>
      </c>
      <c r="E693" s="172" t="s">
        <v>167</v>
      </c>
      <c r="F693" s="319"/>
      <c r="G693" s="320"/>
      <c r="H693" s="319"/>
      <c r="I693" s="320"/>
      <c r="J693" s="319"/>
      <c r="K693" s="320"/>
      <c r="L693" s="319"/>
      <c r="M693" s="320"/>
      <c r="N693" s="319"/>
      <c r="O693" s="320"/>
      <c r="P693" s="319"/>
      <c r="Q693" s="322"/>
      <c r="R693" s="319"/>
      <c r="S693" s="322"/>
      <c r="T693" s="319"/>
      <c r="U693" s="322"/>
      <c r="V693" s="148"/>
      <c r="W693" s="148"/>
    </row>
    <row r="694" spans="1:23" hidden="1" x14ac:dyDescent="0.3">
      <c r="A694" s="148"/>
      <c r="B694" s="148"/>
      <c r="C694" s="174" t="s">
        <v>425</v>
      </c>
      <c r="D694" s="155"/>
      <c r="E694" s="172" t="s">
        <v>166</v>
      </c>
      <c r="F694" s="319"/>
      <c r="G694" s="320"/>
      <c r="H694" s="319"/>
      <c r="I694" s="320"/>
      <c r="J694" s="319"/>
      <c r="K694" s="320"/>
      <c r="L694" s="319"/>
      <c r="M694" s="320"/>
      <c r="N694" s="319"/>
      <c r="O694" s="320"/>
      <c r="P694" s="319"/>
      <c r="Q694" s="322"/>
      <c r="R694" s="319"/>
      <c r="S694" s="322"/>
      <c r="T694" s="319"/>
      <c r="U694" s="322"/>
      <c r="V694" s="148"/>
      <c r="W694" s="148"/>
    </row>
    <row r="695" spans="1:23" hidden="1" x14ac:dyDescent="0.3">
      <c r="A695" s="148"/>
      <c r="B695" s="148"/>
      <c r="C695" s="174"/>
      <c r="D695" s="173" t="str">
        <f>D694&amp;"KW"</f>
        <v>KW</v>
      </c>
      <c r="E695" s="172" t="s">
        <v>167</v>
      </c>
      <c r="F695" s="319"/>
      <c r="G695" s="320"/>
      <c r="H695" s="319"/>
      <c r="I695" s="320"/>
      <c r="J695" s="319"/>
      <c r="K695" s="320"/>
      <c r="L695" s="319"/>
      <c r="M695" s="320"/>
      <c r="N695" s="319"/>
      <c r="O695" s="320"/>
      <c r="P695" s="319"/>
      <c r="Q695" s="322"/>
      <c r="R695" s="319"/>
      <c r="S695" s="322"/>
      <c r="T695" s="319"/>
      <c r="U695" s="322"/>
      <c r="V695" s="148"/>
      <c r="W695" s="148"/>
    </row>
    <row r="696" spans="1:23" hidden="1" x14ac:dyDescent="0.3">
      <c r="A696" s="148"/>
      <c r="B696" s="148"/>
      <c r="C696" s="174" t="s">
        <v>426</v>
      </c>
      <c r="D696" s="155"/>
      <c r="E696" s="172" t="s">
        <v>166</v>
      </c>
      <c r="F696" s="319"/>
      <c r="G696" s="320"/>
      <c r="H696" s="319"/>
      <c r="I696" s="320"/>
      <c r="J696" s="319"/>
      <c r="K696" s="320"/>
      <c r="L696" s="319"/>
      <c r="M696" s="320"/>
      <c r="N696" s="319"/>
      <c r="O696" s="320"/>
      <c r="P696" s="319"/>
      <c r="Q696" s="322"/>
      <c r="R696" s="319"/>
      <c r="S696" s="322"/>
      <c r="T696" s="319"/>
      <c r="U696" s="322"/>
      <c r="V696" s="148"/>
      <c r="W696" s="148"/>
    </row>
    <row r="697" spans="1:23" hidden="1" x14ac:dyDescent="0.3">
      <c r="A697" s="148"/>
      <c r="B697" s="148"/>
      <c r="C697" s="174"/>
      <c r="D697" s="173" t="str">
        <f>D696&amp;"KW"</f>
        <v>KW</v>
      </c>
      <c r="E697" s="172" t="s">
        <v>167</v>
      </c>
      <c r="F697" s="319"/>
      <c r="G697" s="320"/>
      <c r="H697" s="319"/>
      <c r="I697" s="320"/>
      <c r="J697" s="319"/>
      <c r="K697" s="320"/>
      <c r="L697" s="319"/>
      <c r="M697" s="320"/>
      <c r="N697" s="319"/>
      <c r="O697" s="320"/>
      <c r="P697" s="319"/>
      <c r="Q697" s="322"/>
      <c r="R697" s="319"/>
      <c r="S697" s="322"/>
      <c r="T697" s="319"/>
      <c r="U697" s="322"/>
      <c r="V697" s="148"/>
      <c r="W697" s="148"/>
    </row>
    <row r="698" spans="1:23" hidden="1" x14ac:dyDescent="0.3">
      <c r="A698" s="148"/>
      <c r="B698" s="148"/>
      <c r="C698" s="174" t="s">
        <v>427</v>
      </c>
      <c r="D698" s="155"/>
      <c r="E698" s="172" t="s">
        <v>166</v>
      </c>
      <c r="F698" s="319"/>
      <c r="G698" s="320"/>
      <c r="H698" s="319"/>
      <c r="I698" s="320"/>
      <c r="J698" s="319"/>
      <c r="K698" s="320"/>
      <c r="L698" s="319"/>
      <c r="M698" s="320"/>
      <c r="N698" s="319"/>
      <c r="O698" s="320"/>
      <c r="P698" s="319"/>
      <c r="Q698" s="322"/>
      <c r="R698" s="319"/>
      <c r="S698" s="322"/>
      <c r="T698" s="319"/>
      <c r="U698" s="322"/>
      <c r="V698" s="148"/>
      <c r="W698" s="148"/>
    </row>
    <row r="699" spans="1:23" hidden="1" x14ac:dyDescent="0.3">
      <c r="A699" s="148"/>
      <c r="B699" s="148"/>
      <c r="C699" s="174"/>
      <c r="D699" s="173" t="str">
        <f>D698&amp;"KW"</f>
        <v>KW</v>
      </c>
      <c r="E699" s="172" t="s">
        <v>167</v>
      </c>
      <c r="F699" s="319"/>
      <c r="G699" s="320"/>
      <c r="H699" s="319"/>
      <c r="I699" s="320"/>
      <c r="J699" s="319"/>
      <c r="K699" s="320"/>
      <c r="L699" s="319"/>
      <c r="M699" s="320"/>
      <c r="N699" s="319"/>
      <c r="O699" s="320"/>
      <c r="P699" s="319"/>
      <c r="Q699" s="322"/>
      <c r="R699" s="319"/>
      <c r="S699" s="322"/>
      <c r="T699" s="319"/>
      <c r="U699" s="322"/>
      <c r="V699" s="148"/>
      <c r="W699" s="148"/>
    </row>
    <row r="700" spans="1:23" hidden="1" x14ac:dyDescent="0.3">
      <c r="A700" s="148"/>
      <c r="B700" s="148"/>
      <c r="C700" s="174" t="s">
        <v>428</v>
      </c>
      <c r="D700" s="155"/>
      <c r="E700" s="172" t="s">
        <v>166</v>
      </c>
      <c r="F700" s="319"/>
      <c r="G700" s="320"/>
      <c r="H700" s="319"/>
      <c r="I700" s="320"/>
      <c r="J700" s="319"/>
      <c r="K700" s="320"/>
      <c r="L700" s="319"/>
      <c r="M700" s="320"/>
      <c r="N700" s="319"/>
      <c r="O700" s="320"/>
      <c r="P700" s="319"/>
      <c r="Q700" s="322"/>
      <c r="R700" s="319"/>
      <c r="S700" s="322"/>
      <c r="T700" s="319"/>
      <c r="U700" s="322"/>
      <c r="V700" s="148"/>
      <c r="W700" s="148"/>
    </row>
    <row r="701" spans="1:23" hidden="1" x14ac:dyDescent="0.3">
      <c r="A701" s="148"/>
      <c r="B701" s="148"/>
      <c r="C701" s="174"/>
      <c r="D701" s="173" t="str">
        <f>D700&amp;"KW"</f>
        <v>KW</v>
      </c>
      <c r="E701" s="172" t="s">
        <v>167</v>
      </c>
      <c r="F701" s="319"/>
      <c r="G701" s="320"/>
      <c r="H701" s="319"/>
      <c r="I701" s="320"/>
      <c r="J701" s="319"/>
      <c r="K701" s="320"/>
      <c r="L701" s="319"/>
      <c r="M701" s="320"/>
      <c r="N701" s="319"/>
      <c r="O701" s="320"/>
      <c r="P701" s="319"/>
      <c r="Q701" s="322"/>
      <c r="R701" s="319"/>
      <c r="S701" s="322"/>
      <c r="T701" s="319"/>
      <c r="U701" s="322"/>
      <c r="V701" s="148"/>
      <c r="W701" s="148"/>
    </row>
    <row r="702" spans="1:23" hidden="1" x14ac:dyDescent="0.3">
      <c r="A702" s="148"/>
      <c r="B702" s="148"/>
      <c r="C702" s="174" t="s">
        <v>429</v>
      </c>
      <c r="D702" s="155"/>
      <c r="E702" s="172" t="s">
        <v>166</v>
      </c>
      <c r="F702" s="319"/>
      <c r="G702" s="320"/>
      <c r="H702" s="319"/>
      <c r="I702" s="320"/>
      <c r="J702" s="319"/>
      <c r="K702" s="320"/>
      <c r="L702" s="319"/>
      <c r="M702" s="320"/>
      <c r="N702" s="319"/>
      <c r="O702" s="320"/>
      <c r="P702" s="319"/>
      <c r="Q702" s="322"/>
      <c r="R702" s="319"/>
      <c r="S702" s="322"/>
      <c r="T702" s="319"/>
      <c r="U702" s="322"/>
      <c r="V702" s="148"/>
      <c r="W702" s="148"/>
    </row>
    <row r="703" spans="1:23" hidden="1" x14ac:dyDescent="0.3">
      <c r="A703" s="148"/>
      <c r="B703" s="148"/>
      <c r="C703" s="174"/>
      <c r="D703" s="173" t="str">
        <f>D702&amp;"KW"</f>
        <v>KW</v>
      </c>
      <c r="E703" s="172" t="s">
        <v>167</v>
      </c>
      <c r="F703" s="319"/>
      <c r="G703" s="320"/>
      <c r="H703" s="319"/>
      <c r="I703" s="320"/>
      <c r="J703" s="319"/>
      <c r="K703" s="320"/>
      <c r="L703" s="319"/>
      <c r="M703" s="320"/>
      <c r="N703" s="319"/>
      <c r="O703" s="320"/>
      <c r="P703" s="319"/>
      <c r="Q703" s="322"/>
      <c r="R703" s="319"/>
      <c r="S703" s="322"/>
      <c r="T703" s="319"/>
      <c r="U703" s="322"/>
      <c r="V703" s="148"/>
      <c r="W703" s="148"/>
    </row>
    <row r="704" spans="1:23" hidden="1" x14ac:dyDescent="0.3">
      <c r="A704" s="148"/>
      <c r="B704" s="148"/>
      <c r="C704" s="174" t="s">
        <v>430</v>
      </c>
      <c r="D704" s="155"/>
      <c r="E704" s="172" t="s">
        <v>166</v>
      </c>
      <c r="F704" s="319"/>
      <c r="G704" s="320"/>
      <c r="H704" s="319"/>
      <c r="I704" s="320"/>
      <c r="J704" s="319"/>
      <c r="K704" s="320"/>
      <c r="L704" s="319"/>
      <c r="M704" s="320"/>
      <c r="N704" s="319"/>
      <c r="O704" s="320"/>
      <c r="P704" s="319"/>
      <c r="Q704" s="322"/>
      <c r="R704" s="319"/>
      <c r="S704" s="322"/>
      <c r="T704" s="319"/>
      <c r="U704" s="322"/>
      <c r="V704" s="148"/>
      <c r="W704" s="148"/>
    </row>
    <row r="705" spans="1:23" hidden="1" x14ac:dyDescent="0.3">
      <c r="A705" s="148"/>
      <c r="B705" s="148"/>
      <c r="C705" s="174"/>
      <c r="D705" s="173" t="str">
        <f>D704&amp;"KW"</f>
        <v>KW</v>
      </c>
      <c r="E705" s="172" t="s">
        <v>167</v>
      </c>
      <c r="F705" s="319"/>
      <c r="G705" s="320"/>
      <c r="H705" s="319"/>
      <c r="I705" s="320"/>
      <c r="J705" s="319"/>
      <c r="K705" s="320"/>
      <c r="L705" s="319"/>
      <c r="M705" s="320"/>
      <c r="N705" s="319"/>
      <c r="O705" s="320"/>
      <c r="P705" s="319"/>
      <c r="Q705" s="322"/>
      <c r="R705" s="319"/>
      <c r="S705" s="322"/>
      <c r="T705" s="319"/>
      <c r="U705" s="322"/>
      <c r="V705" s="148"/>
      <c r="W705" s="148"/>
    </row>
    <row r="706" spans="1:23" hidden="1" x14ac:dyDescent="0.3">
      <c r="A706" s="148"/>
      <c r="B706" s="148"/>
      <c r="C706" s="174" t="s">
        <v>431</v>
      </c>
      <c r="D706" s="155"/>
      <c r="E706" s="172" t="s">
        <v>166</v>
      </c>
      <c r="F706" s="319"/>
      <c r="G706" s="320"/>
      <c r="H706" s="319"/>
      <c r="I706" s="320"/>
      <c r="J706" s="319"/>
      <c r="K706" s="320"/>
      <c r="L706" s="319"/>
      <c r="M706" s="320"/>
      <c r="N706" s="319"/>
      <c r="O706" s="320"/>
      <c r="P706" s="319"/>
      <c r="Q706" s="322"/>
      <c r="R706" s="319"/>
      <c r="S706" s="322"/>
      <c r="T706" s="319"/>
      <c r="U706" s="322"/>
      <c r="V706" s="148"/>
      <c r="W706" s="148"/>
    </row>
    <row r="707" spans="1:23" hidden="1" x14ac:dyDescent="0.3">
      <c r="A707" s="148"/>
      <c r="B707" s="148"/>
      <c r="C707" s="174"/>
      <c r="D707" s="173" t="str">
        <f>D706&amp;"KW"</f>
        <v>KW</v>
      </c>
      <c r="E707" s="172" t="s">
        <v>167</v>
      </c>
      <c r="F707" s="319"/>
      <c r="G707" s="320"/>
      <c r="H707" s="319"/>
      <c r="I707" s="320"/>
      <c r="J707" s="319"/>
      <c r="K707" s="320"/>
      <c r="L707" s="319"/>
      <c r="M707" s="320"/>
      <c r="N707" s="319"/>
      <c r="O707" s="320"/>
      <c r="P707" s="319"/>
      <c r="Q707" s="322"/>
      <c r="R707" s="319"/>
      <c r="S707" s="322"/>
      <c r="T707" s="319"/>
      <c r="U707" s="322"/>
      <c r="V707" s="148"/>
      <c r="W707" s="148"/>
    </row>
    <row r="708" spans="1:23" hidden="1" x14ac:dyDescent="0.3">
      <c r="A708" s="148"/>
      <c r="B708" s="148"/>
      <c r="C708" s="174" t="s">
        <v>432</v>
      </c>
      <c r="D708" s="155"/>
      <c r="E708" s="172" t="s">
        <v>166</v>
      </c>
      <c r="F708" s="319"/>
      <c r="G708" s="320"/>
      <c r="H708" s="319"/>
      <c r="I708" s="320"/>
      <c r="J708" s="319"/>
      <c r="K708" s="320"/>
      <c r="L708" s="319"/>
      <c r="M708" s="320"/>
      <c r="N708" s="319"/>
      <c r="O708" s="320"/>
      <c r="P708" s="319"/>
      <c r="Q708" s="322"/>
      <c r="R708" s="319"/>
      <c r="S708" s="322"/>
      <c r="T708" s="319"/>
      <c r="U708" s="322"/>
      <c r="V708" s="148"/>
      <c r="W708" s="148"/>
    </row>
    <row r="709" spans="1:23" hidden="1" x14ac:dyDescent="0.3">
      <c r="A709" s="148"/>
      <c r="B709" s="148"/>
      <c r="C709" s="174"/>
      <c r="D709" s="173" t="str">
        <f>D708&amp;"KW"</f>
        <v>KW</v>
      </c>
      <c r="E709" s="172" t="s">
        <v>167</v>
      </c>
      <c r="F709" s="319"/>
      <c r="G709" s="320"/>
      <c r="H709" s="319"/>
      <c r="I709" s="320"/>
      <c r="J709" s="319"/>
      <c r="K709" s="320"/>
      <c r="L709" s="319"/>
      <c r="M709" s="320"/>
      <c r="N709" s="319"/>
      <c r="O709" s="320"/>
      <c r="P709" s="319"/>
      <c r="Q709" s="322"/>
      <c r="R709" s="319"/>
      <c r="S709" s="322"/>
      <c r="T709" s="319"/>
      <c r="U709" s="322"/>
      <c r="V709" s="148"/>
      <c r="W709" s="148"/>
    </row>
    <row r="710" spans="1:23" hidden="1" x14ac:dyDescent="0.3">
      <c r="A710" s="148"/>
      <c r="B710" s="148"/>
      <c r="C710" s="174" t="s">
        <v>433</v>
      </c>
      <c r="D710" s="155"/>
      <c r="E710" s="172" t="s">
        <v>166</v>
      </c>
      <c r="F710" s="319"/>
      <c r="G710" s="320"/>
      <c r="H710" s="319"/>
      <c r="I710" s="320"/>
      <c r="J710" s="319"/>
      <c r="K710" s="320"/>
      <c r="L710" s="319"/>
      <c r="M710" s="320"/>
      <c r="N710" s="319"/>
      <c r="O710" s="320"/>
      <c r="P710" s="319"/>
      <c r="Q710" s="322"/>
      <c r="R710" s="319"/>
      <c r="S710" s="322"/>
      <c r="T710" s="319"/>
      <c r="U710" s="322"/>
      <c r="V710" s="148"/>
      <c r="W710" s="148"/>
    </row>
    <row r="711" spans="1:23" hidden="1" x14ac:dyDescent="0.3">
      <c r="A711" s="148"/>
      <c r="B711" s="148"/>
      <c r="C711" s="174"/>
      <c r="D711" s="173" t="str">
        <f>D710&amp;"KW"</f>
        <v>KW</v>
      </c>
      <c r="E711" s="172" t="s">
        <v>167</v>
      </c>
      <c r="F711" s="319"/>
      <c r="G711" s="320"/>
      <c r="H711" s="319"/>
      <c r="I711" s="320"/>
      <c r="J711" s="319"/>
      <c r="K711" s="320"/>
      <c r="L711" s="319"/>
      <c r="M711" s="320"/>
      <c r="N711" s="319"/>
      <c r="O711" s="320"/>
      <c r="P711" s="319"/>
      <c r="Q711" s="322"/>
      <c r="R711" s="319"/>
      <c r="S711" s="322"/>
      <c r="T711" s="319"/>
      <c r="U711" s="322"/>
      <c r="V711" s="148"/>
      <c r="W711" s="148"/>
    </row>
    <row r="712" spans="1:23" hidden="1" x14ac:dyDescent="0.3">
      <c r="A712" s="148"/>
      <c r="B712" s="148"/>
      <c r="C712" s="174" t="s">
        <v>434</v>
      </c>
      <c r="D712" s="155"/>
      <c r="E712" s="172" t="s">
        <v>166</v>
      </c>
      <c r="F712" s="319"/>
      <c r="G712" s="320"/>
      <c r="H712" s="319"/>
      <c r="I712" s="320"/>
      <c r="J712" s="319"/>
      <c r="K712" s="320"/>
      <c r="L712" s="319"/>
      <c r="M712" s="320"/>
      <c r="N712" s="319"/>
      <c r="O712" s="320"/>
      <c r="P712" s="319"/>
      <c r="Q712" s="322"/>
      <c r="R712" s="319"/>
      <c r="S712" s="322"/>
      <c r="T712" s="319"/>
      <c r="U712" s="322"/>
      <c r="V712" s="148"/>
      <c r="W712" s="148"/>
    </row>
    <row r="713" spans="1:23" hidden="1" x14ac:dyDescent="0.3">
      <c r="A713" s="148"/>
      <c r="B713" s="148"/>
      <c r="C713" s="174"/>
      <c r="D713" s="173" t="str">
        <f>D712&amp;"KW"</f>
        <v>KW</v>
      </c>
      <c r="E713" s="172" t="s">
        <v>167</v>
      </c>
      <c r="F713" s="319"/>
      <c r="G713" s="320"/>
      <c r="H713" s="319"/>
      <c r="I713" s="320"/>
      <c r="J713" s="319"/>
      <c r="K713" s="320"/>
      <c r="L713" s="319"/>
      <c r="M713" s="320"/>
      <c r="N713" s="319"/>
      <c r="O713" s="320"/>
      <c r="P713" s="319"/>
      <c r="Q713" s="322"/>
      <c r="R713" s="319"/>
      <c r="S713" s="322"/>
      <c r="T713" s="319"/>
      <c r="U713" s="322"/>
      <c r="V713" s="148"/>
      <c r="W713" s="148"/>
    </row>
    <row r="714" spans="1:23" hidden="1" x14ac:dyDescent="0.3">
      <c r="A714" s="148"/>
      <c r="B714" s="148"/>
      <c r="C714" s="174" t="s">
        <v>435</v>
      </c>
      <c r="D714" s="155"/>
      <c r="E714" s="172" t="s">
        <v>166</v>
      </c>
      <c r="F714" s="319"/>
      <c r="G714" s="320"/>
      <c r="H714" s="319"/>
      <c r="I714" s="320"/>
      <c r="J714" s="319"/>
      <c r="K714" s="320"/>
      <c r="L714" s="319"/>
      <c r="M714" s="320"/>
      <c r="N714" s="319"/>
      <c r="O714" s="320"/>
      <c r="P714" s="319"/>
      <c r="Q714" s="322"/>
      <c r="R714" s="319"/>
      <c r="S714" s="322"/>
      <c r="T714" s="319"/>
      <c r="U714" s="322"/>
      <c r="V714" s="148"/>
      <c r="W714" s="148"/>
    </row>
    <row r="715" spans="1:23" hidden="1" x14ac:dyDescent="0.3">
      <c r="A715" s="148"/>
      <c r="B715" s="148"/>
      <c r="C715" s="174"/>
      <c r="D715" s="173" t="str">
        <f>D714&amp;"KW"</f>
        <v>KW</v>
      </c>
      <c r="E715" s="172" t="s">
        <v>167</v>
      </c>
      <c r="F715" s="319"/>
      <c r="G715" s="320"/>
      <c r="H715" s="319"/>
      <c r="I715" s="320"/>
      <c r="J715" s="319"/>
      <c r="K715" s="320"/>
      <c r="L715" s="319"/>
      <c r="M715" s="320"/>
      <c r="N715" s="319"/>
      <c r="O715" s="320"/>
      <c r="P715" s="319"/>
      <c r="Q715" s="322"/>
      <c r="R715" s="319"/>
      <c r="S715" s="322"/>
      <c r="T715" s="319"/>
      <c r="U715" s="322"/>
      <c r="V715" s="148"/>
      <c r="W715" s="148"/>
    </row>
    <row r="716" spans="1:23" hidden="1" x14ac:dyDescent="0.3">
      <c r="A716" s="148"/>
      <c r="B716" s="148"/>
      <c r="C716" s="174" t="s">
        <v>436</v>
      </c>
      <c r="D716" s="155"/>
      <c r="E716" s="172" t="s">
        <v>166</v>
      </c>
      <c r="F716" s="319"/>
      <c r="G716" s="320"/>
      <c r="H716" s="319"/>
      <c r="I716" s="320"/>
      <c r="J716" s="319"/>
      <c r="K716" s="320"/>
      <c r="L716" s="319"/>
      <c r="M716" s="320"/>
      <c r="N716" s="319"/>
      <c r="O716" s="320"/>
      <c r="P716" s="319"/>
      <c r="Q716" s="322"/>
      <c r="R716" s="319"/>
      <c r="S716" s="322"/>
      <c r="T716" s="319"/>
      <c r="U716" s="322"/>
      <c r="V716" s="148"/>
      <c r="W716" s="148"/>
    </row>
    <row r="717" spans="1:23" hidden="1" x14ac:dyDescent="0.3">
      <c r="A717" s="148"/>
      <c r="B717" s="148"/>
      <c r="C717" s="174"/>
      <c r="D717" s="173" t="str">
        <f>D716&amp;"KW"</f>
        <v>KW</v>
      </c>
      <c r="E717" s="172" t="s">
        <v>167</v>
      </c>
      <c r="F717" s="319"/>
      <c r="G717" s="320"/>
      <c r="H717" s="319"/>
      <c r="I717" s="320"/>
      <c r="J717" s="319"/>
      <c r="K717" s="320"/>
      <c r="L717" s="319"/>
      <c r="M717" s="320"/>
      <c r="N717" s="319"/>
      <c r="O717" s="320"/>
      <c r="P717" s="319"/>
      <c r="Q717" s="322"/>
      <c r="R717" s="319"/>
      <c r="S717" s="322"/>
      <c r="T717" s="319"/>
      <c r="U717" s="322"/>
      <c r="V717" s="148"/>
      <c r="W717" s="148"/>
    </row>
    <row r="718" spans="1:23" hidden="1" x14ac:dyDescent="0.3">
      <c r="A718" s="148"/>
      <c r="B718" s="148"/>
      <c r="C718" s="174" t="s">
        <v>437</v>
      </c>
      <c r="D718" s="155"/>
      <c r="E718" s="172" t="s">
        <v>166</v>
      </c>
      <c r="F718" s="319"/>
      <c r="G718" s="320"/>
      <c r="H718" s="319"/>
      <c r="I718" s="320"/>
      <c r="J718" s="319"/>
      <c r="K718" s="320"/>
      <c r="L718" s="319"/>
      <c r="M718" s="320"/>
      <c r="N718" s="319"/>
      <c r="O718" s="320"/>
      <c r="P718" s="319"/>
      <c r="Q718" s="322"/>
      <c r="R718" s="319"/>
      <c r="S718" s="322"/>
      <c r="T718" s="319"/>
      <c r="U718" s="322"/>
      <c r="V718" s="148"/>
      <c r="W718" s="148"/>
    </row>
    <row r="719" spans="1:23" hidden="1" x14ac:dyDescent="0.3">
      <c r="A719" s="148"/>
      <c r="B719" s="148"/>
      <c r="C719" s="174"/>
      <c r="D719" s="173" t="str">
        <f>D718&amp;"KW"</f>
        <v>KW</v>
      </c>
      <c r="E719" s="172" t="s">
        <v>167</v>
      </c>
      <c r="F719" s="319"/>
      <c r="G719" s="320"/>
      <c r="H719" s="319"/>
      <c r="I719" s="320"/>
      <c r="J719" s="319"/>
      <c r="K719" s="320"/>
      <c r="L719" s="319"/>
      <c r="M719" s="320"/>
      <c r="N719" s="319"/>
      <c r="O719" s="320"/>
      <c r="P719" s="319"/>
      <c r="Q719" s="322"/>
      <c r="R719" s="319"/>
      <c r="S719" s="322"/>
      <c r="T719" s="319"/>
      <c r="U719" s="322"/>
      <c r="V719" s="148"/>
      <c r="W719" s="148"/>
    </row>
    <row r="720" spans="1:23" hidden="1" x14ac:dyDescent="0.3">
      <c r="A720" s="148"/>
      <c r="B720" s="148"/>
      <c r="C720" s="174" t="s">
        <v>438</v>
      </c>
      <c r="D720" s="155"/>
      <c r="E720" s="172" t="s">
        <v>166</v>
      </c>
      <c r="F720" s="319"/>
      <c r="G720" s="320"/>
      <c r="H720" s="319"/>
      <c r="I720" s="320"/>
      <c r="J720" s="319"/>
      <c r="K720" s="320"/>
      <c r="L720" s="319"/>
      <c r="M720" s="320"/>
      <c r="N720" s="319"/>
      <c r="O720" s="320"/>
      <c r="P720" s="319"/>
      <c r="Q720" s="322"/>
      <c r="R720" s="319"/>
      <c r="S720" s="322"/>
      <c r="T720" s="319"/>
      <c r="U720" s="322"/>
      <c r="V720" s="148"/>
      <c r="W720" s="148"/>
    </row>
    <row r="721" spans="1:23" hidden="1" x14ac:dyDescent="0.3">
      <c r="A721" s="148"/>
      <c r="B721" s="148"/>
      <c r="C721" s="174"/>
      <c r="D721" s="173" t="str">
        <f>D720&amp;"KW"</f>
        <v>KW</v>
      </c>
      <c r="E721" s="172" t="s">
        <v>167</v>
      </c>
      <c r="F721" s="319"/>
      <c r="G721" s="320"/>
      <c r="H721" s="319"/>
      <c r="I721" s="320"/>
      <c r="J721" s="319"/>
      <c r="K721" s="320"/>
      <c r="L721" s="319"/>
      <c r="M721" s="320"/>
      <c r="N721" s="319"/>
      <c r="O721" s="320"/>
      <c r="P721" s="319"/>
      <c r="Q721" s="322"/>
      <c r="R721" s="319"/>
      <c r="S721" s="322"/>
      <c r="T721" s="319"/>
      <c r="U721" s="322"/>
      <c r="V721" s="148"/>
      <c r="W721" s="148"/>
    </row>
    <row r="722" spans="1:23" hidden="1" x14ac:dyDescent="0.3">
      <c r="A722" s="148"/>
      <c r="B722" s="148"/>
      <c r="C722" s="174" t="s">
        <v>439</v>
      </c>
      <c r="D722" s="155"/>
      <c r="E722" s="172" t="s">
        <v>166</v>
      </c>
      <c r="F722" s="319"/>
      <c r="G722" s="320"/>
      <c r="H722" s="319"/>
      <c r="I722" s="320"/>
      <c r="J722" s="319"/>
      <c r="K722" s="320"/>
      <c r="L722" s="319"/>
      <c r="M722" s="320"/>
      <c r="N722" s="319"/>
      <c r="O722" s="320"/>
      <c r="P722" s="319"/>
      <c r="Q722" s="322"/>
      <c r="R722" s="319"/>
      <c r="S722" s="322"/>
      <c r="T722" s="319"/>
      <c r="U722" s="322"/>
      <c r="V722" s="148"/>
      <c r="W722" s="148"/>
    </row>
    <row r="723" spans="1:23" hidden="1" x14ac:dyDescent="0.3">
      <c r="A723" s="148"/>
      <c r="B723" s="148"/>
      <c r="C723" s="174"/>
      <c r="D723" s="173" t="str">
        <f>D722&amp;"KW"</f>
        <v>KW</v>
      </c>
      <c r="E723" s="172" t="s">
        <v>167</v>
      </c>
      <c r="F723" s="319"/>
      <c r="G723" s="320"/>
      <c r="H723" s="319"/>
      <c r="I723" s="320"/>
      <c r="J723" s="319"/>
      <c r="K723" s="320"/>
      <c r="L723" s="319"/>
      <c r="M723" s="320"/>
      <c r="N723" s="319"/>
      <c r="O723" s="320"/>
      <c r="P723" s="319"/>
      <c r="Q723" s="322"/>
      <c r="R723" s="319"/>
      <c r="S723" s="322"/>
      <c r="T723" s="319"/>
      <c r="U723" s="322"/>
      <c r="V723" s="148"/>
      <c r="W723" s="148"/>
    </row>
    <row r="724" spans="1:23" hidden="1" x14ac:dyDescent="0.3">
      <c r="A724" s="148"/>
      <c r="B724" s="148"/>
      <c r="C724" s="174" t="s">
        <v>440</v>
      </c>
      <c r="D724" s="155"/>
      <c r="E724" s="172" t="s">
        <v>166</v>
      </c>
      <c r="F724" s="319"/>
      <c r="G724" s="320"/>
      <c r="H724" s="319"/>
      <c r="I724" s="320"/>
      <c r="J724" s="319"/>
      <c r="K724" s="320"/>
      <c r="L724" s="319"/>
      <c r="M724" s="320"/>
      <c r="N724" s="319"/>
      <c r="O724" s="320"/>
      <c r="P724" s="319"/>
      <c r="Q724" s="322"/>
      <c r="R724" s="319"/>
      <c r="S724" s="322"/>
      <c r="T724" s="319"/>
      <c r="U724" s="322"/>
      <c r="V724" s="148"/>
      <c r="W724" s="148"/>
    </row>
    <row r="725" spans="1:23" hidden="1" x14ac:dyDescent="0.3">
      <c r="A725" s="148"/>
      <c r="B725" s="148"/>
      <c r="C725" s="174"/>
      <c r="D725" s="173" t="str">
        <f>D724&amp;"KW"</f>
        <v>KW</v>
      </c>
      <c r="E725" s="172" t="s">
        <v>167</v>
      </c>
      <c r="F725" s="319"/>
      <c r="G725" s="320"/>
      <c r="H725" s="319"/>
      <c r="I725" s="320"/>
      <c r="J725" s="319"/>
      <c r="K725" s="320"/>
      <c r="L725" s="319"/>
      <c r="M725" s="320"/>
      <c r="N725" s="319"/>
      <c r="O725" s="320"/>
      <c r="P725" s="319"/>
      <c r="Q725" s="322"/>
      <c r="R725" s="319"/>
      <c r="S725" s="322"/>
      <c r="T725" s="319"/>
      <c r="U725" s="322"/>
      <c r="V725" s="148"/>
      <c r="W725" s="148"/>
    </row>
    <row r="726" spans="1:23" hidden="1" x14ac:dyDescent="0.3">
      <c r="A726" s="148"/>
      <c r="B726" s="148"/>
      <c r="C726" s="174" t="s">
        <v>441</v>
      </c>
      <c r="D726" s="155"/>
      <c r="E726" s="172" t="s">
        <v>166</v>
      </c>
      <c r="F726" s="319"/>
      <c r="G726" s="320"/>
      <c r="H726" s="319"/>
      <c r="I726" s="320"/>
      <c r="J726" s="319"/>
      <c r="K726" s="320"/>
      <c r="L726" s="319"/>
      <c r="M726" s="320"/>
      <c r="N726" s="319"/>
      <c r="O726" s="320"/>
      <c r="P726" s="319"/>
      <c r="Q726" s="322"/>
      <c r="R726" s="319"/>
      <c r="S726" s="322"/>
      <c r="T726" s="319"/>
      <c r="U726" s="322"/>
      <c r="V726" s="148"/>
      <c r="W726" s="148"/>
    </row>
    <row r="727" spans="1:23" hidden="1" x14ac:dyDescent="0.3">
      <c r="A727" s="148"/>
      <c r="B727" s="148"/>
      <c r="C727" s="174"/>
      <c r="D727" s="173" t="str">
        <f>D726&amp;"KW"</f>
        <v>KW</v>
      </c>
      <c r="E727" s="172" t="s">
        <v>167</v>
      </c>
      <c r="F727" s="319"/>
      <c r="G727" s="320"/>
      <c r="H727" s="319"/>
      <c r="I727" s="320"/>
      <c r="J727" s="319"/>
      <c r="K727" s="320"/>
      <c r="L727" s="319"/>
      <c r="M727" s="320"/>
      <c r="N727" s="319"/>
      <c r="O727" s="320"/>
      <c r="P727" s="319"/>
      <c r="Q727" s="322"/>
      <c r="R727" s="319"/>
      <c r="S727" s="322"/>
      <c r="T727" s="319"/>
      <c r="U727" s="322"/>
      <c r="V727" s="148"/>
      <c r="W727" s="148"/>
    </row>
    <row r="728" spans="1:23" hidden="1" x14ac:dyDescent="0.3">
      <c r="A728" s="148"/>
      <c r="B728" s="148"/>
      <c r="C728" s="174" t="s">
        <v>442</v>
      </c>
      <c r="D728" s="155"/>
      <c r="E728" s="172" t="s">
        <v>166</v>
      </c>
      <c r="F728" s="319"/>
      <c r="G728" s="320"/>
      <c r="H728" s="319"/>
      <c r="I728" s="320"/>
      <c r="J728" s="319"/>
      <c r="K728" s="320"/>
      <c r="L728" s="319"/>
      <c r="M728" s="320"/>
      <c r="N728" s="319"/>
      <c r="O728" s="320"/>
      <c r="P728" s="319"/>
      <c r="Q728" s="322"/>
      <c r="R728" s="319"/>
      <c r="S728" s="322"/>
      <c r="T728" s="319"/>
      <c r="U728" s="322"/>
      <c r="V728" s="148"/>
      <c r="W728" s="148"/>
    </row>
    <row r="729" spans="1:23" hidden="1" x14ac:dyDescent="0.3">
      <c r="A729" s="148"/>
      <c r="B729" s="148"/>
      <c r="C729" s="174"/>
      <c r="D729" s="173" t="str">
        <f>D728&amp;"KW"</f>
        <v>KW</v>
      </c>
      <c r="E729" s="172" t="s">
        <v>167</v>
      </c>
      <c r="F729" s="319"/>
      <c r="G729" s="320"/>
      <c r="H729" s="319"/>
      <c r="I729" s="320"/>
      <c r="J729" s="319"/>
      <c r="K729" s="320"/>
      <c r="L729" s="319"/>
      <c r="M729" s="320"/>
      <c r="N729" s="319"/>
      <c r="O729" s="320"/>
      <c r="P729" s="319"/>
      <c r="Q729" s="322"/>
      <c r="R729" s="319"/>
      <c r="S729" s="322"/>
      <c r="T729" s="319"/>
      <c r="U729" s="322"/>
      <c r="V729" s="148"/>
      <c r="W729" s="148"/>
    </row>
    <row r="730" spans="1:23" hidden="1" x14ac:dyDescent="0.3">
      <c r="A730" s="148"/>
      <c r="B730" s="148"/>
      <c r="C730" s="174" t="s">
        <v>443</v>
      </c>
      <c r="D730" s="155"/>
      <c r="E730" s="172" t="s">
        <v>166</v>
      </c>
      <c r="F730" s="319"/>
      <c r="G730" s="320"/>
      <c r="H730" s="319"/>
      <c r="I730" s="320"/>
      <c r="J730" s="319"/>
      <c r="K730" s="320"/>
      <c r="L730" s="319"/>
      <c r="M730" s="320"/>
      <c r="N730" s="319"/>
      <c r="O730" s="320"/>
      <c r="P730" s="319"/>
      <c r="Q730" s="322"/>
      <c r="R730" s="319"/>
      <c r="S730" s="322"/>
      <c r="T730" s="319"/>
      <c r="U730" s="322"/>
      <c r="V730" s="148"/>
      <c r="W730" s="148"/>
    </row>
    <row r="731" spans="1:23" hidden="1" x14ac:dyDescent="0.3">
      <c r="A731" s="148"/>
      <c r="B731" s="148"/>
      <c r="C731" s="174"/>
      <c r="D731" s="173" t="str">
        <f>D730&amp;"KW"</f>
        <v>KW</v>
      </c>
      <c r="E731" s="172" t="s">
        <v>167</v>
      </c>
      <c r="F731" s="319"/>
      <c r="G731" s="320"/>
      <c r="H731" s="319"/>
      <c r="I731" s="320"/>
      <c r="J731" s="319"/>
      <c r="K731" s="320"/>
      <c r="L731" s="319"/>
      <c r="M731" s="320"/>
      <c r="N731" s="319"/>
      <c r="O731" s="320"/>
      <c r="P731" s="319"/>
      <c r="Q731" s="322"/>
      <c r="R731" s="319"/>
      <c r="S731" s="322"/>
      <c r="T731" s="319"/>
      <c r="U731" s="322"/>
      <c r="V731" s="148"/>
      <c r="W731" s="148"/>
    </row>
    <row r="732" spans="1:23" hidden="1" x14ac:dyDescent="0.3">
      <c r="A732" s="148"/>
      <c r="B732" s="148"/>
      <c r="C732" s="174" t="s">
        <v>444</v>
      </c>
      <c r="D732" s="155"/>
      <c r="E732" s="172" t="s">
        <v>166</v>
      </c>
      <c r="F732" s="319"/>
      <c r="G732" s="320"/>
      <c r="H732" s="319"/>
      <c r="I732" s="320"/>
      <c r="J732" s="319"/>
      <c r="K732" s="320"/>
      <c r="L732" s="319"/>
      <c r="M732" s="320"/>
      <c r="N732" s="319"/>
      <c r="O732" s="320"/>
      <c r="P732" s="319"/>
      <c r="Q732" s="322"/>
      <c r="R732" s="319"/>
      <c r="S732" s="322"/>
      <c r="T732" s="319"/>
      <c r="U732" s="322"/>
      <c r="V732" s="148"/>
      <c r="W732" s="148"/>
    </row>
    <row r="733" spans="1:23" hidden="1" x14ac:dyDescent="0.3">
      <c r="A733" s="148"/>
      <c r="B733" s="148"/>
      <c r="C733" s="174"/>
      <c r="D733" s="173" t="str">
        <f>D732&amp;"KW"</f>
        <v>KW</v>
      </c>
      <c r="E733" s="172" t="s">
        <v>167</v>
      </c>
      <c r="F733" s="319"/>
      <c r="G733" s="320"/>
      <c r="H733" s="319"/>
      <c r="I733" s="320"/>
      <c r="J733" s="319"/>
      <c r="K733" s="320"/>
      <c r="L733" s="319"/>
      <c r="M733" s="320"/>
      <c r="N733" s="319"/>
      <c r="O733" s="320"/>
      <c r="P733" s="319"/>
      <c r="Q733" s="322"/>
      <c r="R733" s="319"/>
      <c r="S733" s="322"/>
      <c r="T733" s="319"/>
      <c r="U733" s="322"/>
      <c r="V733" s="148"/>
      <c r="W733" s="148"/>
    </row>
    <row r="734" spans="1:23" hidden="1" x14ac:dyDescent="0.3">
      <c r="A734" s="148"/>
      <c r="B734" s="148"/>
      <c r="C734" s="174" t="s">
        <v>445</v>
      </c>
      <c r="D734" s="155"/>
      <c r="E734" s="172" t="s">
        <v>166</v>
      </c>
      <c r="F734" s="319"/>
      <c r="G734" s="320"/>
      <c r="H734" s="319"/>
      <c r="I734" s="320"/>
      <c r="J734" s="319"/>
      <c r="K734" s="320"/>
      <c r="L734" s="319"/>
      <c r="M734" s="320"/>
      <c r="N734" s="319"/>
      <c r="O734" s="320"/>
      <c r="P734" s="319"/>
      <c r="Q734" s="322"/>
      <c r="R734" s="319"/>
      <c r="S734" s="322"/>
      <c r="T734" s="319"/>
      <c r="U734" s="322"/>
      <c r="V734" s="148"/>
      <c r="W734" s="148"/>
    </row>
    <row r="735" spans="1:23" hidden="1" x14ac:dyDescent="0.3">
      <c r="A735" s="148"/>
      <c r="B735" s="148"/>
      <c r="C735" s="174"/>
      <c r="D735" s="173" t="str">
        <f>D734&amp;"KW"</f>
        <v>KW</v>
      </c>
      <c r="E735" s="172" t="s">
        <v>167</v>
      </c>
      <c r="F735" s="319"/>
      <c r="G735" s="320"/>
      <c r="H735" s="319"/>
      <c r="I735" s="320"/>
      <c r="J735" s="319"/>
      <c r="K735" s="320"/>
      <c r="L735" s="319"/>
      <c r="M735" s="320"/>
      <c r="N735" s="319"/>
      <c r="O735" s="320"/>
      <c r="P735" s="319"/>
      <c r="Q735" s="322"/>
      <c r="R735" s="319"/>
      <c r="S735" s="322"/>
      <c r="T735" s="319"/>
      <c r="U735" s="322"/>
      <c r="V735" s="148"/>
      <c r="W735" s="148"/>
    </row>
    <row r="736" spans="1:23" hidden="1" x14ac:dyDescent="0.3">
      <c r="A736" s="148"/>
      <c r="B736" s="148"/>
      <c r="C736" s="174" t="s">
        <v>446</v>
      </c>
      <c r="D736" s="155"/>
      <c r="E736" s="172" t="s">
        <v>166</v>
      </c>
      <c r="F736" s="319"/>
      <c r="G736" s="320"/>
      <c r="H736" s="319"/>
      <c r="I736" s="320"/>
      <c r="J736" s="319"/>
      <c r="K736" s="320"/>
      <c r="L736" s="319"/>
      <c r="M736" s="320"/>
      <c r="N736" s="319"/>
      <c r="O736" s="320"/>
      <c r="P736" s="319"/>
      <c r="Q736" s="322"/>
      <c r="R736" s="319"/>
      <c r="S736" s="322"/>
      <c r="T736" s="319"/>
      <c r="U736" s="322"/>
      <c r="V736" s="148"/>
      <c r="W736" s="148"/>
    </row>
    <row r="737" spans="1:23" hidden="1" x14ac:dyDescent="0.3">
      <c r="A737" s="148"/>
      <c r="B737" s="148"/>
      <c r="C737" s="174"/>
      <c r="D737" s="173" t="str">
        <f>D736&amp;"KW"</f>
        <v>KW</v>
      </c>
      <c r="E737" s="172" t="s">
        <v>167</v>
      </c>
      <c r="F737" s="319"/>
      <c r="G737" s="320"/>
      <c r="H737" s="319"/>
      <c r="I737" s="320"/>
      <c r="J737" s="319"/>
      <c r="K737" s="320"/>
      <c r="L737" s="319"/>
      <c r="M737" s="320"/>
      <c r="N737" s="319"/>
      <c r="O737" s="320"/>
      <c r="P737" s="319"/>
      <c r="Q737" s="322"/>
      <c r="R737" s="319"/>
      <c r="S737" s="322"/>
      <c r="T737" s="319"/>
      <c r="U737" s="322"/>
      <c r="V737" s="148"/>
      <c r="W737" s="148"/>
    </row>
    <row r="738" spans="1:23" hidden="1" x14ac:dyDescent="0.3">
      <c r="A738" s="148"/>
      <c r="B738" s="148"/>
      <c r="C738" s="174" t="s">
        <v>447</v>
      </c>
      <c r="D738" s="155"/>
      <c r="E738" s="172" t="s">
        <v>166</v>
      </c>
      <c r="F738" s="319"/>
      <c r="G738" s="320"/>
      <c r="H738" s="319"/>
      <c r="I738" s="320"/>
      <c r="J738" s="319"/>
      <c r="K738" s="320"/>
      <c r="L738" s="319"/>
      <c r="M738" s="320"/>
      <c r="N738" s="319"/>
      <c r="O738" s="320"/>
      <c r="P738" s="319"/>
      <c r="Q738" s="322"/>
      <c r="R738" s="319"/>
      <c r="S738" s="322"/>
      <c r="T738" s="319"/>
      <c r="U738" s="322"/>
      <c r="V738" s="148"/>
      <c r="W738" s="148"/>
    </row>
    <row r="739" spans="1:23" hidden="1" x14ac:dyDescent="0.3">
      <c r="A739" s="148"/>
      <c r="B739" s="148"/>
      <c r="C739" s="174"/>
      <c r="D739" s="173" t="str">
        <f>D738&amp;"KW"</f>
        <v>KW</v>
      </c>
      <c r="E739" s="172" t="s">
        <v>167</v>
      </c>
      <c r="F739" s="319"/>
      <c r="G739" s="320"/>
      <c r="H739" s="319"/>
      <c r="I739" s="320"/>
      <c r="J739" s="319"/>
      <c r="K739" s="320"/>
      <c r="L739" s="319"/>
      <c r="M739" s="320"/>
      <c r="N739" s="319"/>
      <c r="O739" s="320"/>
      <c r="P739" s="319"/>
      <c r="Q739" s="322"/>
      <c r="R739" s="319"/>
      <c r="S739" s="322"/>
      <c r="T739" s="319"/>
      <c r="U739" s="322"/>
      <c r="V739" s="148"/>
      <c r="W739" s="148"/>
    </row>
    <row r="740" spans="1:23" hidden="1" x14ac:dyDescent="0.3">
      <c r="A740" s="148"/>
      <c r="B740" s="148"/>
      <c r="C740" s="174" t="s">
        <v>448</v>
      </c>
      <c r="D740" s="155"/>
      <c r="E740" s="172" t="s">
        <v>166</v>
      </c>
      <c r="F740" s="319"/>
      <c r="G740" s="320"/>
      <c r="H740" s="319"/>
      <c r="I740" s="320"/>
      <c r="J740" s="319"/>
      <c r="K740" s="320"/>
      <c r="L740" s="319"/>
      <c r="M740" s="320"/>
      <c r="N740" s="319"/>
      <c r="O740" s="320"/>
      <c r="P740" s="319"/>
      <c r="Q740" s="322"/>
      <c r="R740" s="319"/>
      <c r="S740" s="322"/>
      <c r="T740" s="319"/>
      <c r="U740" s="322"/>
      <c r="V740" s="148"/>
      <c r="W740" s="148"/>
    </row>
    <row r="741" spans="1:23" hidden="1" x14ac:dyDescent="0.3">
      <c r="A741" s="148"/>
      <c r="B741" s="148"/>
      <c r="C741" s="174"/>
      <c r="D741" s="173" t="str">
        <f>D740&amp;"KW"</f>
        <v>KW</v>
      </c>
      <c r="E741" s="172" t="s">
        <v>167</v>
      </c>
      <c r="F741" s="319"/>
      <c r="G741" s="320"/>
      <c r="H741" s="319"/>
      <c r="I741" s="320"/>
      <c r="J741" s="319"/>
      <c r="K741" s="320"/>
      <c r="L741" s="319"/>
      <c r="M741" s="320"/>
      <c r="N741" s="319"/>
      <c r="O741" s="320"/>
      <c r="P741" s="319"/>
      <c r="Q741" s="322"/>
      <c r="R741" s="319"/>
      <c r="S741" s="322"/>
      <c r="T741" s="319"/>
      <c r="U741" s="322"/>
      <c r="V741" s="148"/>
      <c r="W741" s="148"/>
    </row>
    <row r="742" spans="1:23" hidden="1" x14ac:dyDescent="0.3">
      <c r="A742" s="148"/>
      <c r="B742" s="148"/>
      <c r="C742" s="174" t="s">
        <v>449</v>
      </c>
      <c r="D742" s="155"/>
      <c r="E742" s="172" t="s">
        <v>166</v>
      </c>
      <c r="F742" s="319"/>
      <c r="G742" s="320"/>
      <c r="H742" s="319"/>
      <c r="I742" s="320"/>
      <c r="J742" s="319"/>
      <c r="K742" s="320"/>
      <c r="L742" s="319"/>
      <c r="M742" s="320"/>
      <c r="N742" s="319"/>
      <c r="O742" s="320"/>
      <c r="P742" s="319"/>
      <c r="Q742" s="322"/>
      <c r="R742" s="319"/>
      <c r="S742" s="322"/>
      <c r="T742" s="319"/>
      <c r="U742" s="322"/>
      <c r="V742" s="148"/>
      <c r="W742" s="148"/>
    </row>
    <row r="743" spans="1:23" hidden="1" x14ac:dyDescent="0.3">
      <c r="A743" s="148"/>
      <c r="B743" s="148"/>
      <c r="C743" s="174"/>
      <c r="D743" s="173" t="str">
        <f>D742&amp;"KW"</f>
        <v>KW</v>
      </c>
      <c r="E743" s="172" t="s">
        <v>167</v>
      </c>
      <c r="F743" s="319"/>
      <c r="G743" s="320"/>
      <c r="H743" s="319"/>
      <c r="I743" s="320"/>
      <c r="J743" s="319"/>
      <c r="K743" s="320"/>
      <c r="L743" s="319"/>
      <c r="M743" s="320"/>
      <c r="N743" s="319"/>
      <c r="O743" s="320"/>
      <c r="P743" s="319"/>
      <c r="Q743" s="322"/>
      <c r="R743" s="319"/>
      <c r="S743" s="322"/>
      <c r="T743" s="319"/>
      <c r="U743" s="322"/>
      <c r="V743" s="148"/>
      <c r="W743" s="148"/>
    </row>
    <row r="744" spans="1:23" hidden="1" x14ac:dyDescent="0.3">
      <c r="A744" s="148"/>
      <c r="B744" s="148"/>
      <c r="C744" s="174" t="s">
        <v>450</v>
      </c>
      <c r="D744" s="155"/>
      <c r="E744" s="172" t="s">
        <v>166</v>
      </c>
      <c r="F744" s="319"/>
      <c r="G744" s="320"/>
      <c r="H744" s="319"/>
      <c r="I744" s="320"/>
      <c r="J744" s="319"/>
      <c r="K744" s="320"/>
      <c r="L744" s="319"/>
      <c r="M744" s="320"/>
      <c r="N744" s="319"/>
      <c r="O744" s="320"/>
      <c r="P744" s="319"/>
      <c r="Q744" s="322"/>
      <c r="R744" s="319"/>
      <c r="S744" s="322"/>
      <c r="T744" s="319"/>
      <c r="U744" s="322"/>
      <c r="V744" s="148"/>
      <c r="W744" s="148"/>
    </row>
    <row r="745" spans="1:23" hidden="1" x14ac:dyDescent="0.3">
      <c r="A745" s="148"/>
      <c r="B745" s="148"/>
      <c r="C745" s="174"/>
      <c r="D745" s="173" t="str">
        <f>D744&amp;"KW"</f>
        <v>KW</v>
      </c>
      <c r="E745" s="172" t="s">
        <v>167</v>
      </c>
      <c r="F745" s="319"/>
      <c r="G745" s="320"/>
      <c r="H745" s="319"/>
      <c r="I745" s="320"/>
      <c r="J745" s="319"/>
      <c r="K745" s="320"/>
      <c r="L745" s="319"/>
      <c r="M745" s="320"/>
      <c r="N745" s="319"/>
      <c r="O745" s="320"/>
      <c r="P745" s="319"/>
      <c r="Q745" s="322"/>
      <c r="R745" s="319"/>
      <c r="S745" s="322"/>
      <c r="T745" s="319"/>
      <c r="U745" s="322"/>
      <c r="V745" s="148"/>
      <c r="W745" s="148"/>
    </row>
    <row r="746" spans="1:23" hidden="1" x14ac:dyDescent="0.3">
      <c r="A746" s="148"/>
      <c r="B746" s="148"/>
      <c r="C746" s="174" t="s">
        <v>451</v>
      </c>
      <c r="D746" s="155"/>
      <c r="E746" s="172" t="s">
        <v>166</v>
      </c>
      <c r="F746" s="319"/>
      <c r="G746" s="320"/>
      <c r="H746" s="319"/>
      <c r="I746" s="320"/>
      <c r="J746" s="319"/>
      <c r="K746" s="320"/>
      <c r="L746" s="319"/>
      <c r="M746" s="320"/>
      <c r="N746" s="319"/>
      <c r="O746" s="320"/>
      <c r="P746" s="319"/>
      <c r="Q746" s="322"/>
      <c r="R746" s="319"/>
      <c r="S746" s="322"/>
      <c r="T746" s="319"/>
      <c r="U746" s="322"/>
      <c r="V746" s="148"/>
      <c r="W746" s="148"/>
    </row>
    <row r="747" spans="1:23" hidden="1" x14ac:dyDescent="0.3">
      <c r="A747" s="148"/>
      <c r="B747" s="148"/>
      <c r="C747" s="174"/>
      <c r="D747" s="173" t="str">
        <f>D746&amp;"KW"</f>
        <v>KW</v>
      </c>
      <c r="E747" s="172" t="s">
        <v>167</v>
      </c>
      <c r="F747" s="319"/>
      <c r="G747" s="320"/>
      <c r="H747" s="319"/>
      <c r="I747" s="320"/>
      <c r="J747" s="319"/>
      <c r="K747" s="320"/>
      <c r="L747" s="319"/>
      <c r="M747" s="320"/>
      <c r="N747" s="319"/>
      <c r="O747" s="320"/>
      <c r="P747" s="319"/>
      <c r="Q747" s="322"/>
      <c r="R747" s="319"/>
      <c r="S747" s="322"/>
      <c r="T747" s="319"/>
      <c r="U747" s="322"/>
      <c r="V747" s="148"/>
      <c r="W747" s="148"/>
    </row>
    <row r="748" spans="1:23" hidden="1" x14ac:dyDescent="0.3">
      <c r="A748" s="148"/>
      <c r="B748" s="148"/>
      <c r="C748" s="174" t="s">
        <v>452</v>
      </c>
      <c r="D748" s="155"/>
      <c r="E748" s="172" t="s">
        <v>166</v>
      </c>
      <c r="F748" s="319"/>
      <c r="G748" s="320"/>
      <c r="H748" s="319"/>
      <c r="I748" s="320"/>
      <c r="J748" s="319"/>
      <c r="K748" s="320"/>
      <c r="L748" s="319"/>
      <c r="M748" s="320"/>
      <c r="N748" s="319"/>
      <c r="O748" s="320"/>
      <c r="P748" s="319"/>
      <c r="Q748" s="322"/>
      <c r="R748" s="319"/>
      <c r="S748" s="322"/>
      <c r="T748" s="319"/>
      <c r="U748" s="322"/>
      <c r="V748" s="148"/>
      <c r="W748" s="148"/>
    </row>
    <row r="749" spans="1:23" hidden="1" x14ac:dyDescent="0.3">
      <c r="A749" s="148"/>
      <c r="B749" s="148"/>
      <c r="C749" s="174"/>
      <c r="D749" s="173" t="str">
        <f>D748&amp;"KW"</f>
        <v>KW</v>
      </c>
      <c r="E749" s="172" t="s">
        <v>167</v>
      </c>
      <c r="F749" s="319"/>
      <c r="G749" s="320"/>
      <c r="H749" s="319"/>
      <c r="I749" s="320"/>
      <c r="J749" s="319"/>
      <c r="K749" s="320"/>
      <c r="L749" s="319"/>
      <c r="M749" s="320"/>
      <c r="N749" s="319"/>
      <c r="O749" s="320"/>
      <c r="P749" s="319"/>
      <c r="Q749" s="322"/>
      <c r="R749" s="319"/>
      <c r="S749" s="322"/>
      <c r="T749" s="319"/>
      <c r="U749" s="322"/>
      <c r="V749" s="148"/>
      <c r="W749" s="148"/>
    </row>
    <row r="750" spans="1:23" hidden="1" x14ac:dyDescent="0.3">
      <c r="A750" s="148"/>
      <c r="B750" s="148"/>
      <c r="C750" s="174" t="s">
        <v>453</v>
      </c>
      <c r="D750" s="155"/>
      <c r="E750" s="172" t="s">
        <v>166</v>
      </c>
      <c r="F750" s="319"/>
      <c r="G750" s="320"/>
      <c r="H750" s="319"/>
      <c r="I750" s="320"/>
      <c r="J750" s="319"/>
      <c r="K750" s="320"/>
      <c r="L750" s="319"/>
      <c r="M750" s="320"/>
      <c r="N750" s="319"/>
      <c r="O750" s="320"/>
      <c r="P750" s="319"/>
      <c r="Q750" s="322"/>
      <c r="R750" s="319"/>
      <c r="S750" s="322"/>
      <c r="T750" s="319"/>
      <c r="U750" s="322"/>
      <c r="V750" s="148"/>
      <c r="W750" s="148"/>
    </row>
    <row r="751" spans="1:23" hidden="1" x14ac:dyDescent="0.3">
      <c r="A751" s="148"/>
      <c r="B751" s="148"/>
      <c r="C751" s="174"/>
      <c r="D751" s="173" t="str">
        <f>D750&amp;"KW"</f>
        <v>KW</v>
      </c>
      <c r="E751" s="172" t="s">
        <v>167</v>
      </c>
      <c r="F751" s="319"/>
      <c r="G751" s="320"/>
      <c r="H751" s="319"/>
      <c r="I751" s="320"/>
      <c r="J751" s="319"/>
      <c r="K751" s="320"/>
      <c r="L751" s="319"/>
      <c r="M751" s="320"/>
      <c r="N751" s="319"/>
      <c r="O751" s="320"/>
      <c r="P751" s="319"/>
      <c r="Q751" s="322"/>
      <c r="R751" s="319"/>
      <c r="S751" s="322"/>
      <c r="T751" s="319"/>
      <c r="U751" s="322"/>
      <c r="V751" s="148"/>
      <c r="W751" s="148"/>
    </row>
    <row r="752" spans="1:23" hidden="1" x14ac:dyDescent="0.3">
      <c r="A752" s="148"/>
      <c r="B752" s="148"/>
      <c r="C752" s="174" t="s">
        <v>454</v>
      </c>
      <c r="D752" s="155"/>
      <c r="E752" s="172" t="s">
        <v>166</v>
      </c>
      <c r="F752" s="319"/>
      <c r="G752" s="320"/>
      <c r="H752" s="319"/>
      <c r="I752" s="320"/>
      <c r="J752" s="319"/>
      <c r="K752" s="320"/>
      <c r="L752" s="319"/>
      <c r="M752" s="320"/>
      <c r="N752" s="319"/>
      <c r="O752" s="320"/>
      <c r="P752" s="319"/>
      <c r="Q752" s="322"/>
      <c r="R752" s="319"/>
      <c r="S752" s="322"/>
      <c r="T752" s="319"/>
      <c r="U752" s="322"/>
      <c r="V752" s="148"/>
      <c r="W752" s="148"/>
    </row>
    <row r="753" spans="1:23" hidden="1" x14ac:dyDescent="0.3">
      <c r="A753" s="148"/>
      <c r="B753" s="148"/>
      <c r="C753" s="174"/>
      <c r="D753" s="173" t="str">
        <f>D752&amp;"KW"</f>
        <v>KW</v>
      </c>
      <c r="E753" s="172" t="s">
        <v>167</v>
      </c>
      <c r="F753" s="319"/>
      <c r="G753" s="320"/>
      <c r="H753" s="319"/>
      <c r="I753" s="320"/>
      <c r="J753" s="319"/>
      <c r="K753" s="320"/>
      <c r="L753" s="319"/>
      <c r="M753" s="320"/>
      <c r="N753" s="319"/>
      <c r="O753" s="320"/>
      <c r="P753" s="319"/>
      <c r="Q753" s="322"/>
      <c r="R753" s="319"/>
      <c r="S753" s="322"/>
      <c r="T753" s="319"/>
      <c r="U753" s="322"/>
      <c r="V753" s="148"/>
      <c r="W753" s="148"/>
    </row>
    <row r="754" spans="1:23" hidden="1" x14ac:dyDescent="0.3">
      <c r="A754" s="148"/>
      <c r="B754" s="148"/>
      <c r="C754" s="174" t="s">
        <v>455</v>
      </c>
      <c r="D754" s="155"/>
      <c r="E754" s="172" t="s">
        <v>166</v>
      </c>
      <c r="F754" s="319"/>
      <c r="G754" s="320"/>
      <c r="H754" s="319"/>
      <c r="I754" s="320"/>
      <c r="J754" s="319"/>
      <c r="K754" s="320"/>
      <c r="L754" s="319"/>
      <c r="M754" s="320"/>
      <c r="N754" s="319"/>
      <c r="O754" s="320"/>
      <c r="P754" s="319"/>
      <c r="Q754" s="322"/>
      <c r="R754" s="319"/>
      <c r="S754" s="322"/>
      <c r="T754" s="319"/>
      <c r="U754" s="322"/>
      <c r="V754" s="148"/>
      <c r="W754" s="148"/>
    </row>
    <row r="755" spans="1:23" hidden="1" x14ac:dyDescent="0.3">
      <c r="A755" s="148"/>
      <c r="B755" s="148"/>
      <c r="C755" s="174"/>
      <c r="D755" s="173" t="str">
        <f>D754&amp;"KW"</f>
        <v>KW</v>
      </c>
      <c r="E755" s="172" t="s">
        <v>167</v>
      </c>
      <c r="F755" s="319"/>
      <c r="G755" s="320"/>
      <c r="H755" s="319"/>
      <c r="I755" s="320"/>
      <c r="J755" s="319"/>
      <c r="K755" s="320"/>
      <c r="L755" s="319"/>
      <c r="M755" s="320"/>
      <c r="N755" s="319"/>
      <c r="O755" s="320"/>
      <c r="P755" s="319"/>
      <c r="Q755" s="322"/>
      <c r="R755" s="319"/>
      <c r="S755" s="322"/>
      <c r="T755" s="319"/>
      <c r="U755" s="322"/>
      <c r="V755" s="148"/>
      <c r="W755" s="148"/>
    </row>
    <row r="756" spans="1:23" hidden="1" x14ac:dyDescent="0.3">
      <c r="A756" s="148"/>
      <c r="B756" s="148"/>
      <c r="C756" s="174" t="s">
        <v>456</v>
      </c>
      <c r="D756" s="155"/>
      <c r="E756" s="172" t="s">
        <v>166</v>
      </c>
      <c r="F756" s="319"/>
      <c r="G756" s="320"/>
      <c r="H756" s="319"/>
      <c r="I756" s="320"/>
      <c r="J756" s="319"/>
      <c r="K756" s="320"/>
      <c r="L756" s="319"/>
      <c r="M756" s="320"/>
      <c r="N756" s="319"/>
      <c r="O756" s="320"/>
      <c r="P756" s="319"/>
      <c r="Q756" s="322"/>
      <c r="R756" s="319"/>
      <c r="S756" s="322"/>
      <c r="T756" s="319"/>
      <c r="U756" s="322"/>
      <c r="V756" s="148"/>
      <c r="W756" s="148"/>
    </row>
    <row r="757" spans="1:23" hidden="1" x14ac:dyDescent="0.3">
      <c r="A757" s="148"/>
      <c r="B757" s="148"/>
      <c r="C757" s="174"/>
      <c r="D757" s="173" t="str">
        <f>D756&amp;"KW"</f>
        <v>KW</v>
      </c>
      <c r="E757" s="172" t="s">
        <v>167</v>
      </c>
      <c r="F757" s="319"/>
      <c r="G757" s="320"/>
      <c r="H757" s="319"/>
      <c r="I757" s="320"/>
      <c r="J757" s="319"/>
      <c r="K757" s="320"/>
      <c r="L757" s="319"/>
      <c r="M757" s="320"/>
      <c r="N757" s="319"/>
      <c r="O757" s="320"/>
      <c r="P757" s="319"/>
      <c r="Q757" s="322"/>
      <c r="R757" s="319"/>
      <c r="S757" s="322"/>
      <c r="T757" s="319"/>
      <c r="U757" s="322"/>
      <c r="V757" s="148"/>
      <c r="W757" s="148"/>
    </row>
    <row r="758" spans="1:23" hidden="1" x14ac:dyDescent="0.3">
      <c r="A758" s="148"/>
      <c r="B758" s="148"/>
      <c r="C758" s="174" t="s">
        <v>457</v>
      </c>
      <c r="D758" s="155"/>
      <c r="E758" s="172" t="s">
        <v>166</v>
      </c>
      <c r="F758" s="319"/>
      <c r="G758" s="320"/>
      <c r="H758" s="319"/>
      <c r="I758" s="320"/>
      <c r="J758" s="319"/>
      <c r="K758" s="320"/>
      <c r="L758" s="319"/>
      <c r="M758" s="320"/>
      <c r="N758" s="319"/>
      <c r="O758" s="320"/>
      <c r="P758" s="319"/>
      <c r="Q758" s="322"/>
      <c r="R758" s="319"/>
      <c r="S758" s="322"/>
      <c r="T758" s="319"/>
      <c r="U758" s="322"/>
      <c r="V758" s="148"/>
      <c r="W758" s="148"/>
    </row>
    <row r="759" spans="1:23" hidden="1" x14ac:dyDescent="0.3">
      <c r="A759" s="148"/>
      <c r="B759" s="148"/>
      <c r="C759" s="174"/>
      <c r="D759" s="173" t="str">
        <f>D758&amp;"KW"</f>
        <v>KW</v>
      </c>
      <c r="E759" s="172" t="s">
        <v>167</v>
      </c>
      <c r="F759" s="319"/>
      <c r="G759" s="320"/>
      <c r="H759" s="319"/>
      <c r="I759" s="320"/>
      <c r="J759" s="319"/>
      <c r="K759" s="320"/>
      <c r="L759" s="319"/>
      <c r="M759" s="320"/>
      <c r="N759" s="319"/>
      <c r="O759" s="320"/>
      <c r="P759" s="319"/>
      <c r="Q759" s="322"/>
      <c r="R759" s="319"/>
      <c r="S759" s="322"/>
      <c r="T759" s="319"/>
      <c r="U759" s="322"/>
      <c r="V759" s="148"/>
      <c r="W759" s="148"/>
    </row>
    <row r="760" spans="1:23" hidden="1" x14ac:dyDescent="0.3">
      <c r="A760" s="148"/>
      <c r="B760" s="148"/>
      <c r="C760" s="174" t="s">
        <v>458</v>
      </c>
      <c r="D760" s="155"/>
      <c r="E760" s="172" t="s">
        <v>166</v>
      </c>
      <c r="F760" s="319"/>
      <c r="G760" s="320"/>
      <c r="H760" s="319"/>
      <c r="I760" s="320"/>
      <c r="J760" s="319"/>
      <c r="K760" s="320"/>
      <c r="L760" s="319"/>
      <c r="M760" s="320"/>
      <c r="N760" s="319"/>
      <c r="O760" s="320"/>
      <c r="P760" s="319"/>
      <c r="Q760" s="322"/>
      <c r="R760" s="319"/>
      <c r="S760" s="322"/>
      <c r="T760" s="319"/>
      <c r="U760" s="322"/>
      <c r="V760" s="148"/>
      <c r="W760" s="148"/>
    </row>
    <row r="761" spans="1:23" hidden="1" x14ac:dyDescent="0.3">
      <c r="A761" s="148"/>
      <c r="B761" s="148"/>
      <c r="C761" s="174"/>
      <c r="D761" s="173" t="str">
        <f>D760&amp;"KW"</f>
        <v>KW</v>
      </c>
      <c r="E761" s="172" t="s">
        <v>167</v>
      </c>
      <c r="F761" s="319"/>
      <c r="G761" s="320"/>
      <c r="H761" s="319"/>
      <c r="I761" s="320"/>
      <c r="J761" s="319"/>
      <c r="K761" s="320"/>
      <c r="L761" s="319"/>
      <c r="M761" s="320"/>
      <c r="N761" s="319"/>
      <c r="O761" s="320"/>
      <c r="P761" s="319"/>
      <c r="Q761" s="322"/>
      <c r="R761" s="319"/>
      <c r="S761" s="322"/>
      <c r="T761" s="319"/>
      <c r="U761" s="322"/>
      <c r="V761" s="148"/>
      <c r="W761" s="148"/>
    </row>
    <row r="762" spans="1:23" hidden="1" x14ac:dyDescent="0.3">
      <c r="A762" s="148"/>
      <c r="B762" s="148"/>
      <c r="C762" s="174" t="s">
        <v>459</v>
      </c>
      <c r="D762" s="155"/>
      <c r="E762" s="172" t="s">
        <v>166</v>
      </c>
      <c r="F762" s="319"/>
      <c r="G762" s="320"/>
      <c r="H762" s="319"/>
      <c r="I762" s="320"/>
      <c r="J762" s="319"/>
      <c r="K762" s="320"/>
      <c r="L762" s="319"/>
      <c r="M762" s="320"/>
      <c r="N762" s="319"/>
      <c r="O762" s="320"/>
      <c r="P762" s="319"/>
      <c r="Q762" s="322"/>
      <c r="R762" s="319"/>
      <c r="S762" s="322"/>
      <c r="T762" s="319"/>
      <c r="U762" s="322"/>
      <c r="V762" s="148"/>
      <c r="W762" s="148"/>
    </row>
    <row r="763" spans="1:23" hidden="1" x14ac:dyDescent="0.3">
      <c r="A763" s="148"/>
      <c r="B763" s="148"/>
      <c r="C763" s="174"/>
      <c r="D763" s="173" t="str">
        <f>D762&amp;"KW"</f>
        <v>KW</v>
      </c>
      <c r="E763" s="172" t="s">
        <v>167</v>
      </c>
      <c r="F763" s="319"/>
      <c r="G763" s="320"/>
      <c r="H763" s="319"/>
      <c r="I763" s="320"/>
      <c r="J763" s="319"/>
      <c r="K763" s="320"/>
      <c r="L763" s="319"/>
      <c r="M763" s="320"/>
      <c r="N763" s="319"/>
      <c r="O763" s="320"/>
      <c r="P763" s="319"/>
      <c r="Q763" s="322"/>
      <c r="R763" s="319"/>
      <c r="S763" s="322"/>
      <c r="T763" s="319"/>
      <c r="U763" s="322"/>
      <c r="V763" s="148"/>
      <c r="W763" s="148"/>
    </row>
    <row r="764" spans="1:23" hidden="1" x14ac:dyDescent="0.3">
      <c r="A764" s="148"/>
      <c r="B764" s="148"/>
      <c r="C764" s="174" t="s">
        <v>460</v>
      </c>
      <c r="D764" s="155"/>
      <c r="E764" s="172" t="s">
        <v>166</v>
      </c>
      <c r="F764" s="319"/>
      <c r="G764" s="320"/>
      <c r="H764" s="319"/>
      <c r="I764" s="320"/>
      <c r="J764" s="319"/>
      <c r="K764" s="320"/>
      <c r="L764" s="319"/>
      <c r="M764" s="320"/>
      <c r="N764" s="319"/>
      <c r="O764" s="320"/>
      <c r="P764" s="319"/>
      <c r="Q764" s="322"/>
      <c r="R764" s="319"/>
      <c r="S764" s="322"/>
      <c r="T764" s="319"/>
      <c r="U764" s="322"/>
      <c r="V764" s="148"/>
      <c r="W764" s="148"/>
    </row>
    <row r="765" spans="1:23" hidden="1" x14ac:dyDescent="0.3">
      <c r="A765" s="148"/>
      <c r="B765" s="148"/>
      <c r="C765" s="174"/>
      <c r="D765" s="173" t="str">
        <f>D764&amp;"KW"</f>
        <v>KW</v>
      </c>
      <c r="E765" s="172" t="s">
        <v>167</v>
      </c>
      <c r="F765" s="319"/>
      <c r="G765" s="320"/>
      <c r="H765" s="319"/>
      <c r="I765" s="320"/>
      <c r="J765" s="319"/>
      <c r="K765" s="320"/>
      <c r="L765" s="319"/>
      <c r="M765" s="320"/>
      <c r="N765" s="319"/>
      <c r="O765" s="320"/>
      <c r="P765" s="319"/>
      <c r="Q765" s="322"/>
      <c r="R765" s="319"/>
      <c r="S765" s="322"/>
      <c r="T765" s="319"/>
      <c r="U765" s="322"/>
      <c r="V765" s="148"/>
      <c r="W765" s="148"/>
    </row>
    <row r="766" spans="1:23" hidden="1" x14ac:dyDescent="0.3">
      <c r="A766" s="148"/>
      <c r="B766" s="148"/>
      <c r="C766" s="174" t="s">
        <v>461</v>
      </c>
      <c r="D766" s="155"/>
      <c r="E766" s="172" t="s">
        <v>166</v>
      </c>
      <c r="F766" s="319"/>
      <c r="G766" s="320"/>
      <c r="H766" s="319"/>
      <c r="I766" s="320"/>
      <c r="J766" s="319"/>
      <c r="K766" s="320"/>
      <c r="L766" s="319"/>
      <c r="M766" s="320"/>
      <c r="N766" s="319"/>
      <c r="O766" s="320"/>
      <c r="P766" s="319"/>
      <c r="Q766" s="322"/>
      <c r="R766" s="319"/>
      <c r="S766" s="322"/>
      <c r="T766" s="319"/>
      <c r="U766" s="322"/>
      <c r="V766" s="148"/>
      <c r="W766" s="148"/>
    </row>
    <row r="767" spans="1:23" hidden="1" x14ac:dyDescent="0.3">
      <c r="A767" s="148"/>
      <c r="B767" s="148"/>
      <c r="C767" s="174"/>
      <c r="D767" s="173" t="str">
        <f>D766&amp;"KW"</f>
        <v>KW</v>
      </c>
      <c r="E767" s="172" t="s">
        <v>167</v>
      </c>
      <c r="F767" s="319"/>
      <c r="G767" s="320"/>
      <c r="H767" s="319"/>
      <c r="I767" s="320"/>
      <c r="J767" s="319"/>
      <c r="K767" s="320"/>
      <c r="L767" s="319"/>
      <c r="M767" s="320"/>
      <c r="N767" s="319"/>
      <c r="O767" s="320"/>
      <c r="P767" s="319"/>
      <c r="Q767" s="322"/>
      <c r="R767" s="319"/>
      <c r="S767" s="322"/>
      <c r="T767" s="319"/>
      <c r="U767" s="322"/>
      <c r="V767" s="148"/>
      <c r="W767" s="148"/>
    </row>
    <row r="768" spans="1:23" hidden="1" x14ac:dyDescent="0.3">
      <c r="A768" s="148"/>
      <c r="B768" s="148"/>
      <c r="C768" s="174" t="s">
        <v>462</v>
      </c>
      <c r="D768" s="155"/>
      <c r="E768" s="172" t="s">
        <v>166</v>
      </c>
      <c r="F768" s="319"/>
      <c r="G768" s="320"/>
      <c r="H768" s="319"/>
      <c r="I768" s="320"/>
      <c r="J768" s="319"/>
      <c r="K768" s="320"/>
      <c r="L768" s="319"/>
      <c r="M768" s="320"/>
      <c r="N768" s="319"/>
      <c r="O768" s="320"/>
      <c r="P768" s="319"/>
      <c r="Q768" s="322"/>
      <c r="R768" s="319"/>
      <c r="S768" s="322"/>
      <c r="T768" s="319"/>
      <c r="U768" s="322"/>
      <c r="V768" s="148"/>
      <c r="W768" s="148"/>
    </row>
    <row r="769" spans="1:23" hidden="1" x14ac:dyDescent="0.3">
      <c r="A769" s="148"/>
      <c r="B769" s="148"/>
      <c r="C769" s="174"/>
      <c r="D769" s="173" t="str">
        <f>D768&amp;"KW"</f>
        <v>KW</v>
      </c>
      <c r="E769" s="172" t="s">
        <v>167</v>
      </c>
      <c r="F769" s="319"/>
      <c r="G769" s="320"/>
      <c r="H769" s="319"/>
      <c r="I769" s="320"/>
      <c r="J769" s="319"/>
      <c r="K769" s="320"/>
      <c r="L769" s="319"/>
      <c r="M769" s="320"/>
      <c r="N769" s="319"/>
      <c r="O769" s="320"/>
      <c r="P769" s="319"/>
      <c r="Q769" s="322"/>
      <c r="R769" s="319"/>
      <c r="S769" s="322"/>
      <c r="T769" s="319"/>
      <c r="U769" s="322"/>
      <c r="V769" s="148"/>
      <c r="W769" s="148"/>
    </row>
    <row r="770" spans="1:23" hidden="1" x14ac:dyDescent="0.3">
      <c r="A770" s="148"/>
      <c r="B770" s="148"/>
      <c r="C770" s="174" t="s">
        <v>463</v>
      </c>
      <c r="D770" s="155"/>
      <c r="E770" s="172" t="s">
        <v>166</v>
      </c>
      <c r="F770" s="319"/>
      <c r="G770" s="320"/>
      <c r="H770" s="319"/>
      <c r="I770" s="320"/>
      <c r="J770" s="319"/>
      <c r="K770" s="320"/>
      <c r="L770" s="319"/>
      <c r="M770" s="320"/>
      <c r="N770" s="319"/>
      <c r="O770" s="320"/>
      <c r="P770" s="319"/>
      <c r="Q770" s="322"/>
      <c r="R770" s="319"/>
      <c r="S770" s="322"/>
      <c r="T770" s="319"/>
      <c r="U770" s="322"/>
      <c r="V770" s="148"/>
      <c r="W770" s="148"/>
    </row>
    <row r="771" spans="1:23" hidden="1" x14ac:dyDescent="0.3">
      <c r="A771" s="148"/>
      <c r="B771" s="148"/>
      <c r="C771" s="174"/>
      <c r="D771" s="173" t="str">
        <f>D770&amp;"KW"</f>
        <v>KW</v>
      </c>
      <c r="E771" s="172" t="s">
        <v>167</v>
      </c>
      <c r="F771" s="319"/>
      <c r="G771" s="320"/>
      <c r="H771" s="319"/>
      <c r="I771" s="320"/>
      <c r="J771" s="319"/>
      <c r="K771" s="320"/>
      <c r="L771" s="319"/>
      <c r="M771" s="320"/>
      <c r="N771" s="319"/>
      <c r="O771" s="320"/>
      <c r="P771" s="319"/>
      <c r="Q771" s="322"/>
      <c r="R771" s="319"/>
      <c r="S771" s="322"/>
      <c r="T771" s="319"/>
      <c r="U771" s="322"/>
      <c r="V771" s="148"/>
      <c r="W771" s="148"/>
    </row>
    <row r="772" spans="1:23" hidden="1" x14ac:dyDescent="0.3">
      <c r="A772" s="148"/>
      <c r="B772" s="148"/>
      <c r="C772" s="174" t="s">
        <v>464</v>
      </c>
      <c r="D772" s="155"/>
      <c r="E772" s="172" t="s">
        <v>166</v>
      </c>
      <c r="F772" s="319"/>
      <c r="G772" s="320"/>
      <c r="H772" s="319"/>
      <c r="I772" s="320"/>
      <c r="J772" s="319"/>
      <c r="K772" s="320"/>
      <c r="L772" s="319"/>
      <c r="M772" s="320"/>
      <c r="N772" s="319"/>
      <c r="O772" s="320"/>
      <c r="P772" s="319"/>
      <c r="Q772" s="322"/>
      <c r="R772" s="319"/>
      <c r="S772" s="322"/>
      <c r="T772" s="319"/>
      <c r="U772" s="322"/>
      <c r="V772" s="148"/>
      <c r="W772" s="148"/>
    </row>
    <row r="773" spans="1:23" hidden="1" x14ac:dyDescent="0.3">
      <c r="A773" s="148"/>
      <c r="B773" s="148"/>
      <c r="C773" s="174"/>
      <c r="D773" s="175" t="str">
        <f>D772&amp;"KW"</f>
        <v>KW</v>
      </c>
      <c r="E773" s="172" t="s">
        <v>167</v>
      </c>
      <c r="F773" s="319"/>
      <c r="G773" s="320"/>
      <c r="H773" s="319"/>
      <c r="I773" s="320"/>
      <c r="J773" s="319"/>
      <c r="K773" s="320"/>
      <c r="L773" s="319"/>
      <c r="M773" s="320"/>
      <c r="N773" s="319"/>
      <c r="O773" s="320"/>
      <c r="P773" s="319"/>
      <c r="Q773" s="322"/>
      <c r="R773" s="319"/>
      <c r="S773" s="322"/>
      <c r="T773" s="319"/>
      <c r="U773" s="322"/>
      <c r="V773" s="148"/>
      <c r="W773" s="148"/>
    </row>
    <row r="774" spans="1:23" hidden="1" x14ac:dyDescent="0.3">
      <c r="A774" s="148"/>
      <c r="B774" s="148"/>
      <c r="C774" s="174" t="s">
        <v>465</v>
      </c>
      <c r="D774" s="155"/>
      <c r="E774" s="172" t="s">
        <v>166</v>
      </c>
      <c r="F774" s="319"/>
      <c r="G774" s="320"/>
      <c r="H774" s="319"/>
      <c r="I774" s="320"/>
      <c r="J774" s="319"/>
      <c r="K774" s="320"/>
      <c r="L774" s="319"/>
      <c r="M774" s="320"/>
      <c r="N774" s="319"/>
      <c r="O774" s="320"/>
      <c r="P774" s="319"/>
      <c r="Q774" s="322"/>
      <c r="R774" s="319"/>
      <c r="S774" s="322"/>
      <c r="T774" s="319"/>
      <c r="U774" s="322"/>
      <c r="V774" s="148"/>
      <c r="W774" s="148"/>
    </row>
    <row r="775" spans="1:23" hidden="1" x14ac:dyDescent="0.3">
      <c r="A775" s="148"/>
      <c r="B775" s="148"/>
      <c r="C775" s="174"/>
      <c r="D775" s="175" t="str">
        <f>D774&amp;"KW"</f>
        <v>KW</v>
      </c>
      <c r="E775" s="172" t="s">
        <v>167</v>
      </c>
      <c r="F775" s="319"/>
      <c r="G775" s="320"/>
      <c r="H775" s="319"/>
      <c r="I775" s="320"/>
      <c r="J775" s="319"/>
      <c r="K775" s="320"/>
      <c r="L775" s="319"/>
      <c r="M775" s="320"/>
      <c r="N775" s="319"/>
      <c r="O775" s="320"/>
      <c r="P775" s="319"/>
      <c r="Q775" s="322"/>
      <c r="R775" s="319"/>
      <c r="S775" s="322"/>
      <c r="T775" s="319"/>
      <c r="U775" s="322"/>
      <c r="V775" s="148"/>
      <c r="W775" s="148"/>
    </row>
    <row r="776" spans="1:23" hidden="1" x14ac:dyDescent="0.3">
      <c r="A776" s="148"/>
      <c r="B776" s="148"/>
      <c r="C776" s="174" t="s">
        <v>466</v>
      </c>
      <c r="D776" s="155"/>
      <c r="E776" s="172" t="s">
        <v>166</v>
      </c>
      <c r="F776" s="319"/>
      <c r="G776" s="320"/>
      <c r="H776" s="319"/>
      <c r="I776" s="320"/>
      <c r="J776" s="319"/>
      <c r="K776" s="320"/>
      <c r="L776" s="319"/>
      <c r="M776" s="320"/>
      <c r="N776" s="319"/>
      <c r="O776" s="320"/>
      <c r="P776" s="319"/>
      <c r="Q776" s="322"/>
      <c r="R776" s="319"/>
      <c r="S776" s="322"/>
      <c r="T776" s="319"/>
      <c r="U776" s="322"/>
      <c r="V776" s="148"/>
      <c r="W776" s="148"/>
    </row>
    <row r="777" spans="1:23" hidden="1" x14ac:dyDescent="0.3">
      <c r="A777" s="148"/>
      <c r="B777" s="148"/>
      <c r="C777" s="174"/>
      <c r="D777" s="173" t="str">
        <f>D776&amp;"KW"</f>
        <v>KW</v>
      </c>
      <c r="E777" s="172" t="s">
        <v>167</v>
      </c>
      <c r="F777" s="319"/>
      <c r="G777" s="320"/>
      <c r="H777" s="319"/>
      <c r="I777" s="320"/>
      <c r="J777" s="319"/>
      <c r="K777" s="320"/>
      <c r="L777" s="319"/>
      <c r="M777" s="320"/>
      <c r="N777" s="319"/>
      <c r="O777" s="320"/>
      <c r="P777" s="319"/>
      <c r="Q777" s="322"/>
      <c r="R777" s="319"/>
      <c r="S777" s="322"/>
      <c r="T777" s="319"/>
      <c r="U777" s="322"/>
      <c r="V777" s="148"/>
      <c r="W777" s="148"/>
    </row>
    <row r="778" spans="1:23" hidden="1" x14ac:dyDescent="0.3">
      <c r="A778" s="148"/>
      <c r="B778" s="148"/>
      <c r="C778" s="174" t="s">
        <v>467</v>
      </c>
      <c r="D778" s="155"/>
      <c r="E778" s="172" t="s">
        <v>166</v>
      </c>
      <c r="F778" s="319"/>
      <c r="G778" s="320"/>
      <c r="H778" s="319"/>
      <c r="I778" s="320"/>
      <c r="J778" s="319"/>
      <c r="K778" s="320"/>
      <c r="L778" s="319"/>
      <c r="M778" s="320"/>
      <c r="N778" s="319"/>
      <c r="O778" s="320"/>
      <c r="P778" s="319"/>
      <c r="Q778" s="322"/>
      <c r="R778" s="319"/>
      <c r="S778" s="322"/>
      <c r="T778" s="319"/>
      <c r="U778" s="322"/>
      <c r="V778" s="148"/>
      <c r="W778" s="148"/>
    </row>
    <row r="779" spans="1:23" hidden="1" x14ac:dyDescent="0.3">
      <c r="A779" s="148"/>
      <c r="B779" s="148"/>
      <c r="C779" s="174"/>
      <c r="D779" s="173" t="str">
        <f>D778&amp;"KW"</f>
        <v>KW</v>
      </c>
      <c r="E779" s="172" t="s">
        <v>167</v>
      </c>
      <c r="F779" s="319"/>
      <c r="G779" s="320"/>
      <c r="H779" s="319"/>
      <c r="I779" s="320"/>
      <c r="J779" s="319"/>
      <c r="K779" s="320"/>
      <c r="L779" s="319"/>
      <c r="M779" s="320"/>
      <c r="N779" s="319"/>
      <c r="O779" s="320"/>
      <c r="P779" s="319"/>
      <c r="Q779" s="322"/>
      <c r="R779" s="319"/>
      <c r="S779" s="322"/>
      <c r="T779" s="319"/>
      <c r="U779" s="322"/>
      <c r="V779" s="148"/>
      <c r="W779" s="148"/>
    </row>
    <row r="780" spans="1:23" hidden="1" x14ac:dyDescent="0.3">
      <c r="A780" s="148"/>
      <c r="B780" s="148"/>
      <c r="C780" s="174" t="s">
        <v>468</v>
      </c>
      <c r="D780" s="155"/>
      <c r="E780" s="172" t="s">
        <v>166</v>
      </c>
      <c r="F780" s="319"/>
      <c r="G780" s="320"/>
      <c r="H780" s="319"/>
      <c r="I780" s="320"/>
      <c r="J780" s="319"/>
      <c r="K780" s="320"/>
      <c r="L780" s="319"/>
      <c r="M780" s="320"/>
      <c r="N780" s="319"/>
      <c r="O780" s="320"/>
      <c r="P780" s="319"/>
      <c r="Q780" s="322"/>
      <c r="R780" s="319"/>
      <c r="S780" s="322"/>
      <c r="T780" s="319"/>
      <c r="U780" s="322"/>
      <c r="V780" s="148"/>
      <c r="W780" s="148"/>
    </row>
    <row r="781" spans="1:23" hidden="1" x14ac:dyDescent="0.3">
      <c r="A781" s="148"/>
      <c r="B781" s="148"/>
      <c r="C781" s="174"/>
      <c r="D781" s="173" t="str">
        <f>D780&amp;"KW"</f>
        <v>KW</v>
      </c>
      <c r="E781" s="172" t="s">
        <v>167</v>
      </c>
      <c r="F781" s="319"/>
      <c r="G781" s="320"/>
      <c r="H781" s="319"/>
      <c r="I781" s="320"/>
      <c r="J781" s="319"/>
      <c r="K781" s="320"/>
      <c r="L781" s="319"/>
      <c r="M781" s="320"/>
      <c r="N781" s="319"/>
      <c r="O781" s="320"/>
      <c r="P781" s="319"/>
      <c r="Q781" s="322"/>
      <c r="R781" s="319"/>
      <c r="S781" s="322"/>
      <c r="T781" s="319"/>
      <c r="U781" s="322"/>
      <c r="V781" s="148"/>
      <c r="W781" s="148"/>
    </row>
    <row r="782" spans="1:23" hidden="1" x14ac:dyDescent="0.3">
      <c r="A782" s="148"/>
      <c r="B782" s="148"/>
      <c r="C782" s="174" t="s">
        <v>469</v>
      </c>
      <c r="D782" s="155"/>
      <c r="E782" s="172" t="s">
        <v>166</v>
      </c>
      <c r="F782" s="319"/>
      <c r="G782" s="320"/>
      <c r="H782" s="319"/>
      <c r="I782" s="320"/>
      <c r="J782" s="319"/>
      <c r="K782" s="320"/>
      <c r="L782" s="319"/>
      <c r="M782" s="320"/>
      <c r="N782" s="319"/>
      <c r="O782" s="320"/>
      <c r="P782" s="319"/>
      <c r="Q782" s="322"/>
      <c r="R782" s="319"/>
      <c r="S782" s="322"/>
      <c r="T782" s="319"/>
      <c r="U782" s="322"/>
      <c r="V782" s="148"/>
      <c r="W782" s="148"/>
    </row>
    <row r="783" spans="1:23" hidden="1" x14ac:dyDescent="0.3">
      <c r="A783" s="148"/>
      <c r="B783" s="148"/>
      <c r="C783" s="174"/>
      <c r="D783" s="173" t="str">
        <f>D782&amp;"KW"</f>
        <v>KW</v>
      </c>
      <c r="E783" s="172" t="s">
        <v>167</v>
      </c>
      <c r="F783" s="319"/>
      <c r="G783" s="320"/>
      <c r="H783" s="319"/>
      <c r="I783" s="320"/>
      <c r="J783" s="319"/>
      <c r="K783" s="320"/>
      <c r="L783" s="319"/>
      <c r="M783" s="320"/>
      <c r="N783" s="319"/>
      <c r="O783" s="320"/>
      <c r="P783" s="319"/>
      <c r="Q783" s="322"/>
      <c r="R783" s="319"/>
      <c r="S783" s="322"/>
      <c r="T783" s="319"/>
      <c r="U783" s="322"/>
      <c r="V783" s="148"/>
      <c r="W783" s="148"/>
    </row>
    <row r="784" spans="1:23" hidden="1" x14ac:dyDescent="0.3">
      <c r="A784" s="148"/>
      <c r="B784" s="148"/>
      <c r="C784" s="174" t="s">
        <v>470</v>
      </c>
      <c r="D784" s="155"/>
      <c r="E784" s="172" t="s">
        <v>166</v>
      </c>
      <c r="F784" s="319"/>
      <c r="G784" s="320"/>
      <c r="H784" s="319"/>
      <c r="I784" s="320"/>
      <c r="J784" s="319"/>
      <c r="K784" s="320"/>
      <c r="L784" s="319"/>
      <c r="M784" s="320"/>
      <c r="N784" s="319"/>
      <c r="O784" s="320"/>
      <c r="P784" s="319"/>
      <c r="Q784" s="322"/>
      <c r="R784" s="319"/>
      <c r="S784" s="322"/>
      <c r="T784" s="319"/>
      <c r="U784" s="322"/>
      <c r="V784" s="148"/>
      <c r="W784" s="148"/>
    </row>
    <row r="785" spans="1:23" hidden="1" x14ac:dyDescent="0.3">
      <c r="A785" s="148"/>
      <c r="B785" s="148"/>
      <c r="C785" s="174"/>
      <c r="D785" s="173" t="str">
        <f>D784&amp;"KW"</f>
        <v>KW</v>
      </c>
      <c r="E785" s="172" t="s">
        <v>167</v>
      </c>
      <c r="F785" s="319"/>
      <c r="G785" s="320"/>
      <c r="H785" s="319"/>
      <c r="I785" s="320"/>
      <c r="J785" s="319"/>
      <c r="K785" s="320"/>
      <c r="L785" s="319"/>
      <c r="M785" s="320"/>
      <c r="N785" s="319"/>
      <c r="O785" s="320"/>
      <c r="P785" s="319"/>
      <c r="Q785" s="322"/>
      <c r="R785" s="319"/>
      <c r="S785" s="322"/>
      <c r="T785" s="319"/>
      <c r="U785" s="322"/>
      <c r="V785" s="148"/>
      <c r="W785" s="148"/>
    </row>
    <row r="786" spans="1:23" hidden="1" x14ac:dyDescent="0.3">
      <c r="A786" s="148"/>
      <c r="B786" s="148"/>
      <c r="C786" s="174" t="s">
        <v>471</v>
      </c>
      <c r="D786" s="155"/>
      <c r="E786" s="172" t="s">
        <v>166</v>
      </c>
      <c r="F786" s="319"/>
      <c r="G786" s="320"/>
      <c r="H786" s="319"/>
      <c r="I786" s="320"/>
      <c r="J786" s="319"/>
      <c r="K786" s="320"/>
      <c r="L786" s="319"/>
      <c r="M786" s="320"/>
      <c r="N786" s="319"/>
      <c r="O786" s="320"/>
      <c r="P786" s="319"/>
      <c r="Q786" s="322"/>
      <c r="R786" s="319"/>
      <c r="S786" s="322"/>
      <c r="T786" s="319"/>
      <c r="U786" s="322"/>
      <c r="V786" s="148"/>
      <c r="W786" s="148"/>
    </row>
    <row r="787" spans="1:23" hidden="1" x14ac:dyDescent="0.3">
      <c r="A787" s="148"/>
      <c r="B787" s="148"/>
      <c r="C787" s="174"/>
      <c r="D787" s="173" t="str">
        <f>D786&amp;"KW"</f>
        <v>KW</v>
      </c>
      <c r="E787" s="172" t="s">
        <v>167</v>
      </c>
      <c r="F787" s="319"/>
      <c r="G787" s="320"/>
      <c r="H787" s="319"/>
      <c r="I787" s="320"/>
      <c r="J787" s="319"/>
      <c r="K787" s="320"/>
      <c r="L787" s="319"/>
      <c r="M787" s="320"/>
      <c r="N787" s="319"/>
      <c r="O787" s="320"/>
      <c r="P787" s="319"/>
      <c r="Q787" s="322"/>
      <c r="R787" s="319"/>
      <c r="S787" s="322"/>
      <c r="T787" s="319"/>
      <c r="U787" s="322"/>
      <c r="V787" s="148"/>
      <c r="W787" s="148"/>
    </row>
    <row r="788" spans="1:23" hidden="1" x14ac:dyDescent="0.3">
      <c r="A788" s="148"/>
      <c r="B788" s="148"/>
      <c r="C788" s="174" t="s">
        <v>472</v>
      </c>
      <c r="D788" s="155"/>
      <c r="E788" s="172" t="s">
        <v>166</v>
      </c>
      <c r="F788" s="319"/>
      <c r="G788" s="320"/>
      <c r="H788" s="319"/>
      <c r="I788" s="320"/>
      <c r="J788" s="319"/>
      <c r="K788" s="320"/>
      <c r="L788" s="319"/>
      <c r="M788" s="320"/>
      <c r="N788" s="319"/>
      <c r="O788" s="320"/>
      <c r="P788" s="319"/>
      <c r="Q788" s="322"/>
      <c r="R788" s="319"/>
      <c r="S788" s="322"/>
      <c r="T788" s="319"/>
      <c r="U788" s="322"/>
      <c r="V788" s="148"/>
      <c r="W788" s="148"/>
    </row>
    <row r="789" spans="1:23" hidden="1" x14ac:dyDescent="0.3">
      <c r="A789" s="148"/>
      <c r="B789" s="148"/>
      <c r="C789" s="174"/>
      <c r="D789" s="173" t="str">
        <f>D788&amp;"KW"</f>
        <v>KW</v>
      </c>
      <c r="E789" s="172" t="s">
        <v>167</v>
      </c>
      <c r="F789" s="319"/>
      <c r="G789" s="320"/>
      <c r="H789" s="319"/>
      <c r="I789" s="320"/>
      <c r="J789" s="319"/>
      <c r="K789" s="320"/>
      <c r="L789" s="319"/>
      <c r="M789" s="320"/>
      <c r="N789" s="319"/>
      <c r="O789" s="320"/>
      <c r="P789" s="319"/>
      <c r="Q789" s="322"/>
      <c r="R789" s="319"/>
      <c r="S789" s="322"/>
      <c r="T789" s="319"/>
      <c r="U789" s="322"/>
      <c r="V789" s="148"/>
      <c r="W789" s="148"/>
    </row>
    <row r="790" spans="1:23" hidden="1" x14ac:dyDescent="0.3">
      <c r="A790" s="148"/>
      <c r="B790" s="148"/>
      <c r="C790" s="174" t="s">
        <v>473</v>
      </c>
      <c r="D790" s="155"/>
      <c r="E790" s="172" t="s">
        <v>166</v>
      </c>
      <c r="F790" s="319"/>
      <c r="G790" s="320"/>
      <c r="H790" s="319"/>
      <c r="I790" s="320"/>
      <c r="J790" s="319"/>
      <c r="K790" s="320"/>
      <c r="L790" s="319"/>
      <c r="M790" s="320"/>
      <c r="N790" s="319"/>
      <c r="O790" s="320"/>
      <c r="P790" s="319"/>
      <c r="Q790" s="322"/>
      <c r="R790" s="319"/>
      <c r="S790" s="322"/>
      <c r="T790" s="319"/>
      <c r="U790" s="322"/>
      <c r="V790" s="148"/>
      <c r="W790" s="148"/>
    </row>
    <row r="791" spans="1:23" hidden="1" x14ac:dyDescent="0.3">
      <c r="A791" s="148"/>
      <c r="B791" s="148"/>
      <c r="C791" s="174"/>
      <c r="D791" s="173" t="str">
        <f>D790&amp;"KW"</f>
        <v>KW</v>
      </c>
      <c r="E791" s="172" t="s">
        <v>167</v>
      </c>
      <c r="F791" s="319"/>
      <c r="G791" s="320"/>
      <c r="H791" s="319"/>
      <c r="I791" s="320"/>
      <c r="J791" s="319"/>
      <c r="K791" s="320"/>
      <c r="L791" s="319"/>
      <c r="M791" s="320"/>
      <c r="N791" s="319"/>
      <c r="O791" s="320"/>
      <c r="P791" s="319"/>
      <c r="Q791" s="322"/>
      <c r="R791" s="319"/>
      <c r="S791" s="322"/>
      <c r="T791" s="319"/>
      <c r="U791" s="322"/>
      <c r="V791" s="148"/>
      <c r="W791" s="148"/>
    </row>
    <row r="793" spans="1:23" x14ac:dyDescent="0.3">
      <c r="Q793" s="261"/>
    </row>
  </sheetData>
  <mergeCells count="2422">
    <mergeCell ref="P790:Q790"/>
    <mergeCell ref="R790:S790"/>
    <mergeCell ref="T790:U790"/>
    <mergeCell ref="P791:Q791"/>
    <mergeCell ref="R791:S791"/>
    <mergeCell ref="T791:U791"/>
    <mergeCell ref="P788:Q788"/>
    <mergeCell ref="R788:S788"/>
    <mergeCell ref="T788:U788"/>
    <mergeCell ref="P789:Q789"/>
    <mergeCell ref="R789:S789"/>
    <mergeCell ref="T789:U789"/>
    <mergeCell ref="P786:Q786"/>
    <mergeCell ref="R786:S786"/>
    <mergeCell ref="T786:U786"/>
    <mergeCell ref="P787:Q787"/>
    <mergeCell ref="R787:S787"/>
    <mergeCell ref="T787:U787"/>
    <mergeCell ref="P784:Q784"/>
    <mergeCell ref="R784:S784"/>
    <mergeCell ref="T784:U784"/>
    <mergeCell ref="P785:Q785"/>
    <mergeCell ref="R785:S785"/>
    <mergeCell ref="T785:U785"/>
    <mergeCell ref="P782:Q782"/>
    <mergeCell ref="R782:S782"/>
    <mergeCell ref="T782:U782"/>
    <mergeCell ref="P783:Q783"/>
    <mergeCell ref="R783:S783"/>
    <mergeCell ref="T783:U783"/>
    <mergeCell ref="P780:Q780"/>
    <mergeCell ref="R780:S780"/>
    <mergeCell ref="T780:U780"/>
    <mergeCell ref="P781:Q781"/>
    <mergeCell ref="R781:S781"/>
    <mergeCell ref="T781:U781"/>
    <mergeCell ref="P778:Q778"/>
    <mergeCell ref="R778:S778"/>
    <mergeCell ref="T778:U778"/>
    <mergeCell ref="P779:Q779"/>
    <mergeCell ref="R779:S779"/>
    <mergeCell ref="T779:U779"/>
    <mergeCell ref="P776:Q776"/>
    <mergeCell ref="R776:S776"/>
    <mergeCell ref="T776:U776"/>
    <mergeCell ref="P777:Q777"/>
    <mergeCell ref="R777:S777"/>
    <mergeCell ref="T777:U777"/>
    <mergeCell ref="P774:Q774"/>
    <mergeCell ref="R774:S774"/>
    <mergeCell ref="T774:U774"/>
    <mergeCell ref="P775:Q775"/>
    <mergeCell ref="R775:S775"/>
    <mergeCell ref="T775:U775"/>
    <mergeCell ref="P772:Q772"/>
    <mergeCell ref="R772:S772"/>
    <mergeCell ref="T772:U772"/>
    <mergeCell ref="P773:Q773"/>
    <mergeCell ref="R773:S773"/>
    <mergeCell ref="T773:U773"/>
    <mergeCell ref="P770:Q770"/>
    <mergeCell ref="R770:S770"/>
    <mergeCell ref="T770:U770"/>
    <mergeCell ref="P771:Q771"/>
    <mergeCell ref="R771:S771"/>
    <mergeCell ref="T771:U771"/>
    <mergeCell ref="P768:Q768"/>
    <mergeCell ref="R768:S768"/>
    <mergeCell ref="T768:U768"/>
    <mergeCell ref="P769:Q769"/>
    <mergeCell ref="R769:S769"/>
    <mergeCell ref="T769:U769"/>
    <mergeCell ref="P766:Q766"/>
    <mergeCell ref="R766:S766"/>
    <mergeCell ref="T766:U766"/>
    <mergeCell ref="P767:Q767"/>
    <mergeCell ref="R767:S767"/>
    <mergeCell ref="T767:U767"/>
    <mergeCell ref="P764:Q764"/>
    <mergeCell ref="R764:S764"/>
    <mergeCell ref="T764:U764"/>
    <mergeCell ref="P765:Q765"/>
    <mergeCell ref="R765:S765"/>
    <mergeCell ref="T765:U765"/>
    <mergeCell ref="P762:Q762"/>
    <mergeCell ref="R762:S762"/>
    <mergeCell ref="T762:U762"/>
    <mergeCell ref="P763:Q763"/>
    <mergeCell ref="R763:S763"/>
    <mergeCell ref="T763:U763"/>
    <mergeCell ref="P760:Q760"/>
    <mergeCell ref="R760:S760"/>
    <mergeCell ref="T760:U760"/>
    <mergeCell ref="P761:Q761"/>
    <mergeCell ref="R761:S761"/>
    <mergeCell ref="T761:U761"/>
    <mergeCell ref="P758:Q758"/>
    <mergeCell ref="R758:S758"/>
    <mergeCell ref="T758:U758"/>
    <mergeCell ref="P759:Q759"/>
    <mergeCell ref="R759:S759"/>
    <mergeCell ref="T759:U759"/>
    <mergeCell ref="P756:Q756"/>
    <mergeCell ref="R756:S756"/>
    <mergeCell ref="T756:U756"/>
    <mergeCell ref="P757:Q757"/>
    <mergeCell ref="R757:S757"/>
    <mergeCell ref="T757:U757"/>
    <mergeCell ref="P754:Q754"/>
    <mergeCell ref="R754:S754"/>
    <mergeCell ref="T754:U754"/>
    <mergeCell ref="P755:Q755"/>
    <mergeCell ref="R755:S755"/>
    <mergeCell ref="T755:U755"/>
    <mergeCell ref="P752:Q752"/>
    <mergeCell ref="R752:S752"/>
    <mergeCell ref="T752:U752"/>
    <mergeCell ref="P753:Q753"/>
    <mergeCell ref="R753:S753"/>
    <mergeCell ref="T753:U753"/>
    <mergeCell ref="P750:Q750"/>
    <mergeCell ref="R750:S750"/>
    <mergeCell ref="T750:U750"/>
    <mergeCell ref="P751:Q751"/>
    <mergeCell ref="R751:S751"/>
    <mergeCell ref="T751:U751"/>
    <mergeCell ref="P748:Q748"/>
    <mergeCell ref="R748:S748"/>
    <mergeCell ref="T748:U748"/>
    <mergeCell ref="P749:Q749"/>
    <mergeCell ref="R749:S749"/>
    <mergeCell ref="T749:U749"/>
    <mergeCell ref="P746:Q746"/>
    <mergeCell ref="R746:S746"/>
    <mergeCell ref="T746:U746"/>
    <mergeCell ref="P747:Q747"/>
    <mergeCell ref="R747:S747"/>
    <mergeCell ref="T747:U747"/>
    <mergeCell ref="P744:Q744"/>
    <mergeCell ref="R744:S744"/>
    <mergeCell ref="T744:U744"/>
    <mergeCell ref="P745:Q745"/>
    <mergeCell ref="R745:S745"/>
    <mergeCell ref="T745:U745"/>
    <mergeCell ref="P742:Q742"/>
    <mergeCell ref="R742:S742"/>
    <mergeCell ref="T742:U742"/>
    <mergeCell ref="P743:Q743"/>
    <mergeCell ref="R743:S743"/>
    <mergeCell ref="T743:U743"/>
    <mergeCell ref="P740:Q740"/>
    <mergeCell ref="R740:S740"/>
    <mergeCell ref="T740:U740"/>
    <mergeCell ref="P741:Q741"/>
    <mergeCell ref="R741:S741"/>
    <mergeCell ref="T741:U741"/>
    <mergeCell ref="P738:Q738"/>
    <mergeCell ref="R738:S738"/>
    <mergeCell ref="T738:U738"/>
    <mergeCell ref="P739:Q739"/>
    <mergeCell ref="R739:S739"/>
    <mergeCell ref="T739:U739"/>
    <mergeCell ref="P736:Q736"/>
    <mergeCell ref="R736:S736"/>
    <mergeCell ref="T736:U736"/>
    <mergeCell ref="P737:Q737"/>
    <mergeCell ref="R737:S737"/>
    <mergeCell ref="T737:U737"/>
    <mergeCell ref="P734:Q734"/>
    <mergeCell ref="R734:S734"/>
    <mergeCell ref="T734:U734"/>
    <mergeCell ref="P735:Q735"/>
    <mergeCell ref="R735:S735"/>
    <mergeCell ref="T735:U735"/>
    <mergeCell ref="P732:Q732"/>
    <mergeCell ref="R732:S732"/>
    <mergeCell ref="T732:U732"/>
    <mergeCell ref="P733:Q733"/>
    <mergeCell ref="R733:S733"/>
    <mergeCell ref="T733:U733"/>
    <mergeCell ref="P730:Q730"/>
    <mergeCell ref="R730:S730"/>
    <mergeCell ref="T730:U730"/>
    <mergeCell ref="P731:Q731"/>
    <mergeCell ref="R731:S731"/>
    <mergeCell ref="T731:U731"/>
    <mergeCell ref="P728:Q728"/>
    <mergeCell ref="R728:S728"/>
    <mergeCell ref="T728:U728"/>
    <mergeCell ref="P729:Q729"/>
    <mergeCell ref="R729:S729"/>
    <mergeCell ref="T729:U729"/>
    <mergeCell ref="P726:Q726"/>
    <mergeCell ref="R726:S726"/>
    <mergeCell ref="T726:U726"/>
    <mergeCell ref="P727:Q727"/>
    <mergeCell ref="R727:S727"/>
    <mergeCell ref="T727:U727"/>
    <mergeCell ref="P724:Q724"/>
    <mergeCell ref="R724:S724"/>
    <mergeCell ref="T724:U724"/>
    <mergeCell ref="P725:Q725"/>
    <mergeCell ref="R725:S725"/>
    <mergeCell ref="T725:U725"/>
    <mergeCell ref="P722:Q722"/>
    <mergeCell ref="R722:S722"/>
    <mergeCell ref="T722:U722"/>
    <mergeCell ref="P723:Q723"/>
    <mergeCell ref="R723:S723"/>
    <mergeCell ref="T723:U723"/>
    <mergeCell ref="P720:Q720"/>
    <mergeCell ref="R720:S720"/>
    <mergeCell ref="T720:U720"/>
    <mergeCell ref="P721:Q721"/>
    <mergeCell ref="R721:S721"/>
    <mergeCell ref="T721:U721"/>
    <mergeCell ref="P718:Q718"/>
    <mergeCell ref="R718:S718"/>
    <mergeCell ref="T718:U718"/>
    <mergeCell ref="P719:Q719"/>
    <mergeCell ref="R719:S719"/>
    <mergeCell ref="T719:U719"/>
    <mergeCell ref="P716:Q716"/>
    <mergeCell ref="R716:S716"/>
    <mergeCell ref="T716:U716"/>
    <mergeCell ref="P717:Q717"/>
    <mergeCell ref="R717:S717"/>
    <mergeCell ref="T717:U717"/>
    <mergeCell ref="P714:Q714"/>
    <mergeCell ref="R714:S714"/>
    <mergeCell ref="T714:U714"/>
    <mergeCell ref="P715:Q715"/>
    <mergeCell ref="R715:S715"/>
    <mergeCell ref="T715:U715"/>
    <mergeCell ref="P712:Q712"/>
    <mergeCell ref="R712:S712"/>
    <mergeCell ref="T712:U712"/>
    <mergeCell ref="P713:Q713"/>
    <mergeCell ref="R713:S713"/>
    <mergeCell ref="T713:U713"/>
    <mergeCell ref="P710:Q710"/>
    <mergeCell ref="R710:S710"/>
    <mergeCell ref="T710:U710"/>
    <mergeCell ref="P711:Q711"/>
    <mergeCell ref="R711:S711"/>
    <mergeCell ref="T711:U711"/>
    <mergeCell ref="P708:Q708"/>
    <mergeCell ref="R708:S708"/>
    <mergeCell ref="T708:U708"/>
    <mergeCell ref="P709:Q709"/>
    <mergeCell ref="R709:S709"/>
    <mergeCell ref="T709:U709"/>
    <mergeCell ref="P706:Q706"/>
    <mergeCell ref="R706:S706"/>
    <mergeCell ref="T706:U706"/>
    <mergeCell ref="P707:Q707"/>
    <mergeCell ref="R707:S707"/>
    <mergeCell ref="T707:U707"/>
    <mergeCell ref="P704:Q704"/>
    <mergeCell ref="R704:S704"/>
    <mergeCell ref="T704:U704"/>
    <mergeCell ref="P705:Q705"/>
    <mergeCell ref="R705:S705"/>
    <mergeCell ref="T705:U705"/>
    <mergeCell ref="P702:Q702"/>
    <mergeCell ref="R702:S702"/>
    <mergeCell ref="T702:U702"/>
    <mergeCell ref="P703:Q703"/>
    <mergeCell ref="R703:S703"/>
    <mergeCell ref="T703:U703"/>
    <mergeCell ref="P700:Q700"/>
    <mergeCell ref="R700:S700"/>
    <mergeCell ref="T700:U700"/>
    <mergeCell ref="P701:Q701"/>
    <mergeCell ref="R701:S701"/>
    <mergeCell ref="T701:U701"/>
    <mergeCell ref="P698:Q698"/>
    <mergeCell ref="R698:S698"/>
    <mergeCell ref="T698:U698"/>
    <mergeCell ref="P699:Q699"/>
    <mergeCell ref="R699:S699"/>
    <mergeCell ref="T699:U699"/>
    <mergeCell ref="P696:Q696"/>
    <mergeCell ref="R696:S696"/>
    <mergeCell ref="T696:U696"/>
    <mergeCell ref="P697:Q697"/>
    <mergeCell ref="R697:S697"/>
    <mergeCell ref="T697:U697"/>
    <mergeCell ref="P694:Q694"/>
    <mergeCell ref="R694:S694"/>
    <mergeCell ref="T694:U694"/>
    <mergeCell ref="P695:Q695"/>
    <mergeCell ref="R695:S695"/>
    <mergeCell ref="T695:U695"/>
    <mergeCell ref="P692:Q692"/>
    <mergeCell ref="R692:S692"/>
    <mergeCell ref="T692:U692"/>
    <mergeCell ref="P693:Q693"/>
    <mergeCell ref="R693:S693"/>
    <mergeCell ref="T693:U693"/>
    <mergeCell ref="P690:Q690"/>
    <mergeCell ref="R690:S690"/>
    <mergeCell ref="T690:U690"/>
    <mergeCell ref="P691:Q691"/>
    <mergeCell ref="R691:S691"/>
    <mergeCell ref="T691:U691"/>
    <mergeCell ref="P688:Q688"/>
    <mergeCell ref="R688:S688"/>
    <mergeCell ref="T688:U688"/>
    <mergeCell ref="P689:Q689"/>
    <mergeCell ref="R689:S689"/>
    <mergeCell ref="T689:U689"/>
    <mergeCell ref="P686:Q686"/>
    <mergeCell ref="R686:S686"/>
    <mergeCell ref="T686:U686"/>
    <mergeCell ref="P687:Q687"/>
    <mergeCell ref="R687:S687"/>
    <mergeCell ref="T687:U687"/>
    <mergeCell ref="P684:Q684"/>
    <mergeCell ref="R684:S684"/>
    <mergeCell ref="T684:U684"/>
    <mergeCell ref="P685:Q685"/>
    <mergeCell ref="R685:S685"/>
    <mergeCell ref="T685:U685"/>
    <mergeCell ref="P682:Q682"/>
    <mergeCell ref="R682:S682"/>
    <mergeCell ref="T682:U682"/>
    <mergeCell ref="P683:Q683"/>
    <mergeCell ref="R683:S683"/>
    <mergeCell ref="T683:U683"/>
    <mergeCell ref="P680:Q680"/>
    <mergeCell ref="R680:S680"/>
    <mergeCell ref="T680:U680"/>
    <mergeCell ref="P681:Q681"/>
    <mergeCell ref="R681:S681"/>
    <mergeCell ref="T681:U681"/>
    <mergeCell ref="P678:Q678"/>
    <mergeCell ref="R678:S678"/>
    <mergeCell ref="T678:U678"/>
    <mergeCell ref="P679:Q679"/>
    <mergeCell ref="R679:S679"/>
    <mergeCell ref="T679:U679"/>
    <mergeCell ref="P676:Q676"/>
    <mergeCell ref="R676:S676"/>
    <mergeCell ref="T676:U676"/>
    <mergeCell ref="P677:Q677"/>
    <mergeCell ref="R677:S677"/>
    <mergeCell ref="T677:U677"/>
    <mergeCell ref="P674:Q674"/>
    <mergeCell ref="R674:S674"/>
    <mergeCell ref="T674:U674"/>
    <mergeCell ref="P675:Q675"/>
    <mergeCell ref="R675:S675"/>
    <mergeCell ref="T675:U675"/>
    <mergeCell ref="P672:Q672"/>
    <mergeCell ref="R672:S672"/>
    <mergeCell ref="T672:U672"/>
    <mergeCell ref="P673:Q673"/>
    <mergeCell ref="R673:S673"/>
    <mergeCell ref="T673:U673"/>
    <mergeCell ref="P670:Q670"/>
    <mergeCell ref="R670:S670"/>
    <mergeCell ref="T670:U670"/>
    <mergeCell ref="P671:Q671"/>
    <mergeCell ref="R671:S671"/>
    <mergeCell ref="T671:U671"/>
    <mergeCell ref="P668:Q668"/>
    <mergeCell ref="R668:S668"/>
    <mergeCell ref="T668:U668"/>
    <mergeCell ref="P669:Q669"/>
    <mergeCell ref="R669:S669"/>
    <mergeCell ref="T669:U669"/>
    <mergeCell ref="P666:Q666"/>
    <mergeCell ref="R666:S666"/>
    <mergeCell ref="T666:U666"/>
    <mergeCell ref="P667:Q667"/>
    <mergeCell ref="R667:S667"/>
    <mergeCell ref="T667:U667"/>
    <mergeCell ref="P664:Q664"/>
    <mergeCell ref="R664:S664"/>
    <mergeCell ref="T664:U664"/>
    <mergeCell ref="P665:Q665"/>
    <mergeCell ref="R665:S665"/>
    <mergeCell ref="T665:U665"/>
    <mergeCell ref="P662:Q662"/>
    <mergeCell ref="R662:S662"/>
    <mergeCell ref="T662:U662"/>
    <mergeCell ref="P663:Q663"/>
    <mergeCell ref="R663:S663"/>
    <mergeCell ref="T663:U663"/>
    <mergeCell ref="P660:Q660"/>
    <mergeCell ref="R660:S660"/>
    <mergeCell ref="T660:U660"/>
    <mergeCell ref="P661:Q661"/>
    <mergeCell ref="R661:S661"/>
    <mergeCell ref="T661:U661"/>
    <mergeCell ref="P658:Q658"/>
    <mergeCell ref="R658:S658"/>
    <mergeCell ref="T658:U658"/>
    <mergeCell ref="P659:Q659"/>
    <mergeCell ref="R659:S659"/>
    <mergeCell ref="T659:U659"/>
    <mergeCell ref="P656:Q656"/>
    <mergeCell ref="R656:S656"/>
    <mergeCell ref="T656:U656"/>
    <mergeCell ref="P657:Q657"/>
    <mergeCell ref="R657:S657"/>
    <mergeCell ref="T657:U657"/>
    <mergeCell ref="P654:Q654"/>
    <mergeCell ref="R654:S654"/>
    <mergeCell ref="T654:U654"/>
    <mergeCell ref="P655:Q655"/>
    <mergeCell ref="R655:S655"/>
    <mergeCell ref="T655:U655"/>
    <mergeCell ref="P652:Q652"/>
    <mergeCell ref="R652:S652"/>
    <mergeCell ref="T652:U652"/>
    <mergeCell ref="P653:Q653"/>
    <mergeCell ref="R653:S653"/>
    <mergeCell ref="T653:U653"/>
    <mergeCell ref="P650:Q650"/>
    <mergeCell ref="R650:S650"/>
    <mergeCell ref="T650:U650"/>
    <mergeCell ref="P651:Q651"/>
    <mergeCell ref="R651:S651"/>
    <mergeCell ref="T651:U651"/>
    <mergeCell ref="P648:Q648"/>
    <mergeCell ref="R648:S648"/>
    <mergeCell ref="T648:U648"/>
    <mergeCell ref="P649:Q649"/>
    <mergeCell ref="R649:S649"/>
    <mergeCell ref="T649:U649"/>
    <mergeCell ref="P646:Q646"/>
    <mergeCell ref="R646:S646"/>
    <mergeCell ref="T646:U646"/>
    <mergeCell ref="P647:Q647"/>
    <mergeCell ref="R647:S647"/>
    <mergeCell ref="T647:U647"/>
    <mergeCell ref="P644:Q644"/>
    <mergeCell ref="R644:S644"/>
    <mergeCell ref="T644:U644"/>
    <mergeCell ref="P645:Q645"/>
    <mergeCell ref="R645:S645"/>
    <mergeCell ref="T645:U645"/>
    <mergeCell ref="P642:Q642"/>
    <mergeCell ref="R642:S642"/>
    <mergeCell ref="T642:U642"/>
    <mergeCell ref="P643:Q643"/>
    <mergeCell ref="R643:S643"/>
    <mergeCell ref="T643:U643"/>
    <mergeCell ref="P640:Q640"/>
    <mergeCell ref="R640:S640"/>
    <mergeCell ref="T640:U640"/>
    <mergeCell ref="P641:Q641"/>
    <mergeCell ref="R641:S641"/>
    <mergeCell ref="T641:U641"/>
    <mergeCell ref="P638:Q638"/>
    <mergeCell ref="R638:S638"/>
    <mergeCell ref="T638:U638"/>
    <mergeCell ref="P639:Q639"/>
    <mergeCell ref="R639:S639"/>
    <mergeCell ref="T639:U639"/>
    <mergeCell ref="P636:Q636"/>
    <mergeCell ref="R636:S636"/>
    <mergeCell ref="T636:U636"/>
    <mergeCell ref="P637:Q637"/>
    <mergeCell ref="R637:S637"/>
    <mergeCell ref="T637:U637"/>
    <mergeCell ref="P634:Q634"/>
    <mergeCell ref="R634:S634"/>
    <mergeCell ref="T634:U634"/>
    <mergeCell ref="P635:Q635"/>
    <mergeCell ref="R635:S635"/>
    <mergeCell ref="T635:U635"/>
    <mergeCell ref="P632:Q632"/>
    <mergeCell ref="R632:S632"/>
    <mergeCell ref="T632:U632"/>
    <mergeCell ref="P633:Q633"/>
    <mergeCell ref="R633:S633"/>
    <mergeCell ref="T633:U633"/>
    <mergeCell ref="P630:Q630"/>
    <mergeCell ref="R630:S630"/>
    <mergeCell ref="T630:U630"/>
    <mergeCell ref="P631:Q631"/>
    <mergeCell ref="R631:S631"/>
    <mergeCell ref="T631:U631"/>
    <mergeCell ref="P628:Q628"/>
    <mergeCell ref="R628:S628"/>
    <mergeCell ref="T628:U628"/>
    <mergeCell ref="P629:Q629"/>
    <mergeCell ref="R629:S629"/>
    <mergeCell ref="T629:U629"/>
    <mergeCell ref="P626:Q626"/>
    <mergeCell ref="R626:S626"/>
    <mergeCell ref="T626:U626"/>
    <mergeCell ref="P627:Q627"/>
    <mergeCell ref="R627:S627"/>
    <mergeCell ref="T627:U627"/>
    <mergeCell ref="P624:Q624"/>
    <mergeCell ref="R624:S624"/>
    <mergeCell ref="T624:U624"/>
    <mergeCell ref="P625:Q625"/>
    <mergeCell ref="R625:S625"/>
    <mergeCell ref="T625:U625"/>
    <mergeCell ref="P622:Q622"/>
    <mergeCell ref="R622:S622"/>
    <mergeCell ref="T622:U622"/>
    <mergeCell ref="P623:Q623"/>
    <mergeCell ref="R623:S623"/>
    <mergeCell ref="T623:U623"/>
    <mergeCell ref="P620:Q620"/>
    <mergeCell ref="R620:S620"/>
    <mergeCell ref="T620:U620"/>
    <mergeCell ref="P621:Q621"/>
    <mergeCell ref="R621:S621"/>
    <mergeCell ref="T621:U621"/>
    <mergeCell ref="P618:Q618"/>
    <mergeCell ref="R618:S618"/>
    <mergeCell ref="T618:U618"/>
    <mergeCell ref="P619:Q619"/>
    <mergeCell ref="R619:S619"/>
    <mergeCell ref="T619:U619"/>
    <mergeCell ref="P616:Q616"/>
    <mergeCell ref="R616:S616"/>
    <mergeCell ref="T616:U616"/>
    <mergeCell ref="P617:Q617"/>
    <mergeCell ref="R617:S617"/>
    <mergeCell ref="T617:U617"/>
    <mergeCell ref="P614:Q614"/>
    <mergeCell ref="R614:S614"/>
    <mergeCell ref="T614:U614"/>
    <mergeCell ref="P615:Q615"/>
    <mergeCell ref="R615:S615"/>
    <mergeCell ref="T615:U615"/>
    <mergeCell ref="P612:Q612"/>
    <mergeCell ref="R612:S612"/>
    <mergeCell ref="T612:U612"/>
    <mergeCell ref="P613:Q613"/>
    <mergeCell ref="R613:S613"/>
    <mergeCell ref="T613:U613"/>
    <mergeCell ref="P610:Q610"/>
    <mergeCell ref="R610:S610"/>
    <mergeCell ref="T610:U610"/>
    <mergeCell ref="P611:Q611"/>
    <mergeCell ref="R611:S611"/>
    <mergeCell ref="T611:U611"/>
    <mergeCell ref="P608:Q608"/>
    <mergeCell ref="R608:S608"/>
    <mergeCell ref="T608:U608"/>
    <mergeCell ref="P609:Q609"/>
    <mergeCell ref="R609:S609"/>
    <mergeCell ref="T609:U609"/>
    <mergeCell ref="P606:Q606"/>
    <mergeCell ref="R606:S606"/>
    <mergeCell ref="T606:U606"/>
    <mergeCell ref="P607:Q607"/>
    <mergeCell ref="R607:S607"/>
    <mergeCell ref="T607:U607"/>
    <mergeCell ref="P604:Q604"/>
    <mergeCell ref="R604:S604"/>
    <mergeCell ref="T604:U604"/>
    <mergeCell ref="P605:Q605"/>
    <mergeCell ref="R605:S605"/>
    <mergeCell ref="T605:U605"/>
    <mergeCell ref="P602:Q602"/>
    <mergeCell ref="R602:S602"/>
    <mergeCell ref="T602:U602"/>
    <mergeCell ref="P603:Q603"/>
    <mergeCell ref="R603:S603"/>
    <mergeCell ref="T603:U603"/>
    <mergeCell ref="P600:Q600"/>
    <mergeCell ref="R600:S600"/>
    <mergeCell ref="T600:U600"/>
    <mergeCell ref="P601:Q601"/>
    <mergeCell ref="R601:S601"/>
    <mergeCell ref="T601:U601"/>
    <mergeCell ref="P598:Q598"/>
    <mergeCell ref="R598:S598"/>
    <mergeCell ref="T598:U598"/>
    <mergeCell ref="P599:Q599"/>
    <mergeCell ref="R599:S599"/>
    <mergeCell ref="T599:U599"/>
    <mergeCell ref="P596:Q596"/>
    <mergeCell ref="R596:S596"/>
    <mergeCell ref="T596:U596"/>
    <mergeCell ref="P597:Q597"/>
    <mergeCell ref="R597:S597"/>
    <mergeCell ref="T597:U597"/>
    <mergeCell ref="P594:Q594"/>
    <mergeCell ref="R594:S594"/>
    <mergeCell ref="T594:U594"/>
    <mergeCell ref="P595:Q595"/>
    <mergeCell ref="R595:S595"/>
    <mergeCell ref="T595:U595"/>
    <mergeCell ref="P592:Q592"/>
    <mergeCell ref="R592:S592"/>
    <mergeCell ref="T592:U592"/>
    <mergeCell ref="P593:Q593"/>
    <mergeCell ref="R593:S593"/>
    <mergeCell ref="T593:U593"/>
    <mergeCell ref="P590:Q590"/>
    <mergeCell ref="R590:S590"/>
    <mergeCell ref="T590:U590"/>
    <mergeCell ref="P591:Q591"/>
    <mergeCell ref="R591:S591"/>
    <mergeCell ref="T591:U591"/>
    <mergeCell ref="P588:Q588"/>
    <mergeCell ref="R588:S588"/>
    <mergeCell ref="T588:U588"/>
    <mergeCell ref="P589:Q589"/>
    <mergeCell ref="R589:S589"/>
    <mergeCell ref="T589:U589"/>
    <mergeCell ref="P586:Q586"/>
    <mergeCell ref="R586:S586"/>
    <mergeCell ref="T586:U586"/>
    <mergeCell ref="P587:Q587"/>
    <mergeCell ref="R587:S587"/>
    <mergeCell ref="T587:U587"/>
    <mergeCell ref="P584:Q584"/>
    <mergeCell ref="R584:S584"/>
    <mergeCell ref="T584:U584"/>
    <mergeCell ref="P585:Q585"/>
    <mergeCell ref="R585:S585"/>
    <mergeCell ref="T585:U585"/>
    <mergeCell ref="P582:Q582"/>
    <mergeCell ref="R582:S582"/>
    <mergeCell ref="T582:U582"/>
    <mergeCell ref="P583:Q583"/>
    <mergeCell ref="R583:S583"/>
    <mergeCell ref="T583:U583"/>
    <mergeCell ref="P580:Q580"/>
    <mergeCell ref="R580:S580"/>
    <mergeCell ref="T580:U580"/>
    <mergeCell ref="P581:Q581"/>
    <mergeCell ref="R581:S581"/>
    <mergeCell ref="T581:U581"/>
    <mergeCell ref="P578:Q578"/>
    <mergeCell ref="R578:S578"/>
    <mergeCell ref="T578:U578"/>
    <mergeCell ref="P579:Q579"/>
    <mergeCell ref="R579:S579"/>
    <mergeCell ref="T579:U579"/>
    <mergeCell ref="P576:Q576"/>
    <mergeCell ref="R576:S576"/>
    <mergeCell ref="T576:U576"/>
    <mergeCell ref="P577:Q577"/>
    <mergeCell ref="R577:S577"/>
    <mergeCell ref="T577:U577"/>
    <mergeCell ref="P574:Q574"/>
    <mergeCell ref="R574:S574"/>
    <mergeCell ref="T574:U574"/>
    <mergeCell ref="P575:Q575"/>
    <mergeCell ref="R575:S575"/>
    <mergeCell ref="T575:U575"/>
    <mergeCell ref="P572:Q572"/>
    <mergeCell ref="R572:S572"/>
    <mergeCell ref="T572:U572"/>
    <mergeCell ref="P573:Q573"/>
    <mergeCell ref="R573:S573"/>
    <mergeCell ref="T573:U573"/>
    <mergeCell ref="P570:Q570"/>
    <mergeCell ref="R570:S570"/>
    <mergeCell ref="T570:U570"/>
    <mergeCell ref="P571:Q571"/>
    <mergeCell ref="R571:S571"/>
    <mergeCell ref="T571:U571"/>
    <mergeCell ref="P568:Q568"/>
    <mergeCell ref="R568:S568"/>
    <mergeCell ref="T568:U568"/>
    <mergeCell ref="P569:Q569"/>
    <mergeCell ref="R569:S569"/>
    <mergeCell ref="T569:U569"/>
    <mergeCell ref="P566:Q566"/>
    <mergeCell ref="R566:S566"/>
    <mergeCell ref="T566:U566"/>
    <mergeCell ref="P567:Q567"/>
    <mergeCell ref="R567:S567"/>
    <mergeCell ref="T567:U567"/>
    <mergeCell ref="P564:Q564"/>
    <mergeCell ref="R564:S564"/>
    <mergeCell ref="T564:U564"/>
    <mergeCell ref="P565:Q565"/>
    <mergeCell ref="R565:S565"/>
    <mergeCell ref="T565:U565"/>
    <mergeCell ref="P562:Q562"/>
    <mergeCell ref="R562:S562"/>
    <mergeCell ref="T562:U562"/>
    <mergeCell ref="P563:Q563"/>
    <mergeCell ref="R563:S563"/>
    <mergeCell ref="T563:U563"/>
    <mergeCell ref="P560:Q560"/>
    <mergeCell ref="R560:S560"/>
    <mergeCell ref="T560:U560"/>
    <mergeCell ref="P561:Q561"/>
    <mergeCell ref="R561:S561"/>
    <mergeCell ref="T561:U561"/>
    <mergeCell ref="P558:Q558"/>
    <mergeCell ref="R558:S558"/>
    <mergeCell ref="T558:U558"/>
    <mergeCell ref="P559:Q559"/>
    <mergeCell ref="R559:S559"/>
    <mergeCell ref="T559:U559"/>
    <mergeCell ref="P556:Q556"/>
    <mergeCell ref="R556:S556"/>
    <mergeCell ref="T556:U556"/>
    <mergeCell ref="P557:Q557"/>
    <mergeCell ref="R557:S557"/>
    <mergeCell ref="T557:U557"/>
    <mergeCell ref="P554:Q554"/>
    <mergeCell ref="R554:S554"/>
    <mergeCell ref="T554:U554"/>
    <mergeCell ref="P555:Q555"/>
    <mergeCell ref="R555:S555"/>
    <mergeCell ref="T555:U555"/>
    <mergeCell ref="P552:Q552"/>
    <mergeCell ref="R552:S552"/>
    <mergeCell ref="T552:U552"/>
    <mergeCell ref="P553:Q553"/>
    <mergeCell ref="R553:S553"/>
    <mergeCell ref="T553:U553"/>
    <mergeCell ref="P550:Q550"/>
    <mergeCell ref="R550:S550"/>
    <mergeCell ref="T550:U550"/>
    <mergeCell ref="P551:Q551"/>
    <mergeCell ref="R551:S551"/>
    <mergeCell ref="T551:U551"/>
    <mergeCell ref="P548:Q548"/>
    <mergeCell ref="R548:S548"/>
    <mergeCell ref="T548:U548"/>
    <mergeCell ref="P549:Q549"/>
    <mergeCell ref="R549:S549"/>
    <mergeCell ref="T549:U549"/>
    <mergeCell ref="P546:Q546"/>
    <mergeCell ref="R546:S546"/>
    <mergeCell ref="T546:U546"/>
    <mergeCell ref="P547:Q547"/>
    <mergeCell ref="R547:S547"/>
    <mergeCell ref="T547:U547"/>
    <mergeCell ref="P544:Q544"/>
    <mergeCell ref="R544:S544"/>
    <mergeCell ref="T544:U544"/>
    <mergeCell ref="P545:Q545"/>
    <mergeCell ref="R545:S545"/>
    <mergeCell ref="T545:U545"/>
    <mergeCell ref="P542:Q542"/>
    <mergeCell ref="R542:S542"/>
    <mergeCell ref="T542:U542"/>
    <mergeCell ref="P543:Q543"/>
    <mergeCell ref="R543:S543"/>
    <mergeCell ref="T543:U543"/>
    <mergeCell ref="P540:Q540"/>
    <mergeCell ref="R540:S540"/>
    <mergeCell ref="T540:U540"/>
    <mergeCell ref="P541:Q541"/>
    <mergeCell ref="R541:S541"/>
    <mergeCell ref="T541:U541"/>
    <mergeCell ref="P538:Q538"/>
    <mergeCell ref="R538:S538"/>
    <mergeCell ref="T538:U538"/>
    <mergeCell ref="P539:Q539"/>
    <mergeCell ref="R539:S539"/>
    <mergeCell ref="T539:U539"/>
    <mergeCell ref="P536:Q536"/>
    <mergeCell ref="R536:S536"/>
    <mergeCell ref="T536:U536"/>
    <mergeCell ref="P537:Q537"/>
    <mergeCell ref="R537:S537"/>
    <mergeCell ref="T537:U537"/>
    <mergeCell ref="P534:Q534"/>
    <mergeCell ref="R534:S534"/>
    <mergeCell ref="T534:U534"/>
    <mergeCell ref="P535:Q535"/>
    <mergeCell ref="R535:S535"/>
    <mergeCell ref="T535:U535"/>
    <mergeCell ref="P532:Q532"/>
    <mergeCell ref="R532:S532"/>
    <mergeCell ref="T532:U532"/>
    <mergeCell ref="P533:Q533"/>
    <mergeCell ref="R533:S533"/>
    <mergeCell ref="T533:U533"/>
    <mergeCell ref="P530:Q530"/>
    <mergeCell ref="R530:S530"/>
    <mergeCell ref="T530:U530"/>
    <mergeCell ref="P531:Q531"/>
    <mergeCell ref="R531:S531"/>
    <mergeCell ref="T531:U531"/>
    <mergeCell ref="P528:Q528"/>
    <mergeCell ref="R528:S528"/>
    <mergeCell ref="T528:U528"/>
    <mergeCell ref="P529:Q529"/>
    <mergeCell ref="R529:S529"/>
    <mergeCell ref="T529:U529"/>
    <mergeCell ref="P526:Q526"/>
    <mergeCell ref="R526:S526"/>
    <mergeCell ref="T526:U526"/>
    <mergeCell ref="P527:Q527"/>
    <mergeCell ref="R527:S527"/>
    <mergeCell ref="T527:U527"/>
    <mergeCell ref="P524:Q524"/>
    <mergeCell ref="R524:S524"/>
    <mergeCell ref="T524:U524"/>
    <mergeCell ref="P525:Q525"/>
    <mergeCell ref="R525:S525"/>
    <mergeCell ref="T525:U525"/>
    <mergeCell ref="P522:Q522"/>
    <mergeCell ref="R522:S522"/>
    <mergeCell ref="T522:U522"/>
    <mergeCell ref="P523:Q523"/>
    <mergeCell ref="R523:S523"/>
    <mergeCell ref="T523:U523"/>
    <mergeCell ref="P520:Q520"/>
    <mergeCell ref="R520:S520"/>
    <mergeCell ref="T520:U520"/>
    <mergeCell ref="P521:Q521"/>
    <mergeCell ref="R521:S521"/>
    <mergeCell ref="T521:U521"/>
    <mergeCell ref="P518:Q518"/>
    <mergeCell ref="R518:S518"/>
    <mergeCell ref="T518:U518"/>
    <mergeCell ref="P519:Q519"/>
    <mergeCell ref="R519:S519"/>
    <mergeCell ref="T519:U519"/>
    <mergeCell ref="P516:Q516"/>
    <mergeCell ref="R516:S516"/>
    <mergeCell ref="T516:U516"/>
    <mergeCell ref="P517:Q517"/>
    <mergeCell ref="R517:S517"/>
    <mergeCell ref="T517:U517"/>
    <mergeCell ref="P514:Q514"/>
    <mergeCell ref="R514:S514"/>
    <mergeCell ref="T514:U514"/>
    <mergeCell ref="P515:Q515"/>
    <mergeCell ref="R515:S515"/>
    <mergeCell ref="T515:U515"/>
    <mergeCell ref="P512:Q512"/>
    <mergeCell ref="R512:S512"/>
    <mergeCell ref="T512:U512"/>
    <mergeCell ref="P513:Q513"/>
    <mergeCell ref="R513:S513"/>
    <mergeCell ref="T513:U513"/>
    <mergeCell ref="P510:Q510"/>
    <mergeCell ref="R510:S510"/>
    <mergeCell ref="T510:U510"/>
    <mergeCell ref="P511:Q511"/>
    <mergeCell ref="R511:S511"/>
    <mergeCell ref="T511:U511"/>
    <mergeCell ref="P508:Q508"/>
    <mergeCell ref="R508:S508"/>
    <mergeCell ref="T508:U508"/>
    <mergeCell ref="P509:Q509"/>
    <mergeCell ref="R509:S509"/>
    <mergeCell ref="T509:U509"/>
    <mergeCell ref="P506:Q506"/>
    <mergeCell ref="R506:S506"/>
    <mergeCell ref="T506:U506"/>
    <mergeCell ref="P507:Q507"/>
    <mergeCell ref="R507:S507"/>
    <mergeCell ref="T507:U507"/>
    <mergeCell ref="P504:Q504"/>
    <mergeCell ref="R504:S504"/>
    <mergeCell ref="T504:U504"/>
    <mergeCell ref="P505:Q505"/>
    <mergeCell ref="R505:S505"/>
    <mergeCell ref="T505:U505"/>
    <mergeCell ref="R501:S501"/>
    <mergeCell ref="T501:U501"/>
    <mergeCell ref="P502:Q502"/>
    <mergeCell ref="R502:S502"/>
    <mergeCell ref="T502:U502"/>
    <mergeCell ref="P503:Q503"/>
    <mergeCell ref="R503:S503"/>
    <mergeCell ref="T503:U503"/>
    <mergeCell ref="R498:S498"/>
    <mergeCell ref="T498:U498"/>
    <mergeCell ref="P499:Q499"/>
    <mergeCell ref="R499:S499"/>
    <mergeCell ref="T499:U499"/>
    <mergeCell ref="P500:Q500"/>
    <mergeCell ref="R500:S500"/>
    <mergeCell ref="T500:U500"/>
    <mergeCell ref="R495:S495"/>
    <mergeCell ref="T495:U495"/>
    <mergeCell ref="P496:Q496"/>
    <mergeCell ref="R496:S496"/>
    <mergeCell ref="T496:U496"/>
    <mergeCell ref="P497:Q497"/>
    <mergeCell ref="R497:S497"/>
    <mergeCell ref="T497:U497"/>
    <mergeCell ref="P493:Q493"/>
    <mergeCell ref="P494:Q494"/>
    <mergeCell ref="R494:S494"/>
    <mergeCell ref="T494:U494"/>
    <mergeCell ref="R16:S16"/>
    <mergeCell ref="T16:U16"/>
    <mergeCell ref="P28:Q28"/>
    <mergeCell ref="R28:S28"/>
    <mergeCell ref="T28:U28"/>
    <mergeCell ref="P491:Q491"/>
    <mergeCell ref="F791:G791"/>
    <mergeCell ref="H791:I791"/>
    <mergeCell ref="J791:K791"/>
    <mergeCell ref="L791:M791"/>
    <mergeCell ref="N791:O791"/>
    <mergeCell ref="P16:Q16"/>
    <mergeCell ref="P492:Q492"/>
    <mergeCell ref="P495:Q495"/>
    <mergeCell ref="P498:Q498"/>
    <mergeCell ref="P501:Q501"/>
    <mergeCell ref="F789:G789"/>
    <mergeCell ref="H789:I789"/>
    <mergeCell ref="J789:K789"/>
    <mergeCell ref="L789:M789"/>
    <mergeCell ref="N789:O789"/>
    <mergeCell ref="F790:G790"/>
    <mergeCell ref="H790:I790"/>
    <mergeCell ref="J790:K790"/>
    <mergeCell ref="L790:M790"/>
    <mergeCell ref="N790:O790"/>
    <mergeCell ref="F787:G787"/>
    <mergeCell ref="H787:I787"/>
    <mergeCell ref="J787:K787"/>
    <mergeCell ref="L787:M787"/>
    <mergeCell ref="N787:O787"/>
    <mergeCell ref="F788:G788"/>
    <mergeCell ref="H788:I788"/>
    <mergeCell ref="J788:K788"/>
    <mergeCell ref="L788:M788"/>
    <mergeCell ref="N788:O788"/>
    <mergeCell ref="F785:G785"/>
    <mergeCell ref="H785:I785"/>
    <mergeCell ref="J785:K785"/>
    <mergeCell ref="L785:M785"/>
    <mergeCell ref="N785:O785"/>
    <mergeCell ref="F786:G786"/>
    <mergeCell ref="H786:I786"/>
    <mergeCell ref="J786:K786"/>
    <mergeCell ref="L786:M786"/>
    <mergeCell ref="N786:O786"/>
    <mergeCell ref="F783:G783"/>
    <mergeCell ref="H783:I783"/>
    <mergeCell ref="J783:K783"/>
    <mergeCell ref="L783:M783"/>
    <mergeCell ref="N783:O783"/>
    <mergeCell ref="F784:G784"/>
    <mergeCell ref="H784:I784"/>
    <mergeCell ref="J784:K784"/>
    <mergeCell ref="L784:M784"/>
    <mergeCell ref="N784:O784"/>
    <mergeCell ref="F781:G781"/>
    <mergeCell ref="H781:I781"/>
    <mergeCell ref="J781:K781"/>
    <mergeCell ref="L781:M781"/>
    <mergeCell ref="N781:O781"/>
    <mergeCell ref="F782:G782"/>
    <mergeCell ref="H782:I782"/>
    <mergeCell ref="J782:K782"/>
    <mergeCell ref="L782:M782"/>
    <mergeCell ref="N782:O782"/>
    <mergeCell ref="F779:G779"/>
    <mergeCell ref="H779:I779"/>
    <mergeCell ref="J779:K779"/>
    <mergeCell ref="L779:M779"/>
    <mergeCell ref="N779:O779"/>
    <mergeCell ref="F780:G780"/>
    <mergeCell ref="H780:I780"/>
    <mergeCell ref="J780:K780"/>
    <mergeCell ref="L780:M780"/>
    <mergeCell ref="N780:O780"/>
    <mergeCell ref="F777:G777"/>
    <mergeCell ref="H777:I777"/>
    <mergeCell ref="J777:K777"/>
    <mergeCell ref="L777:M777"/>
    <mergeCell ref="N777:O777"/>
    <mergeCell ref="F778:G778"/>
    <mergeCell ref="H778:I778"/>
    <mergeCell ref="J778:K778"/>
    <mergeCell ref="L778:M778"/>
    <mergeCell ref="N778:O778"/>
    <mergeCell ref="F775:G775"/>
    <mergeCell ref="H775:I775"/>
    <mergeCell ref="J775:K775"/>
    <mergeCell ref="L775:M775"/>
    <mergeCell ref="N775:O775"/>
    <mergeCell ref="F776:G776"/>
    <mergeCell ref="H776:I776"/>
    <mergeCell ref="J776:K776"/>
    <mergeCell ref="L776:M776"/>
    <mergeCell ref="N776:O776"/>
    <mergeCell ref="F773:G773"/>
    <mergeCell ref="H773:I773"/>
    <mergeCell ref="J773:K773"/>
    <mergeCell ref="L773:M773"/>
    <mergeCell ref="N773:O773"/>
    <mergeCell ref="F774:G774"/>
    <mergeCell ref="H774:I774"/>
    <mergeCell ref="J774:K774"/>
    <mergeCell ref="L774:M774"/>
    <mergeCell ref="N774:O774"/>
    <mergeCell ref="F771:G771"/>
    <mergeCell ref="H771:I771"/>
    <mergeCell ref="J771:K771"/>
    <mergeCell ref="L771:M771"/>
    <mergeCell ref="N771:O771"/>
    <mergeCell ref="F772:G772"/>
    <mergeCell ref="H772:I772"/>
    <mergeCell ref="J772:K772"/>
    <mergeCell ref="L772:M772"/>
    <mergeCell ref="N772:O772"/>
    <mergeCell ref="F769:G769"/>
    <mergeCell ref="H769:I769"/>
    <mergeCell ref="J769:K769"/>
    <mergeCell ref="L769:M769"/>
    <mergeCell ref="N769:O769"/>
    <mergeCell ref="F770:G770"/>
    <mergeCell ref="H770:I770"/>
    <mergeCell ref="J770:K770"/>
    <mergeCell ref="L770:M770"/>
    <mergeCell ref="N770:O770"/>
    <mergeCell ref="F767:G767"/>
    <mergeCell ref="H767:I767"/>
    <mergeCell ref="J767:K767"/>
    <mergeCell ref="L767:M767"/>
    <mergeCell ref="N767:O767"/>
    <mergeCell ref="F768:G768"/>
    <mergeCell ref="H768:I768"/>
    <mergeCell ref="J768:K768"/>
    <mergeCell ref="L768:M768"/>
    <mergeCell ref="N768:O768"/>
    <mergeCell ref="F765:G765"/>
    <mergeCell ref="H765:I765"/>
    <mergeCell ref="J765:K765"/>
    <mergeCell ref="L765:M765"/>
    <mergeCell ref="N765:O765"/>
    <mergeCell ref="F766:G766"/>
    <mergeCell ref="H766:I766"/>
    <mergeCell ref="J766:K766"/>
    <mergeCell ref="L766:M766"/>
    <mergeCell ref="N766:O766"/>
    <mergeCell ref="F763:G763"/>
    <mergeCell ref="H763:I763"/>
    <mergeCell ref="J763:K763"/>
    <mergeCell ref="L763:M763"/>
    <mergeCell ref="N763:O763"/>
    <mergeCell ref="F764:G764"/>
    <mergeCell ref="H764:I764"/>
    <mergeCell ref="J764:K764"/>
    <mergeCell ref="L764:M764"/>
    <mergeCell ref="N764:O764"/>
    <mergeCell ref="F761:G761"/>
    <mergeCell ref="H761:I761"/>
    <mergeCell ref="J761:K761"/>
    <mergeCell ref="L761:M761"/>
    <mergeCell ref="N761:O761"/>
    <mergeCell ref="F762:G762"/>
    <mergeCell ref="H762:I762"/>
    <mergeCell ref="J762:K762"/>
    <mergeCell ref="L762:M762"/>
    <mergeCell ref="N762:O762"/>
    <mergeCell ref="F759:G759"/>
    <mergeCell ref="H759:I759"/>
    <mergeCell ref="J759:K759"/>
    <mergeCell ref="L759:M759"/>
    <mergeCell ref="N759:O759"/>
    <mergeCell ref="F760:G760"/>
    <mergeCell ref="H760:I760"/>
    <mergeCell ref="J760:K760"/>
    <mergeCell ref="L760:M760"/>
    <mergeCell ref="N760:O760"/>
    <mergeCell ref="F757:G757"/>
    <mergeCell ref="H757:I757"/>
    <mergeCell ref="J757:K757"/>
    <mergeCell ref="L757:M757"/>
    <mergeCell ref="N757:O757"/>
    <mergeCell ref="F758:G758"/>
    <mergeCell ref="H758:I758"/>
    <mergeCell ref="J758:K758"/>
    <mergeCell ref="L758:M758"/>
    <mergeCell ref="N758:O758"/>
    <mergeCell ref="F755:G755"/>
    <mergeCell ref="H755:I755"/>
    <mergeCell ref="J755:K755"/>
    <mergeCell ref="L755:M755"/>
    <mergeCell ref="N755:O755"/>
    <mergeCell ref="F756:G756"/>
    <mergeCell ref="H756:I756"/>
    <mergeCell ref="J756:K756"/>
    <mergeCell ref="L756:M756"/>
    <mergeCell ref="N756:O756"/>
    <mergeCell ref="F753:G753"/>
    <mergeCell ref="H753:I753"/>
    <mergeCell ref="J753:K753"/>
    <mergeCell ref="L753:M753"/>
    <mergeCell ref="N753:O753"/>
    <mergeCell ref="F754:G754"/>
    <mergeCell ref="H754:I754"/>
    <mergeCell ref="J754:K754"/>
    <mergeCell ref="L754:M754"/>
    <mergeCell ref="N754:O754"/>
    <mergeCell ref="F751:G751"/>
    <mergeCell ref="H751:I751"/>
    <mergeCell ref="J751:K751"/>
    <mergeCell ref="L751:M751"/>
    <mergeCell ref="N751:O751"/>
    <mergeCell ref="F752:G752"/>
    <mergeCell ref="H752:I752"/>
    <mergeCell ref="J752:K752"/>
    <mergeCell ref="L752:M752"/>
    <mergeCell ref="N752:O752"/>
    <mergeCell ref="F749:G749"/>
    <mergeCell ref="H749:I749"/>
    <mergeCell ref="J749:K749"/>
    <mergeCell ref="L749:M749"/>
    <mergeCell ref="N749:O749"/>
    <mergeCell ref="F750:G750"/>
    <mergeCell ref="H750:I750"/>
    <mergeCell ref="J750:K750"/>
    <mergeCell ref="L750:M750"/>
    <mergeCell ref="N750:O750"/>
    <mergeCell ref="F747:G747"/>
    <mergeCell ref="H747:I747"/>
    <mergeCell ref="J747:K747"/>
    <mergeCell ref="L747:M747"/>
    <mergeCell ref="N747:O747"/>
    <mergeCell ref="F748:G748"/>
    <mergeCell ref="H748:I748"/>
    <mergeCell ref="J748:K748"/>
    <mergeCell ref="L748:M748"/>
    <mergeCell ref="N748:O748"/>
    <mergeCell ref="F745:G745"/>
    <mergeCell ref="H745:I745"/>
    <mergeCell ref="J745:K745"/>
    <mergeCell ref="L745:M745"/>
    <mergeCell ref="N745:O745"/>
    <mergeCell ref="F746:G746"/>
    <mergeCell ref="H746:I746"/>
    <mergeCell ref="J746:K746"/>
    <mergeCell ref="L746:M746"/>
    <mergeCell ref="N746:O746"/>
    <mergeCell ref="F743:G743"/>
    <mergeCell ref="H743:I743"/>
    <mergeCell ref="J743:K743"/>
    <mergeCell ref="L743:M743"/>
    <mergeCell ref="N743:O743"/>
    <mergeCell ref="F744:G744"/>
    <mergeCell ref="H744:I744"/>
    <mergeCell ref="J744:K744"/>
    <mergeCell ref="L744:M744"/>
    <mergeCell ref="N744:O744"/>
    <mergeCell ref="F741:G741"/>
    <mergeCell ref="H741:I741"/>
    <mergeCell ref="J741:K741"/>
    <mergeCell ref="L741:M741"/>
    <mergeCell ref="N741:O741"/>
    <mergeCell ref="F742:G742"/>
    <mergeCell ref="H742:I742"/>
    <mergeCell ref="J742:K742"/>
    <mergeCell ref="L742:M742"/>
    <mergeCell ref="N742:O742"/>
    <mergeCell ref="F739:G739"/>
    <mergeCell ref="H739:I739"/>
    <mergeCell ref="J739:K739"/>
    <mergeCell ref="L739:M739"/>
    <mergeCell ref="N739:O739"/>
    <mergeCell ref="F740:G740"/>
    <mergeCell ref="H740:I740"/>
    <mergeCell ref="J740:K740"/>
    <mergeCell ref="L740:M740"/>
    <mergeCell ref="N740:O740"/>
    <mergeCell ref="F737:G737"/>
    <mergeCell ref="H737:I737"/>
    <mergeCell ref="J737:K737"/>
    <mergeCell ref="L737:M737"/>
    <mergeCell ref="N737:O737"/>
    <mergeCell ref="F738:G738"/>
    <mergeCell ref="H738:I738"/>
    <mergeCell ref="J738:K738"/>
    <mergeCell ref="L738:M738"/>
    <mergeCell ref="N738:O738"/>
    <mergeCell ref="F735:G735"/>
    <mergeCell ref="H735:I735"/>
    <mergeCell ref="J735:K735"/>
    <mergeCell ref="L735:M735"/>
    <mergeCell ref="N735:O735"/>
    <mergeCell ref="F736:G736"/>
    <mergeCell ref="H736:I736"/>
    <mergeCell ref="J736:K736"/>
    <mergeCell ref="L736:M736"/>
    <mergeCell ref="N736:O736"/>
    <mergeCell ref="F733:G733"/>
    <mergeCell ref="H733:I733"/>
    <mergeCell ref="J733:K733"/>
    <mergeCell ref="L733:M733"/>
    <mergeCell ref="N733:O733"/>
    <mergeCell ref="F734:G734"/>
    <mergeCell ref="H734:I734"/>
    <mergeCell ref="J734:K734"/>
    <mergeCell ref="L734:M734"/>
    <mergeCell ref="N734:O734"/>
    <mergeCell ref="F731:G731"/>
    <mergeCell ref="H731:I731"/>
    <mergeCell ref="J731:K731"/>
    <mergeCell ref="L731:M731"/>
    <mergeCell ref="N731:O731"/>
    <mergeCell ref="F732:G732"/>
    <mergeCell ref="H732:I732"/>
    <mergeCell ref="J732:K732"/>
    <mergeCell ref="L732:M732"/>
    <mergeCell ref="N732:O732"/>
    <mergeCell ref="F729:G729"/>
    <mergeCell ref="H729:I729"/>
    <mergeCell ref="J729:K729"/>
    <mergeCell ref="L729:M729"/>
    <mergeCell ref="N729:O729"/>
    <mergeCell ref="F730:G730"/>
    <mergeCell ref="H730:I730"/>
    <mergeCell ref="J730:K730"/>
    <mergeCell ref="L730:M730"/>
    <mergeCell ref="N730:O730"/>
    <mergeCell ref="F727:G727"/>
    <mergeCell ref="H727:I727"/>
    <mergeCell ref="J727:K727"/>
    <mergeCell ref="L727:M727"/>
    <mergeCell ref="N727:O727"/>
    <mergeCell ref="F728:G728"/>
    <mergeCell ref="H728:I728"/>
    <mergeCell ref="J728:K728"/>
    <mergeCell ref="L728:M728"/>
    <mergeCell ref="N728:O728"/>
    <mergeCell ref="F725:G725"/>
    <mergeCell ref="H725:I725"/>
    <mergeCell ref="J725:K725"/>
    <mergeCell ref="L725:M725"/>
    <mergeCell ref="N725:O725"/>
    <mergeCell ref="F726:G726"/>
    <mergeCell ref="H726:I726"/>
    <mergeCell ref="J726:K726"/>
    <mergeCell ref="L726:M726"/>
    <mergeCell ref="N726:O726"/>
    <mergeCell ref="F723:G723"/>
    <mergeCell ref="H723:I723"/>
    <mergeCell ref="J723:K723"/>
    <mergeCell ref="L723:M723"/>
    <mergeCell ref="N723:O723"/>
    <mergeCell ref="F724:G724"/>
    <mergeCell ref="H724:I724"/>
    <mergeCell ref="J724:K724"/>
    <mergeCell ref="L724:M724"/>
    <mergeCell ref="N724:O724"/>
    <mergeCell ref="F721:G721"/>
    <mergeCell ref="H721:I721"/>
    <mergeCell ref="J721:K721"/>
    <mergeCell ref="L721:M721"/>
    <mergeCell ref="N721:O721"/>
    <mergeCell ref="F722:G722"/>
    <mergeCell ref="H722:I722"/>
    <mergeCell ref="J722:K722"/>
    <mergeCell ref="L722:M722"/>
    <mergeCell ref="N722:O722"/>
    <mergeCell ref="F719:G719"/>
    <mergeCell ref="H719:I719"/>
    <mergeCell ref="J719:K719"/>
    <mergeCell ref="L719:M719"/>
    <mergeCell ref="N719:O719"/>
    <mergeCell ref="F720:G720"/>
    <mergeCell ref="H720:I720"/>
    <mergeCell ref="J720:K720"/>
    <mergeCell ref="L720:M720"/>
    <mergeCell ref="N720:O720"/>
    <mergeCell ref="F717:G717"/>
    <mergeCell ref="H717:I717"/>
    <mergeCell ref="J717:K717"/>
    <mergeCell ref="L717:M717"/>
    <mergeCell ref="N717:O717"/>
    <mergeCell ref="F718:G718"/>
    <mergeCell ref="H718:I718"/>
    <mergeCell ref="J718:K718"/>
    <mergeCell ref="L718:M718"/>
    <mergeCell ref="N718:O718"/>
    <mergeCell ref="F715:G715"/>
    <mergeCell ref="H715:I715"/>
    <mergeCell ref="J715:K715"/>
    <mergeCell ref="L715:M715"/>
    <mergeCell ref="N715:O715"/>
    <mergeCell ref="F716:G716"/>
    <mergeCell ref="H716:I716"/>
    <mergeCell ref="J716:K716"/>
    <mergeCell ref="L716:M716"/>
    <mergeCell ref="N716:O716"/>
    <mergeCell ref="F713:G713"/>
    <mergeCell ref="H713:I713"/>
    <mergeCell ref="J713:K713"/>
    <mergeCell ref="L713:M713"/>
    <mergeCell ref="N713:O713"/>
    <mergeCell ref="F714:G714"/>
    <mergeCell ref="H714:I714"/>
    <mergeCell ref="J714:K714"/>
    <mergeCell ref="L714:M714"/>
    <mergeCell ref="N714:O714"/>
    <mergeCell ref="F711:G711"/>
    <mergeCell ref="H711:I711"/>
    <mergeCell ref="J711:K711"/>
    <mergeCell ref="L711:M711"/>
    <mergeCell ref="N711:O711"/>
    <mergeCell ref="F712:G712"/>
    <mergeCell ref="H712:I712"/>
    <mergeCell ref="J712:K712"/>
    <mergeCell ref="L712:M712"/>
    <mergeCell ref="N712:O712"/>
    <mergeCell ref="F709:G709"/>
    <mergeCell ref="H709:I709"/>
    <mergeCell ref="J709:K709"/>
    <mergeCell ref="L709:M709"/>
    <mergeCell ref="N709:O709"/>
    <mergeCell ref="F710:G710"/>
    <mergeCell ref="H710:I710"/>
    <mergeCell ref="J710:K710"/>
    <mergeCell ref="L710:M710"/>
    <mergeCell ref="N710:O710"/>
    <mergeCell ref="F707:G707"/>
    <mergeCell ref="H707:I707"/>
    <mergeCell ref="J707:K707"/>
    <mergeCell ref="L707:M707"/>
    <mergeCell ref="N707:O707"/>
    <mergeCell ref="F708:G708"/>
    <mergeCell ref="H708:I708"/>
    <mergeCell ref="J708:K708"/>
    <mergeCell ref="L708:M708"/>
    <mergeCell ref="N708:O708"/>
    <mergeCell ref="F705:G705"/>
    <mergeCell ref="H705:I705"/>
    <mergeCell ref="J705:K705"/>
    <mergeCell ref="L705:M705"/>
    <mergeCell ref="N705:O705"/>
    <mergeCell ref="F706:G706"/>
    <mergeCell ref="H706:I706"/>
    <mergeCell ref="J706:K706"/>
    <mergeCell ref="L706:M706"/>
    <mergeCell ref="N706:O706"/>
    <mergeCell ref="F703:G703"/>
    <mergeCell ref="H703:I703"/>
    <mergeCell ref="J703:K703"/>
    <mergeCell ref="L703:M703"/>
    <mergeCell ref="N703:O703"/>
    <mergeCell ref="F704:G704"/>
    <mergeCell ref="H704:I704"/>
    <mergeCell ref="J704:K704"/>
    <mergeCell ref="L704:M704"/>
    <mergeCell ref="N704:O704"/>
    <mergeCell ref="F701:G701"/>
    <mergeCell ref="H701:I701"/>
    <mergeCell ref="J701:K701"/>
    <mergeCell ref="L701:M701"/>
    <mergeCell ref="N701:O701"/>
    <mergeCell ref="F702:G702"/>
    <mergeCell ref="H702:I702"/>
    <mergeCell ref="J702:K702"/>
    <mergeCell ref="L702:M702"/>
    <mergeCell ref="N702:O702"/>
    <mergeCell ref="F699:G699"/>
    <mergeCell ref="H699:I699"/>
    <mergeCell ref="J699:K699"/>
    <mergeCell ref="L699:M699"/>
    <mergeCell ref="N699:O699"/>
    <mergeCell ref="F700:G700"/>
    <mergeCell ref="H700:I700"/>
    <mergeCell ref="J700:K700"/>
    <mergeCell ref="L700:M700"/>
    <mergeCell ref="N700:O700"/>
    <mergeCell ref="F697:G697"/>
    <mergeCell ref="H697:I697"/>
    <mergeCell ref="J697:K697"/>
    <mergeCell ref="L697:M697"/>
    <mergeCell ref="N697:O697"/>
    <mergeCell ref="F698:G698"/>
    <mergeCell ref="H698:I698"/>
    <mergeCell ref="J698:K698"/>
    <mergeCell ref="L698:M698"/>
    <mergeCell ref="N698:O698"/>
    <mergeCell ref="F695:G695"/>
    <mergeCell ref="H695:I695"/>
    <mergeCell ref="J695:K695"/>
    <mergeCell ref="L695:M695"/>
    <mergeCell ref="N695:O695"/>
    <mergeCell ref="F696:G696"/>
    <mergeCell ref="H696:I696"/>
    <mergeCell ref="J696:K696"/>
    <mergeCell ref="L696:M696"/>
    <mergeCell ref="N696:O696"/>
    <mergeCell ref="F693:G693"/>
    <mergeCell ref="H693:I693"/>
    <mergeCell ref="J693:K693"/>
    <mergeCell ref="L693:M693"/>
    <mergeCell ref="N693:O693"/>
    <mergeCell ref="F694:G694"/>
    <mergeCell ref="H694:I694"/>
    <mergeCell ref="J694:K694"/>
    <mergeCell ref="L694:M694"/>
    <mergeCell ref="N694:O694"/>
    <mergeCell ref="F691:G691"/>
    <mergeCell ref="H691:I691"/>
    <mergeCell ref="J691:K691"/>
    <mergeCell ref="L691:M691"/>
    <mergeCell ref="N691:O691"/>
    <mergeCell ref="F692:G692"/>
    <mergeCell ref="H692:I692"/>
    <mergeCell ref="J692:K692"/>
    <mergeCell ref="L692:M692"/>
    <mergeCell ref="N692:O692"/>
    <mergeCell ref="F689:G689"/>
    <mergeCell ref="H689:I689"/>
    <mergeCell ref="J689:K689"/>
    <mergeCell ref="L689:M689"/>
    <mergeCell ref="N689:O689"/>
    <mergeCell ref="F690:G690"/>
    <mergeCell ref="H690:I690"/>
    <mergeCell ref="J690:K690"/>
    <mergeCell ref="L690:M690"/>
    <mergeCell ref="N690:O690"/>
    <mergeCell ref="F687:G687"/>
    <mergeCell ref="H687:I687"/>
    <mergeCell ref="J687:K687"/>
    <mergeCell ref="L687:M687"/>
    <mergeCell ref="N687:O687"/>
    <mergeCell ref="F688:G688"/>
    <mergeCell ref="H688:I688"/>
    <mergeCell ref="J688:K688"/>
    <mergeCell ref="L688:M688"/>
    <mergeCell ref="N688:O688"/>
    <mergeCell ref="F685:G685"/>
    <mergeCell ref="H685:I685"/>
    <mergeCell ref="J685:K685"/>
    <mergeCell ref="L685:M685"/>
    <mergeCell ref="N685:O685"/>
    <mergeCell ref="F686:G686"/>
    <mergeCell ref="H686:I686"/>
    <mergeCell ref="J686:K686"/>
    <mergeCell ref="L686:M686"/>
    <mergeCell ref="N686:O686"/>
    <mergeCell ref="F683:G683"/>
    <mergeCell ref="H683:I683"/>
    <mergeCell ref="J683:K683"/>
    <mergeCell ref="L683:M683"/>
    <mergeCell ref="N683:O683"/>
    <mergeCell ref="F684:G684"/>
    <mergeCell ref="H684:I684"/>
    <mergeCell ref="J684:K684"/>
    <mergeCell ref="L684:M684"/>
    <mergeCell ref="N684:O684"/>
    <mergeCell ref="F681:G681"/>
    <mergeCell ref="H681:I681"/>
    <mergeCell ref="J681:K681"/>
    <mergeCell ref="L681:M681"/>
    <mergeCell ref="N681:O681"/>
    <mergeCell ref="F682:G682"/>
    <mergeCell ref="H682:I682"/>
    <mergeCell ref="J682:K682"/>
    <mergeCell ref="L682:M682"/>
    <mergeCell ref="N682:O682"/>
    <mergeCell ref="F679:G679"/>
    <mergeCell ref="H679:I679"/>
    <mergeCell ref="J679:K679"/>
    <mergeCell ref="L679:M679"/>
    <mergeCell ref="N679:O679"/>
    <mergeCell ref="F680:G680"/>
    <mergeCell ref="H680:I680"/>
    <mergeCell ref="J680:K680"/>
    <mergeCell ref="L680:M680"/>
    <mergeCell ref="N680:O680"/>
    <mergeCell ref="F677:G677"/>
    <mergeCell ref="H677:I677"/>
    <mergeCell ref="J677:K677"/>
    <mergeCell ref="L677:M677"/>
    <mergeCell ref="N677:O677"/>
    <mergeCell ref="F678:G678"/>
    <mergeCell ref="H678:I678"/>
    <mergeCell ref="J678:K678"/>
    <mergeCell ref="L678:M678"/>
    <mergeCell ref="N678:O678"/>
    <mergeCell ref="F675:G675"/>
    <mergeCell ref="H675:I675"/>
    <mergeCell ref="J675:K675"/>
    <mergeCell ref="L675:M675"/>
    <mergeCell ref="N675:O675"/>
    <mergeCell ref="F676:G676"/>
    <mergeCell ref="H676:I676"/>
    <mergeCell ref="J676:K676"/>
    <mergeCell ref="L676:M676"/>
    <mergeCell ref="N676:O676"/>
    <mergeCell ref="F673:G673"/>
    <mergeCell ref="H673:I673"/>
    <mergeCell ref="J673:K673"/>
    <mergeCell ref="L673:M673"/>
    <mergeCell ref="N673:O673"/>
    <mergeCell ref="F674:G674"/>
    <mergeCell ref="H674:I674"/>
    <mergeCell ref="J674:K674"/>
    <mergeCell ref="L674:M674"/>
    <mergeCell ref="N674:O674"/>
    <mergeCell ref="F671:G671"/>
    <mergeCell ref="H671:I671"/>
    <mergeCell ref="J671:K671"/>
    <mergeCell ref="L671:M671"/>
    <mergeCell ref="N671:O671"/>
    <mergeCell ref="F672:G672"/>
    <mergeCell ref="H672:I672"/>
    <mergeCell ref="J672:K672"/>
    <mergeCell ref="L672:M672"/>
    <mergeCell ref="N672:O672"/>
    <mergeCell ref="F669:G669"/>
    <mergeCell ref="H669:I669"/>
    <mergeCell ref="J669:K669"/>
    <mergeCell ref="L669:M669"/>
    <mergeCell ref="N669:O669"/>
    <mergeCell ref="F670:G670"/>
    <mergeCell ref="H670:I670"/>
    <mergeCell ref="J670:K670"/>
    <mergeCell ref="L670:M670"/>
    <mergeCell ref="N670:O670"/>
    <mergeCell ref="F667:G667"/>
    <mergeCell ref="H667:I667"/>
    <mergeCell ref="J667:K667"/>
    <mergeCell ref="L667:M667"/>
    <mergeCell ref="N667:O667"/>
    <mergeCell ref="F668:G668"/>
    <mergeCell ref="H668:I668"/>
    <mergeCell ref="J668:K668"/>
    <mergeCell ref="L668:M668"/>
    <mergeCell ref="N668:O668"/>
    <mergeCell ref="F665:G665"/>
    <mergeCell ref="H665:I665"/>
    <mergeCell ref="J665:K665"/>
    <mergeCell ref="L665:M665"/>
    <mergeCell ref="N665:O665"/>
    <mergeCell ref="F666:G666"/>
    <mergeCell ref="H666:I666"/>
    <mergeCell ref="J666:K666"/>
    <mergeCell ref="L666:M666"/>
    <mergeCell ref="N666:O666"/>
    <mergeCell ref="F663:G663"/>
    <mergeCell ref="H663:I663"/>
    <mergeCell ref="J663:K663"/>
    <mergeCell ref="L663:M663"/>
    <mergeCell ref="N663:O663"/>
    <mergeCell ref="F664:G664"/>
    <mergeCell ref="H664:I664"/>
    <mergeCell ref="J664:K664"/>
    <mergeCell ref="L664:M664"/>
    <mergeCell ref="N664:O664"/>
    <mergeCell ref="F661:G661"/>
    <mergeCell ref="H661:I661"/>
    <mergeCell ref="J661:K661"/>
    <mergeCell ref="L661:M661"/>
    <mergeCell ref="N661:O661"/>
    <mergeCell ref="F662:G662"/>
    <mergeCell ref="H662:I662"/>
    <mergeCell ref="J662:K662"/>
    <mergeCell ref="L662:M662"/>
    <mergeCell ref="N662:O662"/>
    <mergeCell ref="F659:G659"/>
    <mergeCell ref="H659:I659"/>
    <mergeCell ref="J659:K659"/>
    <mergeCell ref="L659:M659"/>
    <mergeCell ref="N659:O659"/>
    <mergeCell ref="F660:G660"/>
    <mergeCell ref="H660:I660"/>
    <mergeCell ref="J660:K660"/>
    <mergeCell ref="L660:M660"/>
    <mergeCell ref="N660:O660"/>
    <mergeCell ref="F657:G657"/>
    <mergeCell ref="H657:I657"/>
    <mergeCell ref="J657:K657"/>
    <mergeCell ref="L657:M657"/>
    <mergeCell ref="N657:O657"/>
    <mergeCell ref="F658:G658"/>
    <mergeCell ref="H658:I658"/>
    <mergeCell ref="J658:K658"/>
    <mergeCell ref="L658:M658"/>
    <mergeCell ref="N658:O658"/>
    <mergeCell ref="F655:G655"/>
    <mergeCell ref="H655:I655"/>
    <mergeCell ref="J655:K655"/>
    <mergeCell ref="L655:M655"/>
    <mergeCell ref="N655:O655"/>
    <mergeCell ref="F656:G656"/>
    <mergeCell ref="H656:I656"/>
    <mergeCell ref="J656:K656"/>
    <mergeCell ref="L656:M656"/>
    <mergeCell ref="N656:O656"/>
    <mergeCell ref="F653:G653"/>
    <mergeCell ref="H653:I653"/>
    <mergeCell ref="J653:K653"/>
    <mergeCell ref="L653:M653"/>
    <mergeCell ref="N653:O653"/>
    <mergeCell ref="F654:G654"/>
    <mergeCell ref="H654:I654"/>
    <mergeCell ref="J654:K654"/>
    <mergeCell ref="L654:M654"/>
    <mergeCell ref="N654:O654"/>
    <mergeCell ref="F651:G651"/>
    <mergeCell ref="H651:I651"/>
    <mergeCell ref="J651:K651"/>
    <mergeCell ref="L651:M651"/>
    <mergeCell ref="N651:O651"/>
    <mergeCell ref="F652:G652"/>
    <mergeCell ref="H652:I652"/>
    <mergeCell ref="J652:K652"/>
    <mergeCell ref="L652:M652"/>
    <mergeCell ref="N652:O652"/>
    <mergeCell ref="F649:G649"/>
    <mergeCell ref="H649:I649"/>
    <mergeCell ref="J649:K649"/>
    <mergeCell ref="L649:M649"/>
    <mergeCell ref="N649:O649"/>
    <mergeCell ref="F650:G650"/>
    <mergeCell ref="H650:I650"/>
    <mergeCell ref="J650:K650"/>
    <mergeCell ref="L650:M650"/>
    <mergeCell ref="N650:O650"/>
    <mergeCell ref="F647:G647"/>
    <mergeCell ref="H647:I647"/>
    <mergeCell ref="J647:K647"/>
    <mergeCell ref="L647:M647"/>
    <mergeCell ref="N647:O647"/>
    <mergeCell ref="F648:G648"/>
    <mergeCell ref="H648:I648"/>
    <mergeCell ref="J648:K648"/>
    <mergeCell ref="L648:M648"/>
    <mergeCell ref="N648:O648"/>
    <mergeCell ref="F645:G645"/>
    <mergeCell ref="H645:I645"/>
    <mergeCell ref="J645:K645"/>
    <mergeCell ref="L645:M645"/>
    <mergeCell ref="N645:O645"/>
    <mergeCell ref="F646:G646"/>
    <mergeCell ref="H646:I646"/>
    <mergeCell ref="J646:K646"/>
    <mergeCell ref="L646:M646"/>
    <mergeCell ref="N646:O646"/>
    <mergeCell ref="F643:G643"/>
    <mergeCell ref="H643:I643"/>
    <mergeCell ref="J643:K643"/>
    <mergeCell ref="L643:M643"/>
    <mergeCell ref="N643:O643"/>
    <mergeCell ref="F644:G644"/>
    <mergeCell ref="H644:I644"/>
    <mergeCell ref="J644:K644"/>
    <mergeCell ref="L644:M644"/>
    <mergeCell ref="N644:O644"/>
    <mergeCell ref="F641:G641"/>
    <mergeCell ref="H641:I641"/>
    <mergeCell ref="J641:K641"/>
    <mergeCell ref="L641:M641"/>
    <mergeCell ref="N641:O641"/>
    <mergeCell ref="F642:G642"/>
    <mergeCell ref="H642:I642"/>
    <mergeCell ref="J642:K642"/>
    <mergeCell ref="L642:M642"/>
    <mergeCell ref="N642:O642"/>
    <mergeCell ref="F639:G639"/>
    <mergeCell ref="H639:I639"/>
    <mergeCell ref="J639:K639"/>
    <mergeCell ref="L639:M639"/>
    <mergeCell ref="N639:O639"/>
    <mergeCell ref="F640:G640"/>
    <mergeCell ref="H640:I640"/>
    <mergeCell ref="J640:K640"/>
    <mergeCell ref="L640:M640"/>
    <mergeCell ref="N640:O640"/>
    <mergeCell ref="F637:G637"/>
    <mergeCell ref="H637:I637"/>
    <mergeCell ref="J637:K637"/>
    <mergeCell ref="L637:M637"/>
    <mergeCell ref="N637:O637"/>
    <mergeCell ref="F638:G638"/>
    <mergeCell ref="H638:I638"/>
    <mergeCell ref="J638:K638"/>
    <mergeCell ref="L638:M638"/>
    <mergeCell ref="N638:O638"/>
    <mergeCell ref="F635:G635"/>
    <mergeCell ref="H635:I635"/>
    <mergeCell ref="J635:K635"/>
    <mergeCell ref="L635:M635"/>
    <mergeCell ref="N635:O635"/>
    <mergeCell ref="F636:G636"/>
    <mergeCell ref="H636:I636"/>
    <mergeCell ref="J636:K636"/>
    <mergeCell ref="L636:M636"/>
    <mergeCell ref="N636:O636"/>
    <mergeCell ref="F633:G633"/>
    <mergeCell ref="H633:I633"/>
    <mergeCell ref="J633:K633"/>
    <mergeCell ref="L633:M633"/>
    <mergeCell ref="N633:O633"/>
    <mergeCell ref="F634:G634"/>
    <mergeCell ref="H634:I634"/>
    <mergeCell ref="J634:K634"/>
    <mergeCell ref="L634:M634"/>
    <mergeCell ref="N634:O634"/>
    <mergeCell ref="F631:G631"/>
    <mergeCell ref="H631:I631"/>
    <mergeCell ref="J631:K631"/>
    <mergeCell ref="L631:M631"/>
    <mergeCell ref="N631:O631"/>
    <mergeCell ref="F632:G632"/>
    <mergeCell ref="H632:I632"/>
    <mergeCell ref="J632:K632"/>
    <mergeCell ref="L632:M632"/>
    <mergeCell ref="N632:O632"/>
    <mergeCell ref="F629:G629"/>
    <mergeCell ref="H629:I629"/>
    <mergeCell ref="J629:K629"/>
    <mergeCell ref="L629:M629"/>
    <mergeCell ref="N629:O629"/>
    <mergeCell ref="F630:G630"/>
    <mergeCell ref="H630:I630"/>
    <mergeCell ref="J630:K630"/>
    <mergeCell ref="L630:M630"/>
    <mergeCell ref="N630:O630"/>
    <mergeCell ref="F627:G627"/>
    <mergeCell ref="H627:I627"/>
    <mergeCell ref="J627:K627"/>
    <mergeCell ref="L627:M627"/>
    <mergeCell ref="N627:O627"/>
    <mergeCell ref="F628:G628"/>
    <mergeCell ref="H628:I628"/>
    <mergeCell ref="J628:K628"/>
    <mergeCell ref="L628:M628"/>
    <mergeCell ref="N628:O628"/>
    <mergeCell ref="F625:G625"/>
    <mergeCell ref="H625:I625"/>
    <mergeCell ref="J625:K625"/>
    <mergeCell ref="L625:M625"/>
    <mergeCell ref="N625:O625"/>
    <mergeCell ref="F626:G626"/>
    <mergeCell ref="H626:I626"/>
    <mergeCell ref="J626:K626"/>
    <mergeCell ref="L626:M626"/>
    <mergeCell ref="N626:O626"/>
    <mergeCell ref="F623:G623"/>
    <mergeCell ref="H623:I623"/>
    <mergeCell ref="J623:K623"/>
    <mergeCell ref="L623:M623"/>
    <mergeCell ref="N623:O623"/>
    <mergeCell ref="F624:G624"/>
    <mergeCell ref="H624:I624"/>
    <mergeCell ref="J624:K624"/>
    <mergeCell ref="L624:M624"/>
    <mergeCell ref="N624:O624"/>
    <mergeCell ref="F621:G621"/>
    <mergeCell ref="H621:I621"/>
    <mergeCell ref="J621:K621"/>
    <mergeCell ref="L621:M621"/>
    <mergeCell ref="N621:O621"/>
    <mergeCell ref="F622:G622"/>
    <mergeCell ref="H622:I622"/>
    <mergeCell ref="J622:K622"/>
    <mergeCell ref="L622:M622"/>
    <mergeCell ref="N622:O622"/>
    <mergeCell ref="F619:G619"/>
    <mergeCell ref="H619:I619"/>
    <mergeCell ref="J619:K619"/>
    <mergeCell ref="L619:M619"/>
    <mergeCell ref="N619:O619"/>
    <mergeCell ref="F620:G620"/>
    <mergeCell ref="H620:I620"/>
    <mergeCell ref="J620:K620"/>
    <mergeCell ref="L620:M620"/>
    <mergeCell ref="N620:O620"/>
    <mergeCell ref="F617:G617"/>
    <mergeCell ref="H617:I617"/>
    <mergeCell ref="J617:K617"/>
    <mergeCell ref="L617:M617"/>
    <mergeCell ref="N617:O617"/>
    <mergeCell ref="F618:G618"/>
    <mergeCell ref="H618:I618"/>
    <mergeCell ref="J618:K618"/>
    <mergeCell ref="L618:M618"/>
    <mergeCell ref="N618:O618"/>
    <mergeCell ref="F615:G615"/>
    <mergeCell ref="H615:I615"/>
    <mergeCell ref="J615:K615"/>
    <mergeCell ref="L615:M615"/>
    <mergeCell ref="N615:O615"/>
    <mergeCell ref="F616:G616"/>
    <mergeCell ref="H616:I616"/>
    <mergeCell ref="J616:K616"/>
    <mergeCell ref="L616:M616"/>
    <mergeCell ref="N616:O616"/>
    <mergeCell ref="F613:G613"/>
    <mergeCell ref="H613:I613"/>
    <mergeCell ref="J613:K613"/>
    <mergeCell ref="L613:M613"/>
    <mergeCell ref="N613:O613"/>
    <mergeCell ref="F614:G614"/>
    <mergeCell ref="H614:I614"/>
    <mergeCell ref="J614:K614"/>
    <mergeCell ref="L614:M614"/>
    <mergeCell ref="N614:O614"/>
    <mergeCell ref="F611:G611"/>
    <mergeCell ref="H611:I611"/>
    <mergeCell ref="J611:K611"/>
    <mergeCell ref="L611:M611"/>
    <mergeCell ref="N611:O611"/>
    <mergeCell ref="F612:G612"/>
    <mergeCell ref="H612:I612"/>
    <mergeCell ref="J612:K612"/>
    <mergeCell ref="L612:M612"/>
    <mergeCell ref="N612:O612"/>
    <mergeCell ref="F609:G609"/>
    <mergeCell ref="H609:I609"/>
    <mergeCell ref="J609:K609"/>
    <mergeCell ref="L609:M609"/>
    <mergeCell ref="N609:O609"/>
    <mergeCell ref="F610:G610"/>
    <mergeCell ref="H610:I610"/>
    <mergeCell ref="J610:K610"/>
    <mergeCell ref="L610:M610"/>
    <mergeCell ref="N610:O610"/>
    <mergeCell ref="F607:G607"/>
    <mergeCell ref="H607:I607"/>
    <mergeCell ref="J607:K607"/>
    <mergeCell ref="L607:M607"/>
    <mergeCell ref="N607:O607"/>
    <mergeCell ref="F608:G608"/>
    <mergeCell ref="H608:I608"/>
    <mergeCell ref="J608:K608"/>
    <mergeCell ref="L608:M608"/>
    <mergeCell ref="N608:O608"/>
    <mergeCell ref="F605:G605"/>
    <mergeCell ref="H605:I605"/>
    <mergeCell ref="J605:K605"/>
    <mergeCell ref="L605:M605"/>
    <mergeCell ref="N605:O605"/>
    <mergeCell ref="F606:G606"/>
    <mergeCell ref="H606:I606"/>
    <mergeCell ref="J606:K606"/>
    <mergeCell ref="L606:M606"/>
    <mergeCell ref="N606:O606"/>
    <mergeCell ref="F603:G603"/>
    <mergeCell ref="H603:I603"/>
    <mergeCell ref="J603:K603"/>
    <mergeCell ref="L603:M603"/>
    <mergeCell ref="N603:O603"/>
    <mergeCell ref="F604:G604"/>
    <mergeCell ref="H604:I604"/>
    <mergeCell ref="J604:K604"/>
    <mergeCell ref="L604:M604"/>
    <mergeCell ref="N604:O604"/>
    <mergeCell ref="F601:G601"/>
    <mergeCell ref="H601:I601"/>
    <mergeCell ref="J601:K601"/>
    <mergeCell ref="L601:M601"/>
    <mergeCell ref="N601:O601"/>
    <mergeCell ref="F602:G602"/>
    <mergeCell ref="H602:I602"/>
    <mergeCell ref="J602:K602"/>
    <mergeCell ref="L602:M602"/>
    <mergeCell ref="N602:O602"/>
    <mergeCell ref="F599:G599"/>
    <mergeCell ref="H599:I599"/>
    <mergeCell ref="J599:K599"/>
    <mergeCell ref="L599:M599"/>
    <mergeCell ref="N599:O599"/>
    <mergeCell ref="F600:G600"/>
    <mergeCell ref="H600:I600"/>
    <mergeCell ref="J600:K600"/>
    <mergeCell ref="L600:M600"/>
    <mergeCell ref="N600:O600"/>
    <mergeCell ref="F597:G597"/>
    <mergeCell ref="H597:I597"/>
    <mergeCell ref="J597:K597"/>
    <mergeCell ref="L597:M597"/>
    <mergeCell ref="N597:O597"/>
    <mergeCell ref="F598:G598"/>
    <mergeCell ref="H598:I598"/>
    <mergeCell ref="J598:K598"/>
    <mergeCell ref="L598:M598"/>
    <mergeCell ref="N598:O598"/>
    <mergeCell ref="F595:G595"/>
    <mergeCell ref="H595:I595"/>
    <mergeCell ref="J595:K595"/>
    <mergeCell ref="L595:M595"/>
    <mergeCell ref="N595:O595"/>
    <mergeCell ref="F596:G596"/>
    <mergeCell ref="H596:I596"/>
    <mergeCell ref="J596:K596"/>
    <mergeCell ref="L596:M596"/>
    <mergeCell ref="N596:O596"/>
    <mergeCell ref="F593:G593"/>
    <mergeCell ref="H593:I593"/>
    <mergeCell ref="J593:K593"/>
    <mergeCell ref="L593:M593"/>
    <mergeCell ref="N593:O593"/>
    <mergeCell ref="F594:G594"/>
    <mergeCell ref="H594:I594"/>
    <mergeCell ref="J594:K594"/>
    <mergeCell ref="L594:M594"/>
    <mergeCell ref="N594:O594"/>
    <mergeCell ref="F591:G591"/>
    <mergeCell ref="H591:I591"/>
    <mergeCell ref="J591:K591"/>
    <mergeCell ref="L591:M591"/>
    <mergeCell ref="N591:O591"/>
    <mergeCell ref="F592:G592"/>
    <mergeCell ref="H592:I592"/>
    <mergeCell ref="J592:K592"/>
    <mergeCell ref="L592:M592"/>
    <mergeCell ref="N592:O592"/>
    <mergeCell ref="F589:G589"/>
    <mergeCell ref="H589:I589"/>
    <mergeCell ref="J589:K589"/>
    <mergeCell ref="L589:M589"/>
    <mergeCell ref="N589:O589"/>
    <mergeCell ref="F590:G590"/>
    <mergeCell ref="H590:I590"/>
    <mergeCell ref="J590:K590"/>
    <mergeCell ref="L590:M590"/>
    <mergeCell ref="N590:O590"/>
    <mergeCell ref="F587:G587"/>
    <mergeCell ref="H587:I587"/>
    <mergeCell ref="J587:K587"/>
    <mergeCell ref="L587:M587"/>
    <mergeCell ref="N587:O587"/>
    <mergeCell ref="F588:G588"/>
    <mergeCell ref="H588:I588"/>
    <mergeCell ref="J588:K588"/>
    <mergeCell ref="L588:M588"/>
    <mergeCell ref="N588:O588"/>
    <mergeCell ref="F585:G585"/>
    <mergeCell ref="H585:I585"/>
    <mergeCell ref="J585:K585"/>
    <mergeCell ref="L585:M585"/>
    <mergeCell ref="N585:O585"/>
    <mergeCell ref="F586:G586"/>
    <mergeCell ref="H586:I586"/>
    <mergeCell ref="J586:K586"/>
    <mergeCell ref="L586:M586"/>
    <mergeCell ref="N586:O586"/>
    <mergeCell ref="F583:G583"/>
    <mergeCell ref="H583:I583"/>
    <mergeCell ref="J583:K583"/>
    <mergeCell ref="L583:M583"/>
    <mergeCell ref="N583:O583"/>
    <mergeCell ref="F584:G584"/>
    <mergeCell ref="H584:I584"/>
    <mergeCell ref="J584:K584"/>
    <mergeCell ref="L584:M584"/>
    <mergeCell ref="N584:O584"/>
    <mergeCell ref="F581:G581"/>
    <mergeCell ref="H581:I581"/>
    <mergeCell ref="J581:K581"/>
    <mergeCell ref="L581:M581"/>
    <mergeCell ref="N581:O581"/>
    <mergeCell ref="F582:G582"/>
    <mergeCell ref="H582:I582"/>
    <mergeCell ref="J582:K582"/>
    <mergeCell ref="L582:M582"/>
    <mergeCell ref="N582:O582"/>
    <mergeCell ref="F579:G579"/>
    <mergeCell ref="H579:I579"/>
    <mergeCell ref="J579:K579"/>
    <mergeCell ref="L579:M579"/>
    <mergeCell ref="N579:O579"/>
    <mergeCell ref="F580:G580"/>
    <mergeCell ref="H580:I580"/>
    <mergeCell ref="J580:K580"/>
    <mergeCell ref="L580:M580"/>
    <mergeCell ref="N580:O580"/>
    <mergeCell ref="F577:G577"/>
    <mergeCell ref="H577:I577"/>
    <mergeCell ref="J577:K577"/>
    <mergeCell ref="L577:M577"/>
    <mergeCell ref="N577:O577"/>
    <mergeCell ref="F578:G578"/>
    <mergeCell ref="H578:I578"/>
    <mergeCell ref="J578:K578"/>
    <mergeCell ref="L578:M578"/>
    <mergeCell ref="N578:O578"/>
    <mergeCell ref="F575:G575"/>
    <mergeCell ref="H575:I575"/>
    <mergeCell ref="J575:K575"/>
    <mergeCell ref="L575:M575"/>
    <mergeCell ref="N575:O575"/>
    <mergeCell ref="F576:G576"/>
    <mergeCell ref="H576:I576"/>
    <mergeCell ref="J576:K576"/>
    <mergeCell ref="L576:M576"/>
    <mergeCell ref="N576:O576"/>
    <mergeCell ref="F573:G573"/>
    <mergeCell ref="H573:I573"/>
    <mergeCell ref="J573:K573"/>
    <mergeCell ref="L573:M573"/>
    <mergeCell ref="N573:O573"/>
    <mergeCell ref="F574:G574"/>
    <mergeCell ref="H574:I574"/>
    <mergeCell ref="J574:K574"/>
    <mergeCell ref="L574:M574"/>
    <mergeCell ref="N574:O574"/>
    <mergeCell ref="F571:G571"/>
    <mergeCell ref="H571:I571"/>
    <mergeCell ref="J571:K571"/>
    <mergeCell ref="L571:M571"/>
    <mergeCell ref="N571:O571"/>
    <mergeCell ref="F572:G572"/>
    <mergeCell ref="H572:I572"/>
    <mergeCell ref="J572:K572"/>
    <mergeCell ref="L572:M572"/>
    <mergeCell ref="N572:O572"/>
    <mergeCell ref="F569:G569"/>
    <mergeCell ref="H569:I569"/>
    <mergeCell ref="J569:K569"/>
    <mergeCell ref="L569:M569"/>
    <mergeCell ref="N569:O569"/>
    <mergeCell ref="F570:G570"/>
    <mergeCell ref="H570:I570"/>
    <mergeCell ref="J570:K570"/>
    <mergeCell ref="L570:M570"/>
    <mergeCell ref="N570:O570"/>
    <mergeCell ref="F567:G567"/>
    <mergeCell ref="H567:I567"/>
    <mergeCell ref="J567:K567"/>
    <mergeCell ref="L567:M567"/>
    <mergeCell ref="N567:O567"/>
    <mergeCell ref="F568:G568"/>
    <mergeCell ref="H568:I568"/>
    <mergeCell ref="J568:K568"/>
    <mergeCell ref="L568:M568"/>
    <mergeCell ref="N568:O568"/>
    <mergeCell ref="F565:G565"/>
    <mergeCell ref="H565:I565"/>
    <mergeCell ref="J565:K565"/>
    <mergeCell ref="L565:M565"/>
    <mergeCell ref="N565:O565"/>
    <mergeCell ref="F566:G566"/>
    <mergeCell ref="H566:I566"/>
    <mergeCell ref="J566:K566"/>
    <mergeCell ref="L566:M566"/>
    <mergeCell ref="N566:O566"/>
    <mergeCell ref="F563:G563"/>
    <mergeCell ref="H563:I563"/>
    <mergeCell ref="J563:K563"/>
    <mergeCell ref="L563:M563"/>
    <mergeCell ref="N563:O563"/>
    <mergeCell ref="F564:G564"/>
    <mergeCell ref="H564:I564"/>
    <mergeCell ref="J564:K564"/>
    <mergeCell ref="L564:M564"/>
    <mergeCell ref="N564:O564"/>
    <mergeCell ref="F561:G561"/>
    <mergeCell ref="H561:I561"/>
    <mergeCell ref="J561:K561"/>
    <mergeCell ref="L561:M561"/>
    <mergeCell ref="N561:O561"/>
    <mergeCell ref="F562:G562"/>
    <mergeCell ref="H562:I562"/>
    <mergeCell ref="J562:K562"/>
    <mergeCell ref="L562:M562"/>
    <mergeCell ref="N562:O562"/>
    <mergeCell ref="F559:G559"/>
    <mergeCell ref="H559:I559"/>
    <mergeCell ref="J559:K559"/>
    <mergeCell ref="L559:M559"/>
    <mergeCell ref="N559:O559"/>
    <mergeCell ref="F560:G560"/>
    <mergeCell ref="H560:I560"/>
    <mergeCell ref="J560:K560"/>
    <mergeCell ref="L560:M560"/>
    <mergeCell ref="N560:O560"/>
    <mergeCell ref="F557:G557"/>
    <mergeCell ref="H557:I557"/>
    <mergeCell ref="J557:K557"/>
    <mergeCell ref="L557:M557"/>
    <mergeCell ref="N557:O557"/>
    <mergeCell ref="F558:G558"/>
    <mergeCell ref="H558:I558"/>
    <mergeCell ref="J558:K558"/>
    <mergeCell ref="L558:M558"/>
    <mergeCell ref="N558:O558"/>
    <mergeCell ref="F555:G555"/>
    <mergeCell ref="H555:I555"/>
    <mergeCell ref="J555:K555"/>
    <mergeCell ref="L555:M555"/>
    <mergeCell ref="N555:O555"/>
    <mergeCell ref="F556:G556"/>
    <mergeCell ref="H556:I556"/>
    <mergeCell ref="J556:K556"/>
    <mergeCell ref="L556:M556"/>
    <mergeCell ref="N556:O556"/>
    <mergeCell ref="F553:G553"/>
    <mergeCell ref="H553:I553"/>
    <mergeCell ref="J553:K553"/>
    <mergeCell ref="L553:M553"/>
    <mergeCell ref="N553:O553"/>
    <mergeCell ref="F554:G554"/>
    <mergeCell ref="H554:I554"/>
    <mergeCell ref="J554:K554"/>
    <mergeCell ref="L554:M554"/>
    <mergeCell ref="N554:O554"/>
    <mergeCell ref="F551:G551"/>
    <mergeCell ref="H551:I551"/>
    <mergeCell ref="J551:K551"/>
    <mergeCell ref="L551:M551"/>
    <mergeCell ref="N551:O551"/>
    <mergeCell ref="F552:G552"/>
    <mergeCell ref="H552:I552"/>
    <mergeCell ref="J552:K552"/>
    <mergeCell ref="L552:M552"/>
    <mergeCell ref="N552:O552"/>
    <mergeCell ref="F549:G549"/>
    <mergeCell ref="H549:I549"/>
    <mergeCell ref="J549:K549"/>
    <mergeCell ref="L549:M549"/>
    <mergeCell ref="N549:O549"/>
    <mergeCell ref="F550:G550"/>
    <mergeCell ref="H550:I550"/>
    <mergeCell ref="J550:K550"/>
    <mergeCell ref="L550:M550"/>
    <mergeCell ref="N550:O550"/>
    <mergeCell ref="F547:G547"/>
    <mergeCell ref="H547:I547"/>
    <mergeCell ref="J547:K547"/>
    <mergeCell ref="L547:M547"/>
    <mergeCell ref="N547:O547"/>
    <mergeCell ref="F548:G548"/>
    <mergeCell ref="H548:I548"/>
    <mergeCell ref="J548:K548"/>
    <mergeCell ref="L548:M548"/>
    <mergeCell ref="N548:O548"/>
    <mergeCell ref="F545:G545"/>
    <mergeCell ref="H545:I545"/>
    <mergeCell ref="J545:K545"/>
    <mergeCell ref="L545:M545"/>
    <mergeCell ref="N545:O545"/>
    <mergeCell ref="F546:G546"/>
    <mergeCell ref="H546:I546"/>
    <mergeCell ref="J546:K546"/>
    <mergeCell ref="L546:M546"/>
    <mergeCell ref="N546:O546"/>
    <mergeCell ref="F543:G543"/>
    <mergeCell ref="H543:I543"/>
    <mergeCell ref="J543:K543"/>
    <mergeCell ref="L543:M543"/>
    <mergeCell ref="N543:O543"/>
    <mergeCell ref="F544:G544"/>
    <mergeCell ref="H544:I544"/>
    <mergeCell ref="J544:K544"/>
    <mergeCell ref="L544:M544"/>
    <mergeCell ref="N544:O544"/>
    <mergeCell ref="F541:G541"/>
    <mergeCell ref="H541:I541"/>
    <mergeCell ref="J541:K541"/>
    <mergeCell ref="L541:M541"/>
    <mergeCell ref="N541:O541"/>
    <mergeCell ref="F542:G542"/>
    <mergeCell ref="H542:I542"/>
    <mergeCell ref="J542:K542"/>
    <mergeCell ref="L542:M542"/>
    <mergeCell ref="N542:O542"/>
    <mergeCell ref="F539:G539"/>
    <mergeCell ref="H539:I539"/>
    <mergeCell ref="J539:K539"/>
    <mergeCell ref="L539:M539"/>
    <mergeCell ref="N539:O539"/>
    <mergeCell ref="F540:G540"/>
    <mergeCell ref="H540:I540"/>
    <mergeCell ref="J540:K540"/>
    <mergeCell ref="L540:M540"/>
    <mergeCell ref="N540:O540"/>
    <mergeCell ref="F537:G537"/>
    <mergeCell ref="H537:I537"/>
    <mergeCell ref="J537:K537"/>
    <mergeCell ref="L537:M537"/>
    <mergeCell ref="N537:O537"/>
    <mergeCell ref="F538:G538"/>
    <mergeCell ref="H538:I538"/>
    <mergeCell ref="J538:K538"/>
    <mergeCell ref="L538:M538"/>
    <mergeCell ref="N538:O538"/>
    <mergeCell ref="F535:G535"/>
    <mergeCell ref="H535:I535"/>
    <mergeCell ref="J535:K535"/>
    <mergeCell ref="L535:M535"/>
    <mergeCell ref="N535:O535"/>
    <mergeCell ref="F536:G536"/>
    <mergeCell ref="H536:I536"/>
    <mergeCell ref="J536:K536"/>
    <mergeCell ref="L536:M536"/>
    <mergeCell ref="N536:O536"/>
    <mergeCell ref="F533:G533"/>
    <mergeCell ref="H533:I533"/>
    <mergeCell ref="J533:K533"/>
    <mergeCell ref="L533:M533"/>
    <mergeCell ref="N533:O533"/>
    <mergeCell ref="F534:G534"/>
    <mergeCell ref="H534:I534"/>
    <mergeCell ref="J534:K534"/>
    <mergeCell ref="L534:M534"/>
    <mergeCell ref="N534:O534"/>
    <mergeCell ref="F531:G531"/>
    <mergeCell ref="H531:I531"/>
    <mergeCell ref="J531:K531"/>
    <mergeCell ref="L531:M531"/>
    <mergeCell ref="N531:O531"/>
    <mergeCell ref="F532:G532"/>
    <mergeCell ref="H532:I532"/>
    <mergeCell ref="J532:K532"/>
    <mergeCell ref="L532:M532"/>
    <mergeCell ref="N532:O532"/>
    <mergeCell ref="F529:G529"/>
    <mergeCell ref="H529:I529"/>
    <mergeCell ref="J529:K529"/>
    <mergeCell ref="L529:M529"/>
    <mergeCell ref="N529:O529"/>
    <mergeCell ref="F530:G530"/>
    <mergeCell ref="H530:I530"/>
    <mergeCell ref="J530:K530"/>
    <mergeCell ref="L530:M530"/>
    <mergeCell ref="N530:O530"/>
    <mergeCell ref="F527:G527"/>
    <mergeCell ref="H527:I527"/>
    <mergeCell ref="J527:K527"/>
    <mergeCell ref="L527:M527"/>
    <mergeCell ref="N527:O527"/>
    <mergeCell ref="F528:G528"/>
    <mergeCell ref="H528:I528"/>
    <mergeCell ref="J528:K528"/>
    <mergeCell ref="L528:M528"/>
    <mergeCell ref="N528:O528"/>
    <mergeCell ref="F525:G525"/>
    <mergeCell ref="H525:I525"/>
    <mergeCell ref="J525:K525"/>
    <mergeCell ref="L525:M525"/>
    <mergeCell ref="N525:O525"/>
    <mergeCell ref="F526:G526"/>
    <mergeCell ref="H526:I526"/>
    <mergeCell ref="J526:K526"/>
    <mergeCell ref="L526:M526"/>
    <mergeCell ref="N526:O526"/>
    <mergeCell ref="F523:G523"/>
    <mergeCell ref="H523:I523"/>
    <mergeCell ref="J523:K523"/>
    <mergeCell ref="L523:M523"/>
    <mergeCell ref="N523:O523"/>
    <mergeCell ref="F524:G524"/>
    <mergeCell ref="H524:I524"/>
    <mergeCell ref="J524:K524"/>
    <mergeCell ref="L524:M524"/>
    <mergeCell ref="N524:O524"/>
    <mergeCell ref="F521:G521"/>
    <mergeCell ref="H521:I521"/>
    <mergeCell ref="J521:K521"/>
    <mergeCell ref="L521:M521"/>
    <mergeCell ref="N521:O521"/>
    <mergeCell ref="F522:G522"/>
    <mergeCell ref="H522:I522"/>
    <mergeCell ref="J522:K522"/>
    <mergeCell ref="L522:M522"/>
    <mergeCell ref="N522:O522"/>
    <mergeCell ref="F519:G519"/>
    <mergeCell ref="H519:I519"/>
    <mergeCell ref="J519:K519"/>
    <mergeCell ref="L519:M519"/>
    <mergeCell ref="N519:O519"/>
    <mergeCell ref="F520:G520"/>
    <mergeCell ref="H520:I520"/>
    <mergeCell ref="J520:K520"/>
    <mergeCell ref="L520:M520"/>
    <mergeCell ref="N520:O520"/>
    <mergeCell ref="F517:G517"/>
    <mergeCell ref="H517:I517"/>
    <mergeCell ref="J517:K517"/>
    <mergeCell ref="L517:M517"/>
    <mergeCell ref="N517:O517"/>
    <mergeCell ref="F518:G518"/>
    <mergeCell ref="H518:I518"/>
    <mergeCell ref="J518:K518"/>
    <mergeCell ref="L518:M518"/>
    <mergeCell ref="N518:O518"/>
    <mergeCell ref="F515:G515"/>
    <mergeCell ref="H515:I515"/>
    <mergeCell ref="J515:K515"/>
    <mergeCell ref="L515:M515"/>
    <mergeCell ref="N515:O515"/>
    <mergeCell ref="F516:G516"/>
    <mergeCell ref="H516:I516"/>
    <mergeCell ref="J516:K516"/>
    <mergeCell ref="L516:M516"/>
    <mergeCell ref="N516:O516"/>
    <mergeCell ref="F513:G513"/>
    <mergeCell ref="H513:I513"/>
    <mergeCell ref="J513:K513"/>
    <mergeCell ref="L513:M513"/>
    <mergeCell ref="N513:O513"/>
    <mergeCell ref="F514:G514"/>
    <mergeCell ref="H514:I514"/>
    <mergeCell ref="J514:K514"/>
    <mergeCell ref="L514:M514"/>
    <mergeCell ref="N514:O514"/>
    <mergeCell ref="F511:G511"/>
    <mergeCell ref="H511:I511"/>
    <mergeCell ref="J511:K511"/>
    <mergeCell ref="L511:M511"/>
    <mergeCell ref="N511:O511"/>
    <mergeCell ref="F512:G512"/>
    <mergeCell ref="H512:I512"/>
    <mergeCell ref="J512:K512"/>
    <mergeCell ref="L512:M512"/>
    <mergeCell ref="N512:O512"/>
    <mergeCell ref="F509:G509"/>
    <mergeCell ref="H509:I509"/>
    <mergeCell ref="J509:K509"/>
    <mergeCell ref="L509:M509"/>
    <mergeCell ref="N509:O509"/>
    <mergeCell ref="F510:G510"/>
    <mergeCell ref="H510:I510"/>
    <mergeCell ref="J510:K510"/>
    <mergeCell ref="L510:M510"/>
    <mergeCell ref="N510:O510"/>
    <mergeCell ref="F507:G507"/>
    <mergeCell ref="H507:I507"/>
    <mergeCell ref="J507:K507"/>
    <mergeCell ref="L507:M507"/>
    <mergeCell ref="N507:O507"/>
    <mergeCell ref="F508:G508"/>
    <mergeCell ref="H508:I508"/>
    <mergeCell ref="J508:K508"/>
    <mergeCell ref="L508:M508"/>
    <mergeCell ref="N508:O508"/>
    <mergeCell ref="F505:G505"/>
    <mergeCell ref="H505:I505"/>
    <mergeCell ref="J505:K505"/>
    <mergeCell ref="L505:M505"/>
    <mergeCell ref="N505:O505"/>
    <mergeCell ref="F506:G506"/>
    <mergeCell ref="H506:I506"/>
    <mergeCell ref="J506:K506"/>
    <mergeCell ref="L506:M506"/>
    <mergeCell ref="N506:O506"/>
    <mergeCell ref="F503:G503"/>
    <mergeCell ref="H503:I503"/>
    <mergeCell ref="J503:K503"/>
    <mergeCell ref="L503:M503"/>
    <mergeCell ref="N503:O503"/>
    <mergeCell ref="F504:G504"/>
    <mergeCell ref="H504:I504"/>
    <mergeCell ref="J504:K504"/>
    <mergeCell ref="L504:M504"/>
    <mergeCell ref="N504:O504"/>
    <mergeCell ref="F501:G501"/>
    <mergeCell ref="H501:I501"/>
    <mergeCell ref="J501:K501"/>
    <mergeCell ref="L501:M501"/>
    <mergeCell ref="N501:O501"/>
    <mergeCell ref="F502:G502"/>
    <mergeCell ref="H502:I502"/>
    <mergeCell ref="J502:K502"/>
    <mergeCell ref="L502:M502"/>
    <mergeCell ref="N502:O502"/>
    <mergeCell ref="F499:G499"/>
    <mergeCell ref="H499:I499"/>
    <mergeCell ref="J499:K499"/>
    <mergeCell ref="L499:M499"/>
    <mergeCell ref="N499:O499"/>
    <mergeCell ref="F500:G500"/>
    <mergeCell ref="H500:I500"/>
    <mergeCell ref="J500:K500"/>
    <mergeCell ref="L500:M500"/>
    <mergeCell ref="N500:O500"/>
    <mergeCell ref="F497:G497"/>
    <mergeCell ref="H497:I497"/>
    <mergeCell ref="J497:K497"/>
    <mergeCell ref="L497:M497"/>
    <mergeCell ref="N497:O497"/>
    <mergeCell ref="F498:G498"/>
    <mergeCell ref="H498:I498"/>
    <mergeCell ref="J498:K498"/>
    <mergeCell ref="L498:M498"/>
    <mergeCell ref="N498:O498"/>
    <mergeCell ref="F495:G495"/>
    <mergeCell ref="H495:I495"/>
    <mergeCell ref="J495:K495"/>
    <mergeCell ref="L495:M495"/>
    <mergeCell ref="N495:O495"/>
    <mergeCell ref="F496:G496"/>
    <mergeCell ref="H496:I496"/>
    <mergeCell ref="J496:K496"/>
    <mergeCell ref="L496:M496"/>
    <mergeCell ref="N496:O496"/>
    <mergeCell ref="F493:G493"/>
    <mergeCell ref="H493:I493"/>
    <mergeCell ref="J493:K493"/>
    <mergeCell ref="L493:M493"/>
    <mergeCell ref="N493:O493"/>
    <mergeCell ref="F494:G494"/>
    <mergeCell ref="H494:I494"/>
    <mergeCell ref="J494:K494"/>
    <mergeCell ref="L494:M494"/>
    <mergeCell ref="N494:O494"/>
    <mergeCell ref="D14:K14"/>
    <mergeCell ref="C16:E16"/>
    <mergeCell ref="F16:G16"/>
    <mergeCell ref="H16:I16"/>
    <mergeCell ref="J16:K16"/>
    <mergeCell ref="L16:M16"/>
    <mergeCell ref="F491:G491"/>
    <mergeCell ref="H491:I491"/>
    <mergeCell ref="J491:K491"/>
    <mergeCell ref="L491:M491"/>
    <mergeCell ref="N491:O491"/>
    <mergeCell ref="F492:G492"/>
    <mergeCell ref="H492:I492"/>
    <mergeCell ref="J492:K492"/>
    <mergeCell ref="L492:M492"/>
    <mergeCell ref="N492:O492"/>
    <mergeCell ref="N16:O16"/>
    <mergeCell ref="C28:C29"/>
    <mergeCell ref="D28:D29"/>
    <mergeCell ref="F28:G28"/>
    <mergeCell ref="H28:I28"/>
    <mergeCell ref="J28:K28"/>
    <mergeCell ref="L28:M28"/>
    <mergeCell ref="N28:O28"/>
  </mergeCells>
  <dataValidations count="3">
    <dataValidation type="list" allowBlank="1" showInputMessage="1" showErrorMessage="1" sqref="D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D492 D494 D496 D498 D500 D502 D504 D506 D508 D510 D512 D514 D516 D518 D520 D522 D524 D526 D528 D530 D532 D534 D536 D538 D540 D542 D544 D546 D548 D550 D552 D554 D556 D558 D560 D562 D564 D566 D568 D570 D572 D574 D576 D578 D580 D582 D584 D586 D588 D590 D592 D594 D596 D598 D600 D602 D604 D606 D608 D610 D612 D614 D616 D618 D620 D622 D624 D626 D628 D630 D632 D634 D636 D638 D640 D642 D644 D646 D648 D650 D652 D654 D656 D658 D660 D662 D664 D666 D668 D670 D672 D674 D676 D678 D680 D682 D684 D686 D688 D690 D692 D694 D696 D698 D700 D702 D704 D706 D708 D710 D712 D714 D716 D718 D720 D722 D724 D726 D728 D730 D732 D734 D736 D738 D740 D742 D744 D746 D748 D750 D752 D754 D756 D758 D760 D762 D764 D766 D768 D770 D772 D774 D776 D778 D780 D782 D784 D786 D790" xr:uid="{4C3F1CEB-ACF1-42DE-977D-FBEC90908A22}">
      <formula1>listdata</formula1>
    </dataValidation>
    <dataValidation type="list" allowBlank="1" showInputMessage="1" showErrorMessage="1" sqref="F473:U473 F479:U479 F476:U476 F38:U38 F35:U35 F41:U41 F44:U44 F47:U47 F50:U50 F53:U53 F56:U56 F59:U59 F62:U62 F65:U65 F68:U68 F71:U71 F74:U74 F77:U77 F80:U80 F83:U83 F86:U86 F89:U89 F92:U92 F95:U95 F98:U98 F101:U101 F104:U104 F107:U107 F110:U110 F113:U113 F116:U116 F119:U119 F122:U122 F125:U125 F128:U128 F131:U131 F134:U134 F137:U137 F140:U140 F143:U143 F146:U146 F149:U149 F152:U152 F155:U155 F158:U158 F161:U161 F164:U164 F167:U167 F170:U170 F173:U173 F176:U176 F179:U179 F182:U182 F185:U185 F188:U188 F191:U191 F194:U194 F197:U197 F200:U200 F203:U203 F206:U206 F209:U209 F212:U212 F215:U215 F218:U218 F221:U221 F224:U224 F227:U227 F230:U230 F233:U233 F236:U236 F239:U239 F242:U242 F245:U245 F248:U248 F251:U251 F254:U254 F257:U257 F260:U260 F263:U263 F266:U266 F269:U269 F272:U272 F275:U275 F278:U278 F281:U281 F284:U284 F287:U287 F290:U290 F293:U293 F296:U296 F299:U299 F302:U302 F305:U305 F308:U308 F311:U311 F314:U314 F317:U317 F320:U320 F323:U323 F326:U326 F329:U329 F332:U332 F335:U335 F338:U338 F341:U341 F344:U344 F347:U347 F350:U350 F353:U353 F356:U356 F359:U359 F362:U362 F365:U365 F368:U368 F371:U371 F374:U374 F377:U377 F380:U380 F383:U383 F386:U386 F389:U389 F392:U392 F395:U395 F398:U398 F401:U401 F404:U404 F407:U407 F410:U410 F413:U413 F416:U416 F419:U419 F422:U422 F425:U425 F428:U428 F431:U431 F434:U434 F437:U437 F440:U440 F443:U443 F446:U446 F449:U449 F452:U452 F455:U455 F458:U458 F461:U461 F464:U464 F467:U467 F470:U470 F32:U32" xr:uid="{975D4BB0-1469-44D2-A756-26164FB8D92E}">
      <formula1>"A,B"</formula1>
    </dataValidation>
    <dataValidation type="list" allowBlank="1" showInputMessage="1" showErrorMessage="1" sqref="C19 C21" xr:uid="{6435BA4D-20D3-4167-82F2-D551C907D2A7}">
      <formula1>"Yes,No"</formula1>
    </dataValidation>
  </dataValidations>
  <pageMargins left="0.7" right="0.7" top="0.75" bottom="0.75" header="0.3" footer="0.3"/>
  <pageSetup paperSize="17"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4]!ClrAll3a_Click">
                <anchor moveWithCells="1" sizeWithCells="1">
                  <from>
                    <xdr:col>3</xdr:col>
                    <xdr:colOff>502920</xdr:colOff>
                    <xdr:row>24</xdr:row>
                    <xdr:rowOff>30480</xdr:rowOff>
                  </from>
                  <to>
                    <xdr:col>3</xdr:col>
                    <xdr:colOff>2217420</xdr:colOff>
                    <xdr:row>25</xdr:row>
                    <xdr:rowOff>0</xdr:rowOff>
                  </to>
                </anchor>
              </controlPr>
            </control>
          </mc:Choice>
        </mc:AlternateContent>
        <mc:AlternateContent xmlns:mc="http://schemas.openxmlformats.org/markup-compatibility/2006">
          <mc:Choice Requires="x14">
            <control shapeId="2050" r:id="rId5" name="Button 2">
              <controlPr defaultSize="0" print="0" autoFill="0" autoPict="0" macro="[4]!ClrAll3b_Click">
                <anchor moveWithCells="1" sizeWithCells="1">
                  <from>
                    <xdr:col>3</xdr:col>
                    <xdr:colOff>480060</xdr:colOff>
                    <xdr:row>486</xdr:row>
                    <xdr:rowOff>182880</xdr:rowOff>
                  </from>
                  <to>
                    <xdr:col>3</xdr:col>
                    <xdr:colOff>2194560</xdr:colOff>
                    <xdr:row>486</xdr:row>
                    <xdr:rowOff>533400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04FC-1086-4791-BBAD-057B4448FF5E}">
  <sheetPr codeName="Sheet18"/>
  <dimension ref="A13:N184"/>
  <sheetViews>
    <sheetView showGridLines="0" topLeftCell="A14" zoomScaleNormal="100" workbookViewId="0">
      <selection activeCell="H34" sqref="H34"/>
    </sheetView>
  </sheetViews>
  <sheetFormatPr defaultColWidth="9.33203125" defaultRowHeight="14.4" x14ac:dyDescent="0.3"/>
  <cols>
    <col min="1" max="1" width="55.6640625" customWidth="1"/>
    <col min="2" max="2" width="9.6640625" customWidth="1"/>
    <col min="3" max="3" width="31" bestFit="1" customWidth="1"/>
    <col min="4" max="4" width="31" customWidth="1"/>
    <col min="5" max="5" width="27.44140625" customWidth="1"/>
    <col min="6" max="6" width="28.5546875" customWidth="1"/>
    <col min="7" max="8" width="28.33203125" customWidth="1"/>
    <col min="9" max="9" width="30.44140625" customWidth="1"/>
    <col min="10" max="10" width="24.6640625" customWidth="1"/>
    <col min="11" max="13" width="22.33203125" customWidth="1"/>
    <col min="14" max="14" width="32.33203125" customWidth="1"/>
  </cols>
  <sheetData>
    <row r="13" spans="1:10" ht="18.75" customHeight="1" x14ac:dyDescent="0.3"/>
    <row r="14" spans="1:10" ht="62.25" customHeight="1" x14ac:dyDescent="0.3">
      <c r="A14" s="326" t="s">
        <v>474</v>
      </c>
      <c r="B14" s="326"/>
      <c r="C14" s="326"/>
      <c r="D14" s="326"/>
      <c r="E14" s="326"/>
      <c r="F14" s="326"/>
      <c r="G14" s="326"/>
      <c r="H14" s="326"/>
      <c r="I14" s="326"/>
      <c r="J14" s="326"/>
    </row>
    <row r="15" spans="1:10" x14ac:dyDescent="0.3">
      <c r="A15" s="147"/>
      <c r="B15" s="147"/>
      <c r="C15" s="147"/>
      <c r="D15" s="147"/>
      <c r="E15" s="185"/>
      <c r="F15" s="185"/>
    </row>
    <row r="16" spans="1:10" ht="30" customHeight="1" x14ac:dyDescent="0.3">
      <c r="A16" s="139" t="s">
        <v>475</v>
      </c>
      <c r="B16" s="186">
        <v>2015</v>
      </c>
      <c r="C16" s="306"/>
      <c r="D16" s="307"/>
      <c r="E16" s="307"/>
      <c r="F16" s="307"/>
      <c r="G16" s="307"/>
      <c r="H16" s="307"/>
      <c r="I16" s="307"/>
    </row>
    <row r="17" spans="1:14" ht="39.75" customHeight="1" x14ac:dyDescent="0.3">
      <c r="A17" s="326" t="s">
        <v>476</v>
      </c>
      <c r="B17" s="326"/>
      <c r="C17" s="326"/>
      <c r="D17" s="326"/>
      <c r="E17" s="326"/>
      <c r="F17" s="326"/>
      <c r="H17" s="262"/>
      <c r="I17" s="262"/>
      <c r="J17" s="262"/>
      <c r="K17" s="262"/>
    </row>
    <row r="18" spans="1:14" x14ac:dyDescent="0.3">
      <c r="B18" s="187"/>
      <c r="C18" s="188" t="s">
        <v>477</v>
      </c>
      <c r="D18" s="153">
        <v>2023</v>
      </c>
      <c r="E18" s="153">
        <f>D18-1</f>
        <v>2022</v>
      </c>
      <c r="F18" s="153">
        <f>E18-1</f>
        <v>2021</v>
      </c>
      <c r="G18" s="153">
        <f>F18-1</f>
        <v>2020</v>
      </c>
      <c r="H18" s="153">
        <f>G18-1</f>
        <v>2019</v>
      </c>
      <c r="I18" s="153">
        <f t="shared" ref="I18:K18" si="0">H18-1</f>
        <v>2018</v>
      </c>
      <c r="J18" s="153">
        <f t="shared" si="0"/>
        <v>2017</v>
      </c>
      <c r="K18" s="153">
        <f t="shared" si="0"/>
        <v>2016</v>
      </c>
    </row>
    <row r="19" spans="1:14" ht="17.25" customHeight="1" x14ac:dyDescent="0.3">
      <c r="A19" s="189" t="s">
        <v>478</v>
      </c>
      <c r="B19" s="190" t="s">
        <v>169</v>
      </c>
      <c r="C19" s="191">
        <f>SUM(D19:K19)</f>
        <v>827824128.12</v>
      </c>
      <c r="D19" s="191">
        <v>108300846.12</v>
      </c>
      <c r="E19" s="192">
        <v>93330233</v>
      </c>
      <c r="F19" s="192">
        <v>77062117</v>
      </c>
      <c r="G19" s="192">
        <v>101102624</v>
      </c>
      <c r="H19" s="192">
        <v>108935714</v>
      </c>
      <c r="I19" s="192">
        <v>110692782</v>
      </c>
      <c r="J19" s="192">
        <v>103286229</v>
      </c>
      <c r="K19" s="250">
        <v>125113583</v>
      </c>
    </row>
    <row r="20" spans="1:14" s="144" customFormat="1" ht="15" customHeight="1" x14ac:dyDescent="0.3">
      <c r="A20" s="193" t="s">
        <v>479</v>
      </c>
      <c r="B20" s="190" t="s">
        <v>170</v>
      </c>
      <c r="C20" s="191">
        <f>SUM(D20:K20)</f>
        <v>9065795</v>
      </c>
      <c r="D20" s="194"/>
      <c r="E20" s="194"/>
      <c r="F20" s="194"/>
      <c r="G20" s="194"/>
      <c r="H20" s="194"/>
      <c r="I20" s="194"/>
      <c r="J20" s="194">
        <v>9065795</v>
      </c>
      <c r="K20" s="194"/>
      <c r="L20"/>
      <c r="M20"/>
      <c r="N20"/>
    </row>
    <row r="21" spans="1:14" s="144" customFormat="1" x14ac:dyDescent="0.3">
      <c r="A21" s="193" t="s">
        <v>480</v>
      </c>
      <c r="B21" s="190" t="s">
        <v>481</v>
      </c>
      <c r="C21" s="191">
        <f>SUM(D21:K21)</f>
        <v>110013162.12</v>
      </c>
      <c r="D21" s="194">
        <v>18323561.759999998</v>
      </c>
      <c r="E21" s="194">
        <v>17805879.920000002</v>
      </c>
      <c r="F21" s="194">
        <v>19769610</v>
      </c>
      <c r="G21" s="194">
        <v>18907938.84</v>
      </c>
      <c r="H21" s="194">
        <v>17721765.600000001</v>
      </c>
      <c r="I21" s="194">
        <v>17484406</v>
      </c>
      <c r="J21" s="194"/>
      <c r="K21" s="194"/>
      <c r="L21"/>
      <c r="M21"/>
      <c r="N21"/>
    </row>
    <row r="22" spans="1:14" s="144" customFormat="1" ht="27" x14ac:dyDescent="0.3">
      <c r="A22" s="195" t="s">
        <v>482</v>
      </c>
      <c r="B22" s="190" t="s">
        <v>483</v>
      </c>
      <c r="C22" s="191">
        <f>SUM(D22:K22)</f>
        <v>708745171</v>
      </c>
      <c r="D22" s="196">
        <f>D19-D20-D21</f>
        <v>89977284.360000014</v>
      </c>
      <c r="E22" s="196">
        <f>E19-E20-E21</f>
        <v>75524353.079999998</v>
      </c>
      <c r="F22" s="196">
        <f>F19-F20-F21</f>
        <v>57292507</v>
      </c>
      <c r="G22" s="196">
        <f>G19-G20-G21</f>
        <v>82194685.159999996</v>
      </c>
      <c r="H22" s="196">
        <f>H19-H20-H21</f>
        <v>91213948.400000006</v>
      </c>
      <c r="I22" s="196">
        <f t="shared" ref="I22:K22" si="1">I19-I20-I21</f>
        <v>93208376</v>
      </c>
      <c r="J22" s="196">
        <f t="shared" si="1"/>
        <v>94220434</v>
      </c>
      <c r="K22" s="196">
        <f t="shared" si="1"/>
        <v>125113583</v>
      </c>
      <c r="L22"/>
      <c r="M22"/>
      <c r="N22"/>
    </row>
    <row r="23" spans="1:14" x14ac:dyDescent="0.3">
      <c r="A23" s="189" t="s">
        <v>484</v>
      </c>
      <c r="B23" s="190" t="s">
        <v>485</v>
      </c>
      <c r="C23" s="191">
        <f>SUM(D23:K23)</f>
        <v>8160896</v>
      </c>
      <c r="D23" s="191"/>
      <c r="E23" s="191"/>
      <c r="F23" s="191"/>
      <c r="G23" s="191"/>
      <c r="H23" s="191"/>
      <c r="I23" s="191"/>
      <c r="J23" s="191">
        <v>8160896</v>
      </c>
      <c r="K23" s="191"/>
    </row>
    <row r="24" spans="1:14" ht="15.75" customHeight="1" x14ac:dyDescent="0.3">
      <c r="A24" s="197" t="s">
        <v>486</v>
      </c>
      <c r="B24" s="190" t="s">
        <v>487</v>
      </c>
      <c r="C24" s="198">
        <f>IFERROR(+C23/C22,0)</f>
        <v>1.1514570164175411E-2</v>
      </c>
      <c r="D24" s="198"/>
      <c r="E24" s="198"/>
      <c r="F24" s="198"/>
      <c r="G24" s="199"/>
      <c r="H24" s="199"/>
      <c r="I24" s="199"/>
      <c r="J24" s="199"/>
      <c r="K24" s="199"/>
    </row>
    <row r="25" spans="1:14" ht="39.75" customHeight="1" thickBot="1" x14ac:dyDescent="0.35">
      <c r="A25" s="327" t="s">
        <v>488</v>
      </c>
      <c r="B25" s="327"/>
      <c r="C25" s="327"/>
      <c r="D25" s="138"/>
      <c r="F25" s="181"/>
    </row>
    <row r="26" spans="1:14" ht="15" hidden="1" thickBot="1" x14ac:dyDescent="0.35">
      <c r="A26" s="200"/>
      <c r="B26" s="200"/>
      <c r="C26" s="201"/>
      <c r="D26" s="201"/>
    </row>
    <row r="27" spans="1:14" ht="15" thickBot="1" x14ac:dyDescent="0.35">
      <c r="A27" s="202" t="s">
        <v>489</v>
      </c>
      <c r="B27" s="202" t="s">
        <v>490</v>
      </c>
      <c r="C27" s="203">
        <f>'3. Continuity Schedule'!DH29</f>
        <v>-3485005.8208002634</v>
      </c>
      <c r="D27" s="204"/>
    </row>
    <row r="28" spans="1:14" ht="15" thickBot="1" x14ac:dyDescent="0.35">
      <c r="A28" s="205" t="s">
        <v>491</v>
      </c>
      <c r="B28" s="206" t="s">
        <v>492</v>
      </c>
      <c r="C28" s="207">
        <f>+C24*C27</f>
        <v>-40128.344046164355</v>
      </c>
      <c r="D28" s="208"/>
      <c r="E28" s="209"/>
    </row>
    <row r="29" spans="1:14" ht="32.25" customHeight="1" thickBot="1" x14ac:dyDescent="0.35">
      <c r="A29" s="205" t="s">
        <v>493</v>
      </c>
      <c r="B29" s="206" t="s">
        <v>494</v>
      </c>
      <c r="C29" s="210">
        <f>+C27-C28</f>
        <v>-3444877.4767540991</v>
      </c>
      <c r="D29" s="204"/>
    </row>
    <row r="31" spans="1:14" x14ac:dyDescent="0.3">
      <c r="A31" s="328" t="s">
        <v>495</v>
      </c>
      <c r="B31" s="328"/>
      <c r="C31" s="326"/>
      <c r="D31" s="326"/>
      <c r="E31" s="326"/>
    </row>
    <row r="32" spans="1:14" x14ac:dyDescent="0.3">
      <c r="A32" s="211" t="s">
        <v>496</v>
      </c>
      <c r="B32" s="211"/>
      <c r="C32" s="212">
        <f>COUNTIF(C34:C183,"&lt;&gt;0")</f>
        <v>1</v>
      </c>
      <c r="D32" s="213"/>
      <c r="E32" s="213"/>
      <c r="F32" s="213"/>
      <c r="G32" s="213"/>
      <c r="H32" s="213"/>
      <c r="K32" s="214"/>
    </row>
    <row r="33" spans="1:11" ht="65.25" customHeight="1" x14ac:dyDescent="0.3">
      <c r="A33" s="215" t="s">
        <v>160</v>
      </c>
      <c r="B33" s="215"/>
      <c r="C33" s="216" t="s">
        <v>497</v>
      </c>
      <c r="D33" s="216" t="s">
        <v>498</v>
      </c>
      <c r="E33" s="216" t="s">
        <v>499</v>
      </c>
      <c r="F33" s="216" t="s">
        <v>500</v>
      </c>
      <c r="G33" s="216" t="s">
        <v>501</v>
      </c>
      <c r="H33" s="216" t="s">
        <v>521</v>
      </c>
      <c r="I33" s="188" t="s">
        <v>502</v>
      </c>
      <c r="J33" s="217" t="s">
        <v>503</v>
      </c>
      <c r="K33" s="218" t="s">
        <v>504</v>
      </c>
    </row>
    <row r="34" spans="1:11" x14ac:dyDescent="0.3">
      <c r="A34" s="219" t="s">
        <v>164</v>
      </c>
      <c r="B34" s="219"/>
      <c r="C34" s="220">
        <f t="shared" ref="C34:C65" si="2">SUM(D34:H34)</f>
        <v>8610402.3599999994</v>
      </c>
      <c r="D34" s="220">
        <f t="array" ref="D34">SUM(IF('[4]6. Class A Consumption Data'!F32:G32="B",'[4]6. Class A Consumption Data'!F30:G30))</f>
        <v>0</v>
      </c>
      <c r="E34" s="220">
        <f t="array" ref="E34">SUM(IF('[4]6. Class A Consumption Data'!H32:I32="B",'[4]6. Class A Consumption Data'!H30:I30))</f>
        <v>0</v>
      </c>
      <c r="F34" s="220">
        <f t="array" ref="F34">SUM(IF('[4]6. Class A Consumption Data'!J32:K32="B",'[4]6. Class A Consumption Data'!J30:K30))</f>
        <v>0</v>
      </c>
      <c r="G34" s="220">
        <f t="array" ref="G34">SUM(IF('[4]6. Class A Consumption Data'!L32:M32="B",'[4]6. Class A Consumption Data'!L30:M30))</f>
        <v>0</v>
      </c>
      <c r="H34" s="220">
        <f t="array" ref="H34">SUM(IF('[4]6. Class A Consumption Data'!N32:O32="B",'[4]6. Class A Consumption Data'!N30:O30))</f>
        <v>8610402.3599999994</v>
      </c>
      <c r="I34" s="221">
        <f>IFERROR(+C34/$C$184,0)</f>
        <v>1</v>
      </c>
      <c r="J34" s="222">
        <f>+I34*$C$28</f>
        <v>-40128.344046164355</v>
      </c>
      <c r="K34" s="223">
        <f>+J34/12</f>
        <v>-3344.0286705136964</v>
      </c>
    </row>
    <row r="35" spans="1:11" hidden="1" x14ac:dyDescent="0.3">
      <c r="A35" s="224" t="s">
        <v>171</v>
      </c>
      <c r="B35" s="224"/>
      <c r="C35" s="225">
        <f t="shared" si="2"/>
        <v>0</v>
      </c>
      <c r="D35" s="225">
        <v>0</v>
      </c>
      <c r="E35" s="225">
        <v>0</v>
      </c>
      <c r="F35" s="225">
        <v>0</v>
      </c>
      <c r="G35" s="225">
        <v>0</v>
      </c>
      <c r="H35" s="225">
        <v>0</v>
      </c>
      <c r="I35" s="226">
        <f t="shared" ref="I35:I98" si="3">IFERROR(+C35/$C$184,0)</f>
        <v>0</v>
      </c>
      <c r="J35" s="223">
        <f>+I35*$C$28</f>
        <v>0</v>
      </c>
      <c r="K35" s="227">
        <f>+J35/12</f>
        <v>0</v>
      </c>
    </row>
    <row r="36" spans="1:11" hidden="1" x14ac:dyDescent="0.3">
      <c r="A36" s="228" t="s">
        <v>172</v>
      </c>
      <c r="B36" s="228"/>
      <c r="C36" s="229">
        <f t="shared" si="2"/>
        <v>0</v>
      </c>
      <c r="D36" s="230">
        <v>0</v>
      </c>
      <c r="E36" s="230">
        <v>0</v>
      </c>
      <c r="F36" s="230">
        <v>0</v>
      </c>
      <c r="G36" s="230">
        <v>0</v>
      </c>
      <c r="H36" s="230">
        <v>0</v>
      </c>
      <c r="I36" s="231">
        <f t="shared" si="3"/>
        <v>0</v>
      </c>
      <c r="J36" s="232">
        <f>+I36*$C$28</f>
        <v>0</v>
      </c>
      <c r="K36" s="233">
        <f>+J36/12</f>
        <v>0</v>
      </c>
    </row>
    <row r="37" spans="1:11" hidden="1" x14ac:dyDescent="0.3">
      <c r="A37" s="228" t="s">
        <v>173</v>
      </c>
      <c r="B37" s="228"/>
      <c r="C37" s="220">
        <f t="shared" si="2"/>
        <v>0</v>
      </c>
      <c r="D37" s="230">
        <v>0</v>
      </c>
      <c r="E37" s="230">
        <v>0</v>
      </c>
      <c r="F37" s="230">
        <v>0</v>
      </c>
      <c r="G37" s="230">
        <v>0</v>
      </c>
      <c r="H37" s="230">
        <v>0</v>
      </c>
      <c r="I37" s="231">
        <f t="shared" si="3"/>
        <v>0</v>
      </c>
      <c r="J37" s="232">
        <f>+I37*$C$28</f>
        <v>0</v>
      </c>
      <c r="K37" s="233">
        <f>+J37/12</f>
        <v>0</v>
      </c>
    </row>
    <row r="38" spans="1:11" hidden="1" x14ac:dyDescent="0.3">
      <c r="A38" s="234" t="s">
        <v>174</v>
      </c>
      <c r="B38" s="234"/>
      <c r="C38" s="220">
        <f t="shared" si="2"/>
        <v>0</v>
      </c>
      <c r="D38" s="229">
        <v>0</v>
      </c>
      <c r="E38" s="229">
        <v>0</v>
      </c>
      <c r="F38" s="229">
        <v>0</v>
      </c>
      <c r="G38" s="229">
        <v>0</v>
      </c>
      <c r="H38" s="229">
        <v>0</v>
      </c>
      <c r="I38" s="235">
        <f t="shared" si="3"/>
        <v>0</v>
      </c>
      <c r="J38" s="236">
        <f t="shared" ref="J38:J101" si="4">+I38*$C$28</f>
        <v>0</v>
      </c>
      <c r="K38" s="233">
        <f t="shared" ref="K38:K101" si="5">+J38/12</f>
        <v>0</v>
      </c>
    </row>
    <row r="39" spans="1:11" hidden="1" x14ac:dyDescent="0.3">
      <c r="A39" s="224" t="s">
        <v>175</v>
      </c>
      <c r="B39" s="224"/>
      <c r="C39" s="220">
        <f t="shared" si="2"/>
        <v>0</v>
      </c>
      <c r="D39" s="225">
        <v>0</v>
      </c>
      <c r="E39" s="225">
        <v>0</v>
      </c>
      <c r="F39" s="225">
        <v>0</v>
      </c>
      <c r="G39" s="225">
        <v>0</v>
      </c>
      <c r="H39" s="225">
        <v>0</v>
      </c>
      <c r="I39" s="226">
        <f t="shared" si="3"/>
        <v>0</v>
      </c>
      <c r="J39" s="223">
        <f t="shared" si="4"/>
        <v>0</v>
      </c>
      <c r="K39" s="237">
        <f t="shared" si="5"/>
        <v>0</v>
      </c>
    </row>
    <row r="40" spans="1:11" hidden="1" x14ac:dyDescent="0.3">
      <c r="A40" s="228" t="s">
        <v>176</v>
      </c>
      <c r="B40" s="228"/>
      <c r="C40" s="220">
        <f t="shared" si="2"/>
        <v>0</v>
      </c>
      <c r="D40" s="230">
        <v>0</v>
      </c>
      <c r="E40" s="230">
        <v>0</v>
      </c>
      <c r="F40" s="230">
        <v>0</v>
      </c>
      <c r="G40" s="230">
        <v>0</v>
      </c>
      <c r="H40" s="230">
        <v>0</v>
      </c>
      <c r="I40" s="231">
        <f t="shared" si="3"/>
        <v>0</v>
      </c>
      <c r="J40" s="232">
        <f t="shared" si="4"/>
        <v>0</v>
      </c>
      <c r="K40" s="233">
        <f t="shared" si="5"/>
        <v>0</v>
      </c>
    </row>
    <row r="41" spans="1:11" hidden="1" x14ac:dyDescent="0.3">
      <c r="A41" s="224" t="s">
        <v>177</v>
      </c>
      <c r="B41" s="224"/>
      <c r="C41" s="220">
        <f t="shared" si="2"/>
        <v>0</v>
      </c>
      <c r="D41" s="225">
        <v>0</v>
      </c>
      <c r="E41" s="225">
        <v>0</v>
      </c>
      <c r="F41" s="225">
        <v>0</v>
      </c>
      <c r="G41" s="225">
        <v>0</v>
      </c>
      <c r="H41" s="225">
        <v>0</v>
      </c>
      <c r="I41" s="226">
        <f t="shared" si="3"/>
        <v>0</v>
      </c>
      <c r="J41" s="238">
        <f t="shared" si="4"/>
        <v>0</v>
      </c>
      <c r="K41" s="223">
        <f t="shared" si="5"/>
        <v>0</v>
      </c>
    </row>
    <row r="42" spans="1:11" hidden="1" x14ac:dyDescent="0.3">
      <c r="A42" s="224" t="s">
        <v>178</v>
      </c>
      <c r="B42" s="224"/>
      <c r="C42" s="220">
        <f t="shared" si="2"/>
        <v>0</v>
      </c>
      <c r="D42" s="225">
        <v>0</v>
      </c>
      <c r="E42" s="225">
        <v>0</v>
      </c>
      <c r="F42" s="225">
        <v>0</v>
      </c>
      <c r="G42" s="225">
        <v>0</v>
      </c>
      <c r="H42" s="225">
        <v>0</v>
      </c>
      <c r="I42" s="226">
        <f t="shared" si="3"/>
        <v>0</v>
      </c>
      <c r="J42" s="238">
        <f t="shared" si="4"/>
        <v>0</v>
      </c>
      <c r="K42" s="223">
        <f t="shared" si="5"/>
        <v>0</v>
      </c>
    </row>
    <row r="43" spans="1:11" hidden="1" x14ac:dyDescent="0.3">
      <c r="A43" s="224" t="s">
        <v>179</v>
      </c>
      <c r="B43" s="224"/>
      <c r="C43" s="220">
        <f t="shared" si="2"/>
        <v>0</v>
      </c>
      <c r="D43" s="225">
        <v>0</v>
      </c>
      <c r="E43" s="225">
        <v>0</v>
      </c>
      <c r="F43" s="225">
        <v>0</v>
      </c>
      <c r="G43" s="225">
        <v>0</v>
      </c>
      <c r="H43" s="225">
        <v>0</v>
      </c>
      <c r="I43" s="226">
        <f t="shared" si="3"/>
        <v>0</v>
      </c>
      <c r="J43" s="238">
        <f t="shared" si="4"/>
        <v>0</v>
      </c>
      <c r="K43" s="223">
        <f t="shared" si="5"/>
        <v>0</v>
      </c>
    </row>
    <row r="44" spans="1:11" hidden="1" x14ac:dyDescent="0.3">
      <c r="A44" s="224" t="s">
        <v>180</v>
      </c>
      <c r="B44" s="224"/>
      <c r="C44" s="220">
        <f t="shared" si="2"/>
        <v>0</v>
      </c>
      <c r="D44" s="225">
        <v>0</v>
      </c>
      <c r="E44" s="225">
        <v>0</v>
      </c>
      <c r="F44" s="225">
        <v>0</v>
      </c>
      <c r="G44" s="225">
        <v>0</v>
      </c>
      <c r="H44" s="225">
        <v>0</v>
      </c>
      <c r="I44" s="226">
        <f t="shared" si="3"/>
        <v>0</v>
      </c>
      <c r="J44" s="238">
        <f t="shared" si="4"/>
        <v>0</v>
      </c>
      <c r="K44" s="223">
        <f t="shared" si="5"/>
        <v>0</v>
      </c>
    </row>
    <row r="45" spans="1:11" hidden="1" x14ac:dyDescent="0.3">
      <c r="A45" s="224" t="s">
        <v>181</v>
      </c>
      <c r="B45" s="224"/>
      <c r="C45" s="220">
        <f t="shared" si="2"/>
        <v>0</v>
      </c>
      <c r="D45" s="225">
        <v>0</v>
      </c>
      <c r="E45" s="225">
        <v>0</v>
      </c>
      <c r="F45" s="225">
        <v>0</v>
      </c>
      <c r="G45" s="225">
        <v>0</v>
      </c>
      <c r="H45" s="225">
        <v>0</v>
      </c>
      <c r="I45" s="226">
        <f t="shared" si="3"/>
        <v>0</v>
      </c>
      <c r="J45" s="238">
        <f t="shared" si="4"/>
        <v>0</v>
      </c>
      <c r="K45" s="223">
        <f t="shared" si="5"/>
        <v>0</v>
      </c>
    </row>
    <row r="46" spans="1:11" hidden="1" x14ac:dyDescent="0.3">
      <c r="A46" s="224" t="s">
        <v>182</v>
      </c>
      <c r="B46" s="224"/>
      <c r="C46" s="220">
        <f t="shared" si="2"/>
        <v>0</v>
      </c>
      <c r="D46" s="225">
        <v>0</v>
      </c>
      <c r="E46" s="225">
        <v>0</v>
      </c>
      <c r="F46" s="225">
        <v>0</v>
      </c>
      <c r="G46" s="225">
        <v>0</v>
      </c>
      <c r="H46" s="225">
        <v>0</v>
      </c>
      <c r="I46" s="226">
        <f t="shared" si="3"/>
        <v>0</v>
      </c>
      <c r="J46" s="238">
        <f t="shared" si="4"/>
        <v>0</v>
      </c>
      <c r="K46" s="223">
        <f t="shared" si="5"/>
        <v>0</v>
      </c>
    </row>
    <row r="47" spans="1:11" hidden="1" x14ac:dyDescent="0.3">
      <c r="A47" s="224" t="s">
        <v>183</v>
      </c>
      <c r="B47" s="224"/>
      <c r="C47" s="220">
        <f t="shared" si="2"/>
        <v>0</v>
      </c>
      <c r="D47" s="225">
        <v>0</v>
      </c>
      <c r="E47" s="225">
        <v>0</v>
      </c>
      <c r="F47" s="225">
        <v>0</v>
      </c>
      <c r="G47" s="225">
        <v>0</v>
      </c>
      <c r="H47" s="225">
        <v>0</v>
      </c>
      <c r="I47" s="226">
        <f t="shared" si="3"/>
        <v>0</v>
      </c>
      <c r="J47" s="238">
        <f t="shared" si="4"/>
        <v>0</v>
      </c>
      <c r="K47" s="223">
        <f t="shared" si="5"/>
        <v>0</v>
      </c>
    </row>
    <row r="48" spans="1:11" hidden="1" x14ac:dyDescent="0.3">
      <c r="A48" s="224" t="s">
        <v>184</v>
      </c>
      <c r="B48" s="224"/>
      <c r="C48" s="220">
        <f t="shared" si="2"/>
        <v>0</v>
      </c>
      <c r="D48" s="225">
        <v>0</v>
      </c>
      <c r="E48" s="225">
        <v>0</v>
      </c>
      <c r="F48" s="225">
        <v>0</v>
      </c>
      <c r="G48" s="225">
        <v>0</v>
      </c>
      <c r="H48" s="225">
        <v>0</v>
      </c>
      <c r="I48" s="226">
        <f t="shared" si="3"/>
        <v>0</v>
      </c>
      <c r="J48" s="238">
        <f t="shared" si="4"/>
        <v>0</v>
      </c>
      <c r="K48" s="223">
        <f t="shared" si="5"/>
        <v>0</v>
      </c>
    </row>
    <row r="49" spans="1:11" hidden="1" x14ac:dyDescent="0.3">
      <c r="A49" s="224" t="s">
        <v>185</v>
      </c>
      <c r="B49" s="224"/>
      <c r="C49" s="220">
        <f t="shared" si="2"/>
        <v>0</v>
      </c>
      <c r="D49" s="225">
        <v>0</v>
      </c>
      <c r="E49" s="225">
        <v>0</v>
      </c>
      <c r="F49" s="225">
        <v>0</v>
      </c>
      <c r="G49" s="225">
        <v>0</v>
      </c>
      <c r="H49" s="225">
        <v>0</v>
      </c>
      <c r="I49" s="226">
        <f t="shared" si="3"/>
        <v>0</v>
      </c>
      <c r="J49" s="238">
        <f t="shared" si="4"/>
        <v>0</v>
      </c>
      <c r="K49" s="223">
        <f t="shared" si="5"/>
        <v>0</v>
      </c>
    </row>
    <row r="50" spans="1:11" hidden="1" x14ac:dyDescent="0.3">
      <c r="A50" s="224" t="s">
        <v>186</v>
      </c>
      <c r="B50" s="224"/>
      <c r="C50" s="220">
        <f t="shared" si="2"/>
        <v>0</v>
      </c>
      <c r="D50" s="225">
        <v>0</v>
      </c>
      <c r="E50" s="225">
        <v>0</v>
      </c>
      <c r="F50" s="225">
        <v>0</v>
      </c>
      <c r="G50" s="225">
        <v>0</v>
      </c>
      <c r="H50" s="225">
        <v>0</v>
      </c>
      <c r="I50" s="226">
        <f t="shared" si="3"/>
        <v>0</v>
      </c>
      <c r="J50" s="238">
        <f t="shared" si="4"/>
        <v>0</v>
      </c>
      <c r="K50" s="223">
        <f t="shared" si="5"/>
        <v>0</v>
      </c>
    </row>
    <row r="51" spans="1:11" hidden="1" x14ac:dyDescent="0.3">
      <c r="A51" s="224" t="s">
        <v>187</v>
      </c>
      <c r="B51" s="224"/>
      <c r="C51" s="220">
        <f t="shared" si="2"/>
        <v>0</v>
      </c>
      <c r="D51" s="225">
        <v>0</v>
      </c>
      <c r="E51" s="225">
        <v>0</v>
      </c>
      <c r="F51" s="225">
        <v>0</v>
      </c>
      <c r="G51" s="225">
        <v>0</v>
      </c>
      <c r="H51" s="225">
        <v>0</v>
      </c>
      <c r="I51" s="226">
        <f t="shared" si="3"/>
        <v>0</v>
      </c>
      <c r="J51" s="238">
        <f t="shared" si="4"/>
        <v>0</v>
      </c>
      <c r="K51" s="223">
        <f t="shared" si="5"/>
        <v>0</v>
      </c>
    </row>
    <row r="52" spans="1:11" hidden="1" x14ac:dyDescent="0.3">
      <c r="A52" s="224" t="s">
        <v>188</v>
      </c>
      <c r="B52" s="224"/>
      <c r="C52" s="220">
        <f t="shared" si="2"/>
        <v>0</v>
      </c>
      <c r="D52" s="225">
        <v>0</v>
      </c>
      <c r="E52" s="225">
        <v>0</v>
      </c>
      <c r="F52" s="225">
        <v>0</v>
      </c>
      <c r="G52" s="225">
        <v>0</v>
      </c>
      <c r="H52" s="225">
        <v>0</v>
      </c>
      <c r="I52" s="226">
        <f t="shared" si="3"/>
        <v>0</v>
      </c>
      <c r="J52" s="238">
        <f t="shared" si="4"/>
        <v>0</v>
      </c>
      <c r="K52" s="223">
        <f t="shared" si="5"/>
        <v>0</v>
      </c>
    </row>
    <row r="53" spans="1:11" hidden="1" x14ac:dyDescent="0.3">
      <c r="A53" s="224" t="s">
        <v>189</v>
      </c>
      <c r="B53" s="224"/>
      <c r="C53" s="220">
        <f t="shared" si="2"/>
        <v>0</v>
      </c>
      <c r="D53" s="225">
        <v>0</v>
      </c>
      <c r="E53" s="225">
        <v>0</v>
      </c>
      <c r="F53" s="225">
        <v>0</v>
      </c>
      <c r="G53" s="225">
        <v>0</v>
      </c>
      <c r="H53" s="225">
        <v>0</v>
      </c>
      <c r="I53" s="226">
        <f t="shared" si="3"/>
        <v>0</v>
      </c>
      <c r="J53" s="238">
        <f t="shared" si="4"/>
        <v>0</v>
      </c>
      <c r="K53" s="223">
        <f t="shared" si="5"/>
        <v>0</v>
      </c>
    </row>
    <row r="54" spans="1:11" hidden="1" x14ac:dyDescent="0.3">
      <c r="A54" s="224" t="s">
        <v>190</v>
      </c>
      <c r="B54" s="224"/>
      <c r="C54" s="220">
        <f t="shared" si="2"/>
        <v>0</v>
      </c>
      <c r="D54" s="225">
        <v>0</v>
      </c>
      <c r="E54" s="225">
        <v>0</v>
      </c>
      <c r="F54" s="225">
        <v>0</v>
      </c>
      <c r="G54" s="225">
        <v>0</v>
      </c>
      <c r="H54" s="225">
        <v>0</v>
      </c>
      <c r="I54" s="226">
        <f t="shared" si="3"/>
        <v>0</v>
      </c>
      <c r="J54" s="238">
        <f t="shared" si="4"/>
        <v>0</v>
      </c>
      <c r="K54" s="223">
        <f t="shared" si="5"/>
        <v>0</v>
      </c>
    </row>
    <row r="55" spans="1:11" hidden="1" x14ac:dyDescent="0.3">
      <c r="A55" s="224" t="s">
        <v>191</v>
      </c>
      <c r="B55" s="224"/>
      <c r="C55" s="220">
        <f t="shared" si="2"/>
        <v>0</v>
      </c>
      <c r="D55" s="225">
        <v>0</v>
      </c>
      <c r="E55" s="225">
        <v>0</v>
      </c>
      <c r="F55" s="225">
        <v>0</v>
      </c>
      <c r="G55" s="225">
        <v>0</v>
      </c>
      <c r="H55" s="225">
        <v>0</v>
      </c>
      <c r="I55" s="226">
        <f t="shared" si="3"/>
        <v>0</v>
      </c>
      <c r="J55" s="238">
        <f t="shared" si="4"/>
        <v>0</v>
      </c>
      <c r="K55" s="223">
        <f t="shared" si="5"/>
        <v>0</v>
      </c>
    </row>
    <row r="56" spans="1:11" hidden="1" x14ac:dyDescent="0.3">
      <c r="A56" s="224" t="s">
        <v>192</v>
      </c>
      <c r="B56" s="224"/>
      <c r="C56" s="220">
        <f t="shared" si="2"/>
        <v>0</v>
      </c>
      <c r="D56" s="225">
        <v>0</v>
      </c>
      <c r="E56" s="225">
        <v>0</v>
      </c>
      <c r="F56" s="225">
        <v>0</v>
      </c>
      <c r="G56" s="225">
        <v>0</v>
      </c>
      <c r="H56" s="225">
        <v>0</v>
      </c>
      <c r="I56" s="226">
        <f t="shared" si="3"/>
        <v>0</v>
      </c>
      <c r="J56" s="238">
        <f t="shared" si="4"/>
        <v>0</v>
      </c>
      <c r="K56" s="223">
        <f t="shared" si="5"/>
        <v>0</v>
      </c>
    </row>
    <row r="57" spans="1:11" hidden="1" x14ac:dyDescent="0.3">
      <c r="A57" s="224" t="s">
        <v>193</v>
      </c>
      <c r="B57" s="224"/>
      <c r="C57" s="220">
        <f t="shared" si="2"/>
        <v>0</v>
      </c>
      <c r="D57" s="225">
        <v>0</v>
      </c>
      <c r="E57" s="225">
        <v>0</v>
      </c>
      <c r="F57" s="225">
        <v>0</v>
      </c>
      <c r="G57" s="225">
        <v>0</v>
      </c>
      <c r="H57" s="225">
        <v>0</v>
      </c>
      <c r="I57" s="226">
        <f t="shared" si="3"/>
        <v>0</v>
      </c>
      <c r="J57" s="238">
        <f t="shared" si="4"/>
        <v>0</v>
      </c>
      <c r="K57" s="223">
        <f t="shared" si="5"/>
        <v>0</v>
      </c>
    </row>
    <row r="58" spans="1:11" hidden="1" x14ac:dyDescent="0.3">
      <c r="A58" s="224" t="s">
        <v>194</v>
      </c>
      <c r="B58" s="224"/>
      <c r="C58" s="220">
        <f t="shared" si="2"/>
        <v>0</v>
      </c>
      <c r="D58" s="225">
        <v>0</v>
      </c>
      <c r="E58" s="225">
        <v>0</v>
      </c>
      <c r="F58" s="225">
        <v>0</v>
      </c>
      <c r="G58" s="225">
        <v>0</v>
      </c>
      <c r="H58" s="225">
        <v>0</v>
      </c>
      <c r="I58" s="226">
        <f t="shared" si="3"/>
        <v>0</v>
      </c>
      <c r="J58" s="238">
        <f t="shared" si="4"/>
        <v>0</v>
      </c>
      <c r="K58" s="223">
        <f t="shared" si="5"/>
        <v>0</v>
      </c>
    </row>
    <row r="59" spans="1:11" hidden="1" x14ac:dyDescent="0.3">
      <c r="A59" s="224" t="s">
        <v>195</v>
      </c>
      <c r="B59" s="224"/>
      <c r="C59" s="220">
        <f t="shared" si="2"/>
        <v>0</v>
      </c>
      <c r="D59" s="225">
        <v>0</v>
      </c>
      <c r="E59" s="225">
        <v>0</v>
      </c>
      <c r="F59" s="225">
        <v>0</v>
      </c>
      <c r="G59" s="225">
        <v>0</v>
      </c>
      <c r="H59" s="225">
        <v>0</v>
      </c>
      <c r="I59" s="226">
        <f t="shared" si="3"/>
        <v>0</v>
      </c>
      <c r="J59" s="238">
        <f t="shared" si="4"/>
        <v>0</v>
      </c>
      <c r="K59" s="223">
        <f t="shared" si="5"/>
        <v>0</v>
      </c>
    </row>
    <row r="60" spans="1:11" hidden="1" x14ac:dyDescent="0.3">
      <c r="A60" s="224" t="s">
        <v>196</v>
      </c>
      <c r="B60" s="224"/>
      <c r="C60" s="220">
        <f t="shared" si="2"/>
        <v>0</v>
      </c>
      <c r="D60" s="225">
        <v>0</v>
      </c>
      <c r="E60" s="225">
        <v>0</v>
      </c>
      <c r="F60" s="225">
        <v>0</v>
      </c>
      <c r="G60" s="225">
        <v>0</v>
      </c>
      <c r="H60" s="225">
        <v>0</v>
      </c>
      <c r="I60" s="226">
        <f t="shared" si="3"/>
        <v>0</v>
      </c>
      <c r="J60" s="238">
        <f t="shared" si="4"/>
        <v>0</v>
      </c>
      <c r="K60" s="223">
        <f t="shared" si="5"/>
        <v>0</v>
      </c>
    </row>
    <row r="61" spans="1:11" hidden="1" x14ac:dyDescent="0.3">
      <c r="A61" s="224" t="s">
        <v>197</v>
      </c>
      <c r="B61" s="224"/>
      <c r="C61" s="220">
        <f t="shared" si="2"/>
        <v>0</v>
      </c>
      <c r="D61" s="225">
        <v>0</v>
      </c>
      <c r="E61" s="225">
        <v>0</v>
      </c>
      <c r="F61" s="225">
        <v>0</v>
      </c>
      <c r="G61" s="225">
        <v>0</v>
      </c>
      <c r="H61" s="225">
        <v>0</v>
      </c>
      <c r="I61" s="226">
        <f t="shared" si="3"/>
        <v>0</v>
      </c>
      <c r="J61" s="238">
        <f t="shared" si="4"/>
        <v>0</v>
      </c>
      <c r="K61" s="223">
        <f t="shared" si="5"/>
        <v>0</v>
      </c>
    </row>
    <row r="62" spans="1:11" hidden="1" x14ac:dyDescent="0.3">
      <c r="A62" s="224" t="s">
        <v>198</v>
      </c>
      <c r="B62" s="224"/>
      <c r="C62" s="220">
        <f t="shared" si="2"/>
        <v>0</v>
      </c>
      <c r="D62" s="225">
        <v>0</v>
      </c>
      <c r="E62" s="225">
        <v>0</v>
      </c>
      <c r="F62" s="225">
        <v>0</v>
      </c>
      <c r="G62" s="225">
        <v>0</v>
      </c>
      <c r="H62" s="225">
        <v>0</v>
      </c>
      <c r="I62" s="226">
        <f t="shared" si="3"/>
        <v>0</v>
      </c>
      <c r="J62" s="238">
        <f t="shared" si="4"/>
        <v>0</v>
      </c>
      <c r="K62" s="223">
        <f t="shared" si="5"/>
        <v>0</v>
      </c>
    </row>
    <row r="63" spans="1:11" hidden="1" x14ac:dyDescent="0.3">
      <c r="A63" s="224" t="s">
        <v>199</v>
      </c>
      <c r="B63" s="224"/>
      <c r="C63" s="220">
        <f t="shared" si="2"/>
        <v>0</v>
      </c>
      <c r="D63" s="225">
        <v>0</v>
      </c>
      <c r="E63" s="225">
        <v>0</v>
      </c>
      <c r="F63" s="225">
        <v>0</v>
      </c>
      <c r="G63" s="225">
        <v>0</v>
      </c>
      <c r="H63" s="225">
        <v>0</v>
      </c>
      <c r="I63" s="226">
        <f t="shared" si="3"/>
        <v>0</v>
      </c>
      <c r="J63" s="238">
        <f t="shared" si="4"/>
        <v>0</v>
      </c>
      <c r="K63" s="223">
        <f t="shared" si="5"/>
        <v>0</v>
      </c>
    </row>
    <row r="64" spans="1:11" hidden="1" x14ac:dyDescent="0.3">
      <c r="A64" s="224" t="s">
        <v>200</v>
      </c>
      <c r="B64" s="224"/>
      <c r="C64" s="220">
        <f t="shared" si="2"/>
        <v>0</v>
      </c>
      <c r="D64" s="225">
        <v>0</v>
      </c>
      <c r="E64" s="225">
        <v>0</v>
      </c>
      <c r="F64" s="225">
        <v>0</v>
      </c>
      <c r="G64" s="225">
        <v>0</v>
      </c>
      <c r="H64" s="225">
        <v>0</v>
      </c>
      <c r="I64" s="226">
        <f t="shared" si="3"/>
        <v>0</v>
      </c>
      <c r="J64" s="238">
        <f t="shared" si="4"/>
        <v>0</v>
      </c>
      <c r="K64" s="223">
        <f t="shared" si="5"/>
        <v>0</v>
      </c>
    </row>
    <row r="65" spans="1:11" hidden="1" x14ac:dyDescent="0.3">
      <c r="A65" s="224" t="s">
        <v>201</v>
      </c>
      <c r="B65" s="224"/>
      <c r="C65" s="220">
        <f t="shared" si="2"/>
        <v>0</v>
      </c>
      <c r="D65" s="225">
        <v>0</v>
      </c>
      <c r="E65" s="225">
        <v>0</v>
      </c>
      <c r="F65" s="225">
        <v>0</v>
      </c>
      <c r="G65" s="225">
        <v>0</v>
      </c>
      <c r="H65" s="225">
        <v>0</v>
      </c>
      <c r="I65" s="226">
        <f t="shared" si="3"/>
        <v>0</v>
      </c>
      <c r="J65" s="238">
        <f t="shared" si="4"/>
        <v>0</v>
      </c>
      <c r="K65" s="223">
        <f t="shared" si="5"/>
        <v>0</v>
      </c>
    </row>
    <row r="66" spans="1:11" hidden="1" x14ac:dyDescent="0.3">
      <c r="A66" s="224" t="s">
        <v>202</v>
      </c>
      <c r="B66" s="224"/>
      <c r="C66" s="220">
        <f t="shared" ref="C66:C97" si="6">SUM(D66:H66)</f>
        <v>0</v>
      </c>
      <c r="D66" s="225">
        <v>0</v>
      </c>
      <c r="E66" s="225">
        <v>0</v>
      </c>
      <c r="F66" s="225">
        <v>0</v>
      </c>
      <c r="G66" s="225">
        <v>0</v>
      </c>
      <c r="H66" s="225">
        <v>0</v>
      </c>
      <c r="I66" s="226">
        <f t="shared" si="3"/>
        <v>0</v>
      </c>
      <c r="J66" s="238">
        <f t="shared" si="4"/>
        <v>0</v>
      </c>
      <c r="K66" s="223">
        <f t="shared" si="5"/>
        <v>0</v>
      </c>
    </row>
    <row r="67" spans="1:11" hidden="1" x14ac:dyDescent="0.3">
      <c r="A67" s="224" t="s">
        <v>203</v>
      </c>
      <c r="B67" s="224"/>
      <c r="C67" s="220">
        <f t="shared" si="6"/>
        <v>0</v>
      </c>
      <c r="D67" s="225">
        <v>0</v>
      </c>
      <c r="E67" s="225">
        <v>0</v>
      </c>
      <c r="F67" s="225">
        <v>0</v>
      </c>
      <c r="G67" s="225">
        <v>0</v>
      </c>
      <c r="H67" s="225">
        <v>0</v>
      </c>
      <c r="I67" s="226">
        <f t="shared" si="3"/>
        <v>0</v>
      </c>
      <c r="J67" s="238">
        <f t="shared" si="4"/>
        <v>0</v>
      </c>
      <c r="K67" s="223">
        <f t="shared" si="5"/>
        <v>0</v>
      </c>
    </row>
    <row r="68" spans="1:11" hidden="1" x14ac:dyDescent="0.3">
      <c r="A68" s="224" t="s">
        <v>204</v>
      </c>
      <c r="B68" s="224"/>
      <c r="C68" s="220">
        <f t="shared" si="6"/>
        <v>0</v>
      </c>
      <c r="D68" s="225">
        <v>0</v>
      </c>
      <c r="E68" s="225">
        <v>0</v>
      </c>
      <c r="F68" s="225">
        <v>0</v>
      </c>
      <c r="G68" s="225">
        <v>0</v>
      </c>
      <c r="H68" s="225">
        <v>0</v>
      </c>
      <c r="I68" s="226">
        <f t="shared" si="3"/>
        <v>0</v>
      </c>
      <c r="J68" s="238">
        <f t="shared" si="4"/>
        <v>0</v>
      </c>
      <c r="K68" s="223">
        <f t="shared" si="5"/>
        <v>0</v>
      </c>
    </row>
    <row r="69" spans="1:11" hidden="1" x14ac:dyDescent="0.3">
      <c r="A69" s="224" t="s">
        <v>205</v>
      </c>
      <c r="B69" s="224"/>
      <c r="C69" s="220">
        <f t="shared" si="6"/>
        <v>0</v>
      </c>
      <c r="D69" s="225">
        <v>0</v>
      </c>
      <c r="E69" s="225">
        <v>0</v>
      </c>
      <c r="F69" s="225">
        <v>0</v>
      </c>
      <c r="G69" s="225">
        <v>0</v>
      </c>
      <c r="H69" s="225">
        <v>0</v>
      </c>
      <c r="I69" s="226">
        <f t="shared" si="3"/>
        <v>0</v>
      </c>
      <c r="J69" s="238">
        <f t="shared" si="4"/>
        <v>0</v>
      </c>
      <c r="K69" s="223">
        <f t="shared" si="5"/>
        <v>0</v>
      </c>
    </row>
    <row r="70" spans="1:11" hidden="1" x14ac:dyDescent="0.3">
      <c r="A70" s="224" t="s">
        <v>206</v>
      </c>
      <c r="B70" s="224"/>
      <c r="C70" s="220">
        <f t="shared" si="6"/>
        <v>0</v>
      </c>
      <c r="D70" s="225">
        <v>0</v>
      </c>
      <c r="E70" s="225">
        <v>0</v>
      </c>
      <c r="F70" s="225">
        <v>0</v>
      </c>
      <c r="G70" s="225">
        <v>0</v>
      </c>
      <c r="H70" s="225">
        <v>0</v>
      </c>
      <c r="I70" s="226">
        <f t="shared" si="3"/>
        <v>0</v>
      </c>
      <c r="J70" s="238">
        <f t="shared" si="4"/>
        <v>0</v>
      </c>
      <c r="K70" s="223">
        <f t="shared" si="5"/>
        <v>0</v>
      </c>
    </row>
    <row r="71" spans="1:11" hidden="1" x14ac:dyDescent="0.3">
      <c r="A71" s="224" t="s">
        <v>207</v>
      </c>
      <c r="B71" s="224"/>
      <c r="C71" s="220">
        <f t="shared" si="6"/>
        <v>0</v>
      </c>
      <c r="D71" s="225">
        <v>0</v>
      </c>
      <c r="E71" s="225">
        <v>0</v>
      </c>
      <c r="F71" s="225">
        <v>0</v>
      </c>
      <c r="G71" s="225">
        <v>0</v>
      </c>
      <c r="H71" s="225">
        <v>0</v>
      </c>
      <c r="I71" s="226">
        <f t="shared" si="3"/>
        <v>0</v>
      </c>
      <c r="J71" s="238">
        <f t="shared" si="4"/>
        <v>0</v>
      </c>
      <c r="K71" s="223">
        <f t="shared" si="5"/>
        <v>0</v>
      </c>
    </row>
    <row r="72" spans="1:11" hidden="1" x14ac:dyDescent="0.3">
      <c r="A72" s="224" t="s">
        <v>208</v>
      </c>
      <c r="B72" s="224"/>
      <c r="C72" s="220">
        <f t="shared" si="6"/>
        <v>0</v>
      </c>
      <c r="D72" s="225">
        <v>0</v>
      </c>
      <c r="E72" s="225">
        <v>0</v>
      </c>
      <c r="F72" s="225">
        <v>0</v>
      </c>
      <c r="G72" s="225">
        <v>0</v>
      </c>
      <c r="H72" s="225">
        <v>0</v>
      </c>
      <c r="I72" s="226">
        <f t="shared" si="3"/>
        <v>0</v>
      </c>
      <c r="J72" s="238">
        <f t="shared" si="4"/>
        <v>0</v>
      </c>
      <c r="K72" s="223">
        <f t="shared" si="5"/>
        <v>0</v>
      </c>
    </row>
    <row r="73" spans="1:11" hidden="1" x14ac:dyDescent="0.3">
      <c r="A73" s="224" t="s">
        <v>209</v>
      </c>
      <c r="B73" s="224"/>
      <c r="C73" s="220">
        <f t="shared" si="6"/>
        <v>0</v>
      </c>
      <c r="D73" s="225">
        <v>0</v>
      </c>
      <c r="E73" s="225">
        <v>0</v>
      </c>
      <c r="F73" s="225">
        <v>0</v>
      </c>
      <c r="G73" s="225">
        <v>0</v>
      </c>
      <c r="H73" s="225">
        <v>0</v>
      </c>
      <c r="I73" s="226">
        <f t="shared" si="3"/>
        <v>0</v>
      </c>
      <c r="J73" s="238">
        <f t="shared" si="4"/>
        <v>0</v>
      </c>
      <c r="K73" s="223">
        <f t="shared" si="5"/>
        <v>0</v>
      </c>
    </row>
    <row r="74" spans="1:11" hidden="1" x14ac:dyDescent="0.3">
      <c r="A74" s="224" t="s">
        <v>210</v>
      </c>
      <c r="B74" s="224"/>
      <c r="C74" s="220">
        <f t="shared" si="6"/>
        <v>0</v>
      </c>
      <c r="D74" s="225">
        <v>0</v>
      </c>
      <c r="E74" s="225">
        <v>0</v>
      </c>
      <c r="F74" s="225">
        <v>0</v>
      </c>
      <c r="G74" s="225">
        <v>0</v>
      </c>
      <c r="H74" s="225">
        <v>0</v>
      </c>
      <c r="I74" s="226">
        <f t="shared" si="3"/>
        <v>0</v>
      </c>
      <c r="J74" s="238">
        <f t="shared" si="4"/>
        <v>0</v>
      </c>
      <c r="K74" s="223">
        <f t="shared" si="5"/>
        <v>0</v>
      </c>
    </row>
    <row r="75" spans="1:11" hidden="1" x14ac:dyDescent="0.3">
      <c r="A75" s="224" t="s">
        <v>211</v>
      </c>
      <c r="B75" s="224"/>
      <c r="C75" s="220">
        <f t="shared" si="6"/>
        <v>0</v>
      </c>
      <c r="D75" s="225">
        <v>0</v>
      </c>
      <c r="E75" s="225">
        <v>0</v>
      </c>
      <c r="F75" s="225">
        <v>0</v>
      </c>
      <c r="G75" s="225">
        <v>0</v>
      </c>
      <c r="H75" s="225">
        <v>0</v>
      </c>
      <c r="I75" s="226">
        <f t="shared" si="3"/>
        <v>0</v>
      </c>
      <c r="J75" s="238">
        <f t="shared" si="4"/>
        <v>0</v>
      </c>
      <c r="K75" s="223">
        <f t="shared" si="5"/>
        <v>0</v>
      </c>
    </row>
    <row r="76" spans="1:11" hidden="1" x14ac:dyDescent="0.3">
      <c r="A76" s="224" t="s">
        <v>212</v>
      </c>
      <c r="B76" s="224"/>
      <c r="C76" s="220">
        <f t="shared" si="6"/>
        <v>0</v>
      </c>
      <c r="D76" s="225">
        <v>0</v>
      </c>
      <c r="E76" s="225">
        <v>0</v>
      </c>
      <c r="F76" s="225">
        <v>0</v>
      </c>
      <c r="G76" s="225">
        <v>0</v>
      </c>
      <c r="H76" s="225">
        <v>0</v>
      </c>
      <c r="I76" s="226">
        <f t="shared" si="3"/>
        <v>0</v>
      </c>
      <c r="J76" s="238">
        <f t="shared" si="4"/>
        <v>0</v>
      </c>
      <c r="K76" s="223">
        <f t="shared" si="5"/>
        <v>0</v>
      </c>
    </row>
    <row r="77" spans="1:11" hidden="1" x14ac:dyDescent="0.3">
      <c r="A77" s="224" t="s">
        <v>213</v>
      </c>
      <c r="B77" s="224"/>
      <c r="C77" s="220">
        <f t="shared" si="6"/>
        <v>0</v>
      </c>
      <c r="D77" s="225">
        <v>0</v>
      </c>
      <c r="E77" s="225">
        <v>0</v>
      </c>
      <c r="F77" s="225">
        <v>0</v>
      </c>
      <c r="G77" s="225">
        <v>0</v>
      </c>
      <c r="H77" s="225">
        <v>0</v>
      </c>
      <c r="I77" s="226">
        <f t="shared" si="3"/>
        <v>0</v>
      </c>
      <c r="J77" s="238">
        <f t="shared" si="4"/>
        <v>0</v>
      </c>
      <c r="K77" s="223">
        <f t="shared" si="5"/>
        <v>0</v>
      </c>
    </row>
    <row r="78" spans="1:11" hidden="1" x14ac:dyDescent="0.3">
      <c r="A78" s="224" t="s">
        <v>214</v>
      </c>
      <c r="B78" s="224"/>
      <c r="C78" s="220">
        <f t="shared" si="6"/>
        <v>0</v>
      </c>
      <c r="D78" s="225">
        <v>0</v>
      </c>
      <c r="E78" s="225">
        <v>0</v>
      </c>
      <c r="F78" s="225">
        <v>0</v>
      </c>
      <c r="G78" s="225">
        <v>0</v>
      </c>
      <c r="H78" s="225">
        <v>0</v>
      </c>
      <c r="I78" s="226">
        <f t="shared" si="3"/>
        <v>0</v>
      </c>
      <c r="J78" s="238">
        <f t="shared" si="4"/>
        <v>0</v>
      </c>
      <c r="K78" s="223">
        <f t="shared" si="5"/>
        <v>0</v>
      </c>
    </row>
    <row r="79" spans="1:11" hidden="1" x14ac:dyDescent="0.3">
      <c r="A79" s="224" t="s">
        <v>215</v>
      </c>
      <c r="B79" s="224"/>
      <c r="C79" s="220">
        <f t="shared" si="6"/>
        <v>0</v>
      </c>
      <c r="D79" s="225">
        <v>0</v>
      </c>
      <c r="E79" s="225">
        <v>0</v>
      </c>
      <c r="F79" s="225">
        <v>0</v>
      </c>
      <c r="G79" s="225">
        <v>0</v>
      </c>
      <c r="H79" s="225">
        <v>0</v>
      </c>
      <c r="I79" s="226">
        <f t="shared" si="3"/>
        <v>0</v>
      </c>
      <c r="J79" s="238">
        <f t="shared" si="4"/>
        <v>0</v>
      </c>
      <c r="K79" s="223">
        <f t="shared" si="5"/>
        <v>0</v>
      </c>
    </row>
    <row r="80" spans="1:11" hidden="1" x14ac:dyDescent="0.3">
      <c r="A80" s="224" t="s">
        <v>216</v>
      </c>
      <c r="B80" s="224"/>
      <c r="C80" s="220">
        <f t="shared" si="6"/>
        <v>0</v>
      </c>
      <c r="D80" s="225">
        <v>0</v>
      </c>
      <c r="E80" s="225">
        <v>0</v>
      </c>
      <c r="F80" s="225">
        <v>0</v>
      </c>
      <c r="G80" s="225">
        <v>0</v>
      </c>
      <c r="H80" s="225">
        <v>0</v>
      </c>
      <c r="I80" s="226">
        <f t="shared" si="3"/>
        <v>0</v>
      </c>
      <c r="J80" s="238">
        <f t="shared" si="4"/>
        <v>0</v>
      </c>
      <c r="K80" s="223">
        <f t="shared" si="5"/>
        <v>0</v>
      </c>
    </row>
    <row r="81" spans="1:11" hidden="1" x14ac:dyDescent="0.3">
      <c r="A81" s="224" t="s">
        <v>217</v>
      </c>
      <c r="B81" s="224"/>
      <c r="C81" s="220">
        <f t="shared" si="6"/>
        <v>0</v>
      </c>
      <c r="D81" s="225">
        <v>0</v>
      </c>
      <c r="E81" s="225">
        <v>0</v>
      </c>
      <c r="F81" s="225">
        <v>0</v>
      </c>
      <c r="G81" s="225">
        <v>0</v>
      </c>
      <c r="H81" s="225">
        <v>0</v>
      </c>
      <c r="I81" s="226">
        <f t="shared" si="3"/>
        <v>0</v>
      </c>
      <c r="J81" s="238">
        <f t="shared" si="4"/>
        <v>0</v>
      </c>
      <c r="K81" s="223">
        <f t="shared" si="5"/>
        <v>0</v>
      </c>
    </row>
    <row r="82" spans="1:11" hidden="1" x14ac:dyDescent="0.3">
      <c r="A82" s="224" t="s">
        <v>218</v>
      </c>
      <c r="B82" s="224"/>
      <c r="C82" s="220">
        <f t="shared" si="6"/>
        <v>0</v>
      </c>
      <c r="D82" s="225">
        <v>0</v>
      </c>
      <c r="E82" s="225">
        <v>0</v>
      </c>
      <c r="F82" s="225">
        <v>0</v>
      </c>
      <c r="G82" s="225">
        <v>0</v>
      </c>
      <c r="H82" s="225">
        <v>0</v>
      </c>
      <c r="I82" s="226">
        <f t="shared" si="3"/>
        <v>0</v>
      </c>
      <c r="J82" s="238">
        <f t="shared" si="4"/>
        <v>0</v>
      </c>
      <c r="K82" s="223">
        <f t="shared" si="5"/>
        <v>0</v>
      </c>
    </row>
    <row r="83" spans="1:11" hidden="1" x14ac:dyDescent="0.3">
      <c r="A83" s="224" t="s">
        <v>219</v>
      </c>
      <c r="B83" s="224"/>
      <c r="C83" s="220">
        <f t="shared" si="6"/>
        <v>0</v>
      </c>
      <c r="D83" s="225">
        <v>0</v>
      </c>
      <c r="E83" s="225">
        <v>0</v>
      </c>
      <c r="F83" s="225">
        <v>0</v>
      </c>
      <c r="G83" s="225">
        <v>0</v>
      </c>
      <c r="H83" s="225">
        <v>0</v>
      </c>
      <c r="I83" s="226">
        <f t="shared" si="3"/>
        <v>0</v>
      </c>
      <c r="J83" s="238">
        <f t="shared" si="4"/>
        <v>0</v>
      </c>
      <c r="K83" s="223">
        <f t="shared" si="5"/>
        <v>0</v>
      </c>
    </row>
    <row r="84" spans="1:11" hidden="1" x14ac:dyDescent="0.3">
      <c r="A84" s="224" t="s">
        <v>220</v>
      </c>
      <c r="B84" s="224"/>
      <c r="C84" s="220">
        <f t="shared" si="6"/>
        <v>0</v>
      </c>
      <c r="D84" s="225">
        <v>0</v>
      </c>
      <c r="E84" s="225">
        <v>0</v>
      </c>
      <c r="F84" s="225">
        <v>0</v>
      </c>
      <c r="G84" s="225">
        <v>0</v>
      </c>
      <c r="H84" s="225">
        <v>0</v>
      </c>
      <c r="I84" s="226">
        <f t="shared" si="3"/>
        <v>0</v>
      </c>
      <c r="J84" s="238">
        <f t="shared" si="4"/>
        <v>0</v>
      </c>
      <c r="K84" s="223">
        <f t="shared" si="5"/>
        <v>0</v>
      </c>
    </row>
    <row r="85" spans="1:11" hidden="1" x14ac:dyDescent="0.3">
      <c r="A85" s="224" t="s">
        <v>221</v>
      </c>
      <c r="B85" s="224"/>
      <c r="C85" s="220">
        <f t="shared" si="6"/>
        <v>0</v>
      </c>
      <c r="D85" s="225">
        <v>0</v>
      </c>
      <c r="E85" s="225">
        <v>0</v>
      </c>
      <c r="F85" s="225">
        <v>0</v>
      </c>
      <c r="G85" s="225">
        <v>0</v>
      </c>
      <c r="H85" s="225">
        <v>0</v>
      </c>
      <c r="I85" s="226">
        <f t="shared" si="3"/>
        <v>0</v>
      </c>
      <c r="J85" s="238">
        <f t="shared" si="4"/>
        <v>0</v>
      </c>
      <c r="K85" s="223">
        <f t="shared" si="5"/>
        <v>0</v>
      </c>
    </row>
    <row r="86" spans="1:11" hidden="1" x14ac:dyDescent="0.3">
      <c r="A86" s="224" t="s">
        <v>222</v>
      </c>
      <c r="B86" s="224"/>
      <c r="C86" s="220">
        <f t="shared" si="6"/>
        <v>0</v>
      </c>
      <c r="D86" s="225">
        <v>0</v>
      </c>
      <c r="E86" s="225">
        <v>0</v>
      </c>
      <c r="F86" s="225">
        <v>0</v>
      </c>
      <c r="G86" s="225">
        <v>0</v>
      </c>
      <c r="H86" s="225">
        <v>0</v>
      </c>
      <c r="I86" s="226">
        <f t="shared" si="3"/>
        <v>0</v>
      </c>
      <c r="J86" s="238">
        <f t="shared" si="4"/>
        <v>0</v>
      </c>
      <c r="K86" s="223">
        <f t="shared" si="5"/>
        <v>0</v>
      </c>
    </row>
    <row r="87" spans="1:11" hidden="1" x14ac:dyDescent="0.3">
      <c r="A87" s="224" t="s">
        <v>223</v>
      </c>
      <c r="B87" s="224"/>
      <c r="C87" s="220">
        <f t="shared" si="6"/>
        <v>0</v>
      </c>
      <c r="D87" s="225">
        <v>0</v>
      </c>
      <c r="E87" s="225">
        <v>0</v>
      </c>
      <c r="F87" s="225">
        <v>0</v>
      </c>
      <c r="G87" s="225">
        <v>0</v>
      </c>
      <c r="H87" s="225">
        <v>0</v>
      </c>
      <c r="I87" s="226">
        <f t="shared" si="3"/>
        <v>0</v>
      </c>
      <c r="J87" s="238">
        <f t="shared" si="4"/>
        <v>0</v>
      </c>
      <c r="K87" s="223">
        <f t="shared" si="5"/>
        <v>0</v>
      </c>
    </row>
    <row r="88" spans="1:11" hidden="1" x14ac:dyDescent="0.3">
      <c r="A88" s="224" t="s">
        <v>224</v>
      </c>
      <c r="B88" s="224"/>
      <c r="C88" s="220">
        <f t="shared" si="6"/>
        <v>0</v>
      </c>
      <c r="D88" s="225">
        <v>0</v>
      </c>
      <c r="E88" s="225">
        <v>0</v>
      </c>
      <c r="F88" s="225">
        <v>0</v>
      </c>
      <c r="G88" s="225">
        <v>0</v>
      </c>
      <c r="H88" s="225">
        <v>0</v>
      </c>
      <c r="I88" s="226">
        <f t="shared" si="3"/>
        <v>0</v>
      </c>
      <c r="J88" s="238">
        <f t="shared" si="4"/>
        <v>0</v>
      </c>
      <c r="K88" s="223">
        <f t="shared" si="5"/>
        <v>0</v>
      </c>
    </row>
    <row r="89" spans="1:11" hidden="1" x14ac:dyDescent="0.3">
      <c r="A89" s="224" t="s">
        <v>225</v>
      </c>
      <c r="B89" s="224"/>
      <c r="C89" s="220">
        <f t="shared" si="6"/>
        <v>0</v>
      </c>
      <c r="D89" s="225">
        <v>0</v>
      </c>
      <c r="E89" s="225">
        <v>0</v>
      </c>
      <c r="F89" s="225">
        <v>0</v>
      </c>
      <c r="G89" s="225">
        <v>0</v>
      </c>
      <c r="H89" s="225">
        <v>0</v>
      </c>
      <c r="I89" s="226">
        <f t="shared" si="3"/>
        <v>0</v>
      </c>
      <c r="J89" s="238">
        <f t="shared" si="4"/>
        <v>0</v>
      </c>
      <c r="K89" s="223">
        <f t="shared" si="5"/>
        <v>0</v>
      </c>
    </row>
    <row r="90" spans="1:11" hidden="1" x14ac:dyDescent="0.3">
      <c r="A90" s="224" t="s">
        <v>226</v>
      </c>
      <c r="B90" s="224"/>
      <c r="C90" s="220">
        <f t="shared" si="6"/>
        <v>0</v>
      </c>
      <c r="D90" s="225">
        <v>0</v>
      </c>
      <c r="E90" s="225">
        <v>0</v>
      </c>
      <c r="F90" s="225">
        <v>0</v>
      </c>
      <c r="G90" s="225">
        <v>0</v>
      </c>
      <c r="H90" s="225">
        <v>0</v>
      </c>
      <c r="I90" s="226">
        <f t="shared" si="3"/>
        <v>0</v>
      </c>
      <c r="J90" s="238">
        <f t="shared" si="4"/>
        <v>0</v>
      </c>
      <c r="K90" s="223">
        <f t="shared" si="5"/>
        <v>0</v>
      </c>
    </row>
    <row r="91" spans="1:11" hidden="1" x14ac:dyDescent="0.3">
      <c r="A91" s="224" t="s">
        <v>227</v>
      </c>
      <c r="B91" s="224"/>
      <c r="C91" s="220">
        <f t="shared" si="6"/>
        <v>0</v>
      </c>
      <c r="D91" s="225">
        <v>0</v>
      </c>
      <c r="E91" s="225">
        <v>0</v>
      </c>
      <c r="F91" s="225">
        <v>0</v>
      </c>
      <c r="G91" s="225">
        <v>0</v>
      </c>
      <c r="H91" s="225">
        <v>0</v>
      </c>
      <c r="I91" s="226">
        <f t="shared" si="3"/>
        <v>0</v>
      </c>
      <c r="J91" s="238">
        <f t="shared" si="4"/>
        <v>0</v>
      </c>
      <c r="K91" s="223">
        <f t="shared" si="5"/>
        <v>0</v>
      </c>
    </row>
    <row r="92" spans="1:11" hidden="1" x14ac:dyDescent="0.3">
      <c r="A92" s="224" t="s">
        <v>228</v>
      </c>
      <c r="B92" s="224"/>
      <c r="C92" s="220">
        <f t="shared" si="6"/>
        <v>0</v>
      </c>
      <c r="D92" s="225">
        <v>0</v>
      </c>
      <c r="E92" s="225">
        <v>0</v>
      </c>
      <c r="F92" s="225">
        <v>0</v>
      </c>
      <c r="G92" s="225">
        <v>0</v>
      </c>
      <c r="H92" s="225">
        <v>0</v>
      </c>
      <c r="I92" s="226">
        <f t="shared" si="3"/>
        <v>0</v>
      </c>
      <c r="J92" s="238">
        <f t="shared" si="4"/>
        <v>0</v>
      </c>
      <c r="K92" s="223">
        <f t="shared" si="5"/>
        <v>0</v>
      </c>
    </row>
    <row r="93" spans="1:11" hidden="1" x14ac:dyDescent="0.3">
      <c r="A93" s="224" t="s">
        <v>229</v>
      </c>
      <c r="B93" s="224"/>
      <c r="C93" s="220">
        <f t="shared" si="6"/>
        <v>0</v>
      </c>
      <c r="D93" s="225">
        <v>0</v>
      </c>
      <c r="E93" s="225">
        <v>0</v>
      </c>
      <c r="F93" s="225">
        <v>0</v>
      </c>
      <c r="G93" s="225">
        <v>0</v>
      </c>
      <c r="H93" s="225">
        <v>0</v>
      </c>
      <c r="I93" s="226">
        <f t="shared" si="3"/>
        <v>0</v>
      </c>
      <c r="J93" s="238">
        <f t="shared" si="4"/>
        <v>0</v>
      </c>
      <c r="K93" s="223">
        <f t="shared" si="5"/>
        <v>0</v>
      </c>
    </row>
    <row r="94" spans="1:11" hidden="1" x14ac:dyDescent="0.3">
      <c r="A94" s="224" t="s">
        <v>230</v>
      </c>
      <c r="B94" s="224"/>
      <c r="C94" s="220">
        <f t="shared" si="6"/>
        <v>0</v>
      </c>
      <c r="D94" s="225">
        <v>0</v>
      </c>
      <c r="E94" s="225">
        <v>0</v>
      </c>
      <c r="F94" s="225">
        <v>0</v>
      </c>
      <c r="G94" s="225">
        <v>0</v>
      </c>
      <c r="H94" s="225">
        <v>0</v>
      </c>
      <c r="I94" s="226">
        <f t="shared" si="3"/>
        <v>0</v>
      </c>
      <c r="J94" s="238">
        <f t="shared" si="4"/>
        <v>0</v>
      </c>
      <c r="K94" s="223">
        <f t="shared" si="5"/>
        <v>0</v>
      </c>
    </row>
    <row r="95" spans="1:11" hidden="1" x14ac:dyDescent="0.3">
      <c r="A95" s="224" t="s">
        <v>231</v>
      </c>
      <c r="B95" s="224"/>
      <c r="C95" s="220">
        <f t="shared" si="6"/>
        <v>0</v>
      </c>
      <c r="D95" s="225">
        <v>0</v>
      </c>
      <c r="E95" s="225">
        <v>0</v>
      </c>
      <c r="F95" s="225">
        <v>0</v>
      </c>
      <c r="G95" s="225">
        <v>0</v>
      </c>
      <c r="H95" s="225">
        <v>0</v>
      </c>
      <c r="I95" s="226">
        <f t="shared" si="3"/>
        <v>0</v>
      </c>
      <c r="J95" s="238">
        <f t="shared" si="4"/>
        <v>0</v>
      </c>
      <c r="K95" s="223">
        <f t="shared" si="5"/>
        <v>0</v>
      </c>
    </row>
    <row r="96" spans="1:11" hidden="1" x14ac:dyDescent="0.3">
      <c r="A96" s="224" t="s">
        <v>232</v>
      </c>
      <c r="B96" s="224"/>
      <c r="C96" s="220">
        <f t="shared" si="6"/>
        <v>0</v>
      </c>
      <c r="D96" s="225">
        <v>0</v>
      </c>
      <c r="E96" s="225">
        <v>0</v>
      </c>
      <c r="F96" s="225">
        <v>0</v>
      </c>
      <c r="G96" s="225">
        <v>0</v>
      </c>
      <c r="H96" s="225">
        <v>0</v>
      </c>
      <c r="I96" s="226">
        <f t="shared" si="3"/>
        <v>0</v>
      </c>
      <c r="J96" s="238">
        <f t="shared" si="4"/>
        <v>0</v>
      </c>
      <c r="K96" s="223">
        <f t="shared" si="5"/>
        <v>0</v>
      </c>
    </row>
    <row r="97" spans="1:11" hidden="1" x14ac:dyDescent="0.3">
      <c r="A97" s="224" t="s">
        <v>233</v>
      </c>
      <c r="B97" s="224"/>
      <c r="C97" s="220">
        <f t="shared" si="6"/>
        <v>0</v>
      </c>
      <c r="D97" s="225">
        <v>0</v>
      </c>
      <c r="E97" s="225">
        <v>0</v>
      </c>
      <c r="F97" s="225">
        <v>0</v>
      </c>
      <c r="G97" s="225">
        <v>0</v>
      </c>
      <c r="H97" s="225">
        <v>0</v>
      </c>
      <c r="I97" s="226">
        <f t="shared" si="3"/>
        <v>0</v>
      </c>
      <c r="J97" s="238">
        <f t="shared" si="4"/>
        <v>0</v>
      </c>
      <c r="K97" s="223">
        <f t="shared" si="5"/>
        <v>0</v>
      </c>
    </row>
    <row r="98" spans="1:11" hidden="1" x14ac:dyDescent="0.3">
      <c r="A98" s="224" t="s">
        <v>234</v>
      </c>
      <c r="B98" s="224"/>
      <c r="C98" s="220">
        <f t="shared" ref="C98:C129" si="7">SUM(D98:H98)</f>
        <v>0</v>
      </c>
      <c r="D98" s="225">
        <v>0</v>
      </c>
      <c r="E98" s="225">
        <v>0</v>
      </c>
      <c r="F98" s="225">
        <v>0</v>
      </c>
      <c r="G98" s="225">
        <v>0</v>
      </c>
      <c r="H98" s="225">
        <v>0</v>
      </c>
      <c r="I98" s="226">
        <f t="shared" si="3"/>
        <v>0</v>
      </c>
      <c r="J98" s="238">
        <f t="shared" si="4"/>
        <v>0</v>
      </c>
      <c r="K98" s="223">
        <f t="shared" si="5"/>
        <v>0</v>
      </c>
    </row>
    <row r="99" spans="1:11" hidden="1" x14ac:dyDescent="0.3">
      <c r="A99" s="224" t="s">
        <v>235</v>
      </c>
      <c r="B99" s="224"/>
      <c r="C99" s="220">
        <f t="shared" si="7"/>
        <v>0</v>
      </c>
      <c r="D99" s="225">
        <v>0</v>
      </c>
      <c r="E99" s="225">
        <v>0</v>
      </c>
      <c r="F99" s="225">
        <v>0</v>
      </c>
      <c r="G99" s="225">
        <v>0</v>
      </c>
      <c r="H99" s="225">
        <v>0</v>
      </c>
      <c r="I99" s="226">
        <f t="shared" ref="I99:I162" si="8">IFERROR(+C99/$C$184,0)</f>
        <v>0</v>
      </c>
      <c r="J99" s="238">
        <f t="shared" si="4"/>
        <v>0</v>
      </c>
      <c r="K99" s="223">
        <f t="shared" si="5"/>
        <v>0</v>
      </c>
    </row>
    <row r="100" spans="1:11" hidden="1" x14ac:dyDescent="0.3">
      <c r="A100" s="224" t="s">
        <v>236</v>
      </c>
      <c r="B100" s="224"/>
      <c r="C100" s="220">
        <f t="shared" si="7"/>
        <v>0</v>
      </c>
      <c r="D100" s="225">
        <v>0</v>
      </c>
      <c r="E100" s="225">
        <v>0</v>
      </c>
      <c r="F100" s="225">
        <v>0</v>
      </c>
      <c r="G100" s="225">
        <v>0</v>
      </c>
      <c r="H100" s="225">
        <v>0</v>
      </c>
      <c r="I100" s="226">
        <f t="shared" si="8"/>
        <v>0</v>
      </c>
      <c r="J100" s="238">
        <f t="shared" si="4"/>
        <v>0</v>
      </c>
      <c r="K100" s="223">
        <f t="shared" si="5"/>
        <v>0</v>
      </c>
    </row>
    <row r="101" spans="1:11" hidden="1" x14ac:dyDescent="0.3">
      <c r="A101" s="224" t="s">
        <v>237</v>
      </c>
      <c r="B101" s="224"/>
      <c r="C101" s="220">
        <f t="shared" si="7"/>
        <v>0</v>
      </c>
      <c r="D101" s="225">
        <v>0</v>
      </c>
      <c r="E101" s="225">
        <v>0</v>
      </c>
      <c r="F101" s="225">
        <v>0</v>
      </c>
      <c r="G101" s="225">
        <v>0</v>
      </c>
      <c r="H101" s="225">
        <v>0</v>
      </c>
      <c r="I101" s="226">
        <f t="shared" si="8"/>
        <v>0</v>
      </c>
      <c r="J101" s="238">
        <f t="shared" si="4"/>
        <v>0</v>
      </c>
      <c r="K101" s="223">
        <f t="shared" si="5"/>
        <v>0</v>
      </c>
    </row>
    <row r="102" spans="1:11" hidden="1" x14ac:dyDescent="0.3">
      <c r="A102" s="224" t="s">
        <v>238</v>
      </c>
      <c r="B102" s="224"/>
      <c r="C102" s="220">
        <f t="shared" si="7"/>
        <v>0</v>
      </c>
      <c r="D102" s="225">
        <v>0</v>
      </c>
      <c r="E102" s="225">
        <v>0</v>
      </c>
      <c r="F102" s="225">
        <v>0</v>
      </c>
      <c r="G102" s="225">
        <v>0</v>
      </c>
      <c r="H102" s="225">
        <v>0</v>
      </c>
      <c r="I102" s="226">
        <f t="shared" si="8"/>
        <v>0</v>
      </c>
      <c r="J102" s="238">
        <f t="shared" ref="J102:J165" si="9">+I102*$C$28</f>
        <v>0</v>
      </c>
      <c r="K102" s="223">
        <f t="shared" ref="K102:K165" si="10">+J102/12</f>
        <v>0</v>
      </c>
    </row>
    <row r="103" spans="1:11" hidden="1" x14ac:dyDescent="0.3">
      <c r="A103" s="224" t="s">
        <v>239</v>
      </c>
      <c r="B103" s="224"/>
      <c r="C103" s="220">
        <f t="shared" si="7"/>
        <v>0</v>
      </c>
      <c r="D103" s="225">
        <v>0</v>
      </c>
      <c r="E103" s="225">
        <v>0</v>
      </c>
      <c r="F103" s="225">
        <v>0</v>
      </c>
      <c r="G103" s="225">
        <v>0</v>
      </c>
      <c r="H103" s="225">
        <v>0</v>
      </c>
      <c r="I103" s="226">
        <f t="shared" si="8"/>
        <v>0</v>
      </c>
      <c r="J103" s="238">
        <f t="shared" si="9"/>
        <v>0</v>
      </c>
      <c r="K103" s="223">
        <f t="shared" si="10"/>
        <v>0</v>
      </c>
    </row>
    <row r="104" spans="1:11" hidden="1" x14ac:dyDescent="0.3">
      <c r="A104" s="224" t="s">
        <v>240</v>
      </c>
      <c r="B104" s="224"/>
      <c r="C104" s="220">
        <f t="shared" si="7"/>
        <v>0</v>
      </c>
      <c r="D104" s="225">
        <v>0</v>
      </c>
      <c r="E104" s="225">
        <v>0</v>
      </c>
      <c r="F104" s="225">
        <v>0</v>
      </c>
      <c r="G104" s="225">
        <v>0</v>
      </c>
      <c r="H104" s="225">
        <v>0</v>
      </c>
      <c r="I104" s="226">
        <f t="shared" si="8"/>
        <v>0</v>
      </c>
      <c r="J104" s="238">
        <f t="shared" si="9"/>
        <v>0</v>
      </c>
      <c r="K104" s="223">
        <f t="shared" si="10"/>
        <v>0</v>
      </c>
    </row>
    <row r="105" spans="1:11" hidden="1" x14ac:dyDescent="0.3">
      <c r="A105" s="224" t="s">
        <v>241</v>
      </c>
      <c r="B105" s="224"/>
      <c r="C105" s="220">
        <f t="shared" si="7"/>
        <v>0</v>
      </c>
      <c r="D105" s="225">
        <v>0</v>
      </c>
      <c r="E105" s="225">
        <v>0</v>
      </c>
      <c r="F105" s="225">
        <v>0</v>
      </c>
      <c r="G105" s="225">
        <v>0</v>
      </c>
      <c r="H105" s="225">
        <v>0</v>
      </c>
      <c r="I105" s="226">
        <f t="shared" si="8"/>
        <v>0</v>
      </c>
      <c r="J105" s="238">
        <f t="shared" si="9"/>
        <v>0</v>
      </c>
      <c r="K105" s="223">
        <f t="shared" si="10"/>
        <v>0</v>
      </c>
    </row>
    <row r="106" spans="1:11" hidden="1" x14ac:dyDescent="0.3">
      <c r="A106" s="224" t="s">
        <v>242</v>
      </c>
      <c r="B106" s="224"/>
      <c r="C106" s="220">
        <f t="shared" si="7"/>
        <v>0</v>
      </c>
      <c r="D106" s="225">
        <v>0</v>
      </c>
      <c r="E106" s="225">
        <v>0</v>
      </c>
      <c r="F106" s="225">
        <v>0</v>
      </c>
      <c r="G106" s="225">
        <v>0</v>
      </c>
      <c r="H106" s="225">
        <v>0</v>
      </c>
      <c r="I106" s="226">
        <f t="shared" si="8"/>
        <v>0</v>
      </c>
      <c r="J106" s="238">
        <f t="shared" si="9"/>
        <v>0</v>
      </c>
      <c r="K106" s="223">
        <f t="shared" si="10"/>
        <v>0</v>
      </c>
    </row>
    <row r="107" spans="1:11" hidden="1" x14ac:dyDescent="0.3">
      <c r="A107" s="224" t="s">
        <v>243</v>
      </c>
      <c r="B107" s="224"/>
      <c r="C107" s="220">
        <f t="shared" si="7"/>
        <v>0</v>
      </c>
      <c r="D107" s="225">
        <v>0</v>
      </c>
      <c r="E107" s="225">
        <v>0</v>
      </c>
      <c r="F107" s="225">
        <v>0</v>
      </c>
      <c r="G107" s="225">
        <v>0</v>
      </c>
      <c r="H107" s="225">
        <v>0</v>
      </c>
      <c r="I107" s="226">
        <f t="shared" si="8"/>
        <v>0</v>
      </c>
      <c r="J107" s="238">
        <f t="shared" si="9"/>
        <v>0</v>
      </c>
      <c r="K107" s="223">
        <f t="shared" si="10"/>
        <v>0</v>
      </c>
    </row>
    <row r="108" spans="1:11" hidden="1" x14ac:dyDescent="0.3">
      <c r="A108" s="224" t="s">
        <v>244</v>
      </c>
      <c r="B108" s="224"/>
      <c r="C108" s="220">
        <f t="shared" si="7"/>
        <v>0</v>
      </c>
      <c r="D108" s="225">
        <v>0</v>
      </c>
      <c r="E108" s="225">
        <v>0</v>
      </c>
      <c r="F108" s="225">
        <v>0</v>
      </c>
      <c r="G108" s="225">
        <v>0</v>
      </c>
      <c r="H108" s="225">
        <v>0</v>
      </c>
      <c r="I108" s="226">
        <f t="shared" si="8"/>
        <v>0</v>
      </c>
      <c r="J108" s="238">
        <f t="shared" si="9"/>
        <v>0</v>
      </c>
      <c r="K108" s="223">
        <f t="shared" si="10"/>
        <v>0</v>
      </c>
    </row>
    <row r="109" spans="1:11" hidden="1" x14ac:dyDescent="0.3">
      <c r="A109" s="224" t="s">
        <v>245</v>
      </c>
      <c r="B109" s="224"/>
      <c r="C109" s="220">
        <f t="shared" si="7"/>
        <v>0</v>
      </c>
      <c r="D109" s="225">
        <v>0</v>
      </c>
      <c r="E109" s="225">
        <v>0</v>
      </c>
      <c r="F109" s="225">
        <v>0</v>
      </c>
      <c r="G109" s="225">
        <v>0</v>
      </c>
      <c r="H109" s="225">
        <v>0</v>
      </c>
      <c r="I109" s="226">
        <f t="shared" si="8"/>
        <v>0</v>
      </c>
      <c r="J109" s="238">
        <f t="shared" si="9"/>
        <v>0</v>
      </c>
      <c r="K109" s="223">
        <f t="shared" si="10"/>
        <v>0</v>
      </c>
    </row>
    <row r="110" spans="1:11" hidden="1" x14ac:dyDescent="0.3">
      <c r="A110" s="224" t="s">
        <v>246</v>
      </c>
      <c r="B110" s="224"/>
      <c r="C110" s="220">
        <f t="shared" si="7"/>
        <v>0</v>
      </c>
      <c r="D110" s="225">
        <v>0</v>
      </c>
      <c r="E110" s="225">
        <v>0</v>
      </c>
      <c r="F110" s="225">
        <v>0</v>
      </c>
      <c r="G110" s="225">
        <v>0</v>
      </c>
      <c r="H110" s="225">
        <v>0</v>
      </c>
      <c r="I110" s="226">
        <f t="shared" si="8"/>
        <v>0</v>
      </c>
      <c r="J110" s="238">
        <f t="shared" si="9"/>
        <v>0</v>
      </c>
      <c r="K110" s="223">
        <f t="shared" si="10"/>
        <v>0</v>
      </c>
    </row>
    <row r="111" spans="1:11" hidden="1" x14ac:dyDescent="0.3">
      <c r="A111" s="224" t="s">
        <v>247</v>
      </c>
      <c r="B111" s="224"/>
      <c r="C111" s="220">
        <f t="shared" si="7"/>
        <v>0</v>
      </c>
      <c r="D111" s="225">
        <v>0</v>
      </c>
      <c r="E111" s="225">
        <v>0</v>
      </c>
      <c r="F111" s="225">
        <v>0</v>
      </c>
      <c r="G111" s="225">
        <v>0</v>
      </c>
      <c r="H111" s="225">
        <v>0</v>
      </c>
      <c r="I111" s="226">
        <f t="shared" si="8"/>
        <v>0</v>
      </c>
      <c r="J111" s="238">
        <f t="shared" si="9"/>
        <v>0</v>
      </c>
      <c r="K111" s="223">
        <f t="shared" si="10"/>
        <v>0</v>
      </c>
    </row>
    <row r="112" spans="1:11" hidden="1" x14ac:dyDescent="0.3">
      <c r="A112" s="224" t="s">
        <v>248</v>
      </c>
      <c r="B112" s="224"/>
      <c r="C112" s="220">
        <f t="shared" si="7"/>
        <v>0</v>
      </c>
      <c r="D112" s="225">
        <v>0</v>
      </c>
      <c r="E112" s="225">
        <v>0</v>
      </c>
      <c r="F112" s="225">
        <v>0</v>
      </c>
      <c r="G112" s="225">
        <v>0</v>
      </c>
      <c r="H112" s="225">
        <v>0</v>
      </c>
      <c r="I112" s="226">
        <f t="shared" si="8"/>
        <v>0</v>
      </c>
      <c r="J112" s="238">
        <f t="shared" si="9"/>
        <v>0</v>
      </c>
      <c r="K112" s="223">
        <f t="shared" si="10"/>
        <v>0</v>
      </c>
    </row>
    <row r="113" spans="1:11" hidden="1" x14ac:dyDescent="0.3">
      <c r="A113" s="224" t="s">
        <v>249</v>
      </c>
      <c r="B113" s="224"/>
      <c r="C113" s="220">
        <f t="shared" si="7"/>
        <v>0</v>
      </c>
      <c r="D113" s="225">
        <v>0</v>
      </c>
      <c r="E113" s="225">
        <v>0</v>
      </c>
      <c r="F113" s="225">
        <v>0</v>
      </c>
      <c r="G113" s="225">
        <v>0</v>
      </c>
      <c r="H113" s="225">
        <v>0</v>
      </c>
      <c r="I113" s="226">
        <f t="shared" si="8"/>
        <v>0</v>
      </c>
      <c r="J113" s="238">
        <f t="shared" si="9"/>
        <v>0</v>
      </c>
      <c r="K113" s="223">
        <f t="shared" si="10"/>
        <v>0</v>
      </c>
    </row>
    <row r="114" spans="1:11" hidden="1" x14ac:dyDescent="0.3">
      <c r="A114" s="224" t="s">
        <v>250</v>
      </c>
      <c r="B114" s="224"/>
      <c r="C114" s="220">
        <f t="shared" si="7"/>
        <v>0</v>
      </c>
      <c r="D114" s="225">
        <v>0</v>
      </c>
      <c r="E114" s="225">
        <v>0</v>
      </c>
      <c r="F114" s="225">
        <v>0</v>
      </c>
      <c r="G114" s="225">
        <v>0</v>
      </c>
      <c r="H114" s="225">
        <v>0</v>
      </c>
      <c r="I114" s="226">
        <f t="shared" si="8"/>
        <v>0</v>
      </c>
      <c r="J114" s="238">
        <f t="shared" si="9"/>
        <v>0</v>
      </c>
      <c r="K114" s="223">
        <f t="shared" si="10"/>
        <v>0</v>
      </c>
    </row>
    <row r="115" spans="1:11" hidden="1" x14ac:dyDescent="0.3">
      <c r="A115" s="224" t="s">
        <v>251</v>
      </c>
      <c r="B115" s="224"/>
      <c r="C115" s="220">
        <f t="shared" si="7"/>
        <v>0</v>
      </c>
      <c r="D115" s="225">
        <v>0</v>
      </c>
      <c r="E115" s="225">
        <v>0</v>
      </c>
      <c r="F115" s="225">
        <v>0</v>
      </c>
      <c r="G115" s="225">
        <v>0</v>
      </c>
      <c r="H115" s="225">
        <v>0</v>
      </c>
      <c r="I115" s="226">
        <f t="shared" si="8"/>
        <v>0</v>
      </c>
      <c r="J115" s="238">
        <f t="shared" si="9"/>
        <v>0</v>
      </c>
      <c r="K115" s="223">
        <f t="shared" si="10"/>
        <v>0</v>
      </c>
    </row>
    <row r="116" spans="1:11" hidden="1" x14ac:dyDescent="0.3">
      <c r="A116" s="224" t="s">
        <v>252</v>
      </c>
      <c r="B116" s="224"/>
      <c r="C116" s="220">
        <f t="shared" si="7"/>
        <v>0</v>
      </c>
      <c r="D116" s="225">
        <v>0</v>
      </c>
      <c r="E116" s="225">
        <v>0</v>
      </c>
      <c r="F116" s="225">
        <v>0</v>
      </c>
      <c r="G116" s="225">
        <v>0</v>
      </c>
      <c r="H116" s="225">
        <v>0</v>
      </c>
      <c r="I116" s="226">
        <f t="shared" si="8"/>
        <v>0</v>
      </c>
      <c r="J116" s="238">
        <f t="shared" si="9"/>
        <v>0</v>
      </c>
      <c r="K116" s="223">
        <f t="shared" si="10"/>
        <v>0</v>
      </c>
    </row>
    <row r="117" spans="1:11" hidden="1" x14ac:dyDescent="0.3">
      <c r="A117" s="224" t="s">
        <v>253</v>
      </c>
      <c r="B117" s="224"/>
      <c r="C117" s="220">
        <f t="shared" si="7"/>
        <v>0</v>
      </c>
      <c r="D117" s="225">
        <v>0</v>
      </c>
      <c r="E117" s="225">
        <v>0</v>
      </c>
      <c r="F117" s="225">
        <v>0</v>
      </c>
      <c r="G117" s="225">
        <v>0</v>
      </c>
      <c r="H117" s="225">
        <v>0</v>
      </c>
      <c r="I117" s="226">
        <f t="shared" si="8"/>
        <v>0</v>
      </c>
      <c r="J117" s="238">
        <f t="shared" si="9"/>
        <v>0</v>
      </c>
      <c r="K117" s="223">
        <f t="shared" si="10"/>
        <v>0</v>
      </c>
    </row>
    <row r="118" spans="1:11" hidden="1" x14ac:dyDescent="0.3">
      <c r="A118" s="224" t="s">
        <v>254</v>
      </c>
      <c r="B118" s="224"/>
      <c r="C118" s="220">
        <f t="shared" si="7"/>
        <v>0</v>
      </c>
      <c r="D118" s="225">
        <v>0</v>
      </c>
      <c r="E118" s="225">
        <v>0</v>
      </c>
      <c r="F118" s="225">
        <v>0</v>
      </c>
      <c r="G118" s="225">
        <v>0</v>
      </c>
      <c r="H118" s="225">
        <v>0</v>
      </c>
      <c r="I118" s="226">
        <f t="shared" si="8"/>
        <v>0</v>
      </c>
      <c r="J118" s="238">
        <f t="shared" si="9"/>
        <v>0</v>
      </c>
      <c r="K118" s="223">
        <f t="shared" si="10"/>
        <v>0</v>
      </c>
    </row>
    <row r="119" spans="1:11" hidden="1" x14ac:dyDescent="0.3">
      <c r="A119" s="224" t="s">
        <v>255</v>
      </c>
      <c r="B119" s="224"/>
      <c r="C119" s="220">
        <f t="shared" si="7"/>
        <v>0</v>
      </c>
      <c r="D119" s="225">
        <v>0</v>
      </c>
      <c r="E119" s="225">
        <v>0</v>
      </c>
      <c r="F119" s="225">
        <v>0</v>
      </c>
      <c r="G119" s="225">
        <v>0</v>
      </c>
      <c r="H119" s="225">
        <v>0</v>
      </c>
      <c r="I119" s="226">
        <f t="shared" si="8"/>
        <v>0</v>
      </c>
      <c r="J119" s="238">
        <f t="shared" si="9"/>
        <v>0</v>
      </c>
      <c r="K119" s="223">
        <f t="shared" si="10"/>
        <v>0</v>
      </c>
    </row>
    <row r="120" spans="1:11" hidden="1" x14ac:dyDescent="0.3">
      <c r="A120" s="224" t="s">
        <v>256</v>
      </c>
      <c r="B120" s="224"/>
      <c r="C120" s="220">
        <f t="shared" si="7"/>
        <v>0</v>
      </c>
      <c r="D120" s="225">
        <v>0</v>
      </c>
      <c r="E120" s="225">
        <v>0</v>
      </c>
      <c r="F120" s="225">
        <v>0</v>
      </c>
      <c r="G120" s="225">
        <v>0</v>
      </c>
      <c r="H120" s="225">
        <v>0</v>
      </c>
      <c r="I120" s="226">
        <f t="shared" si="8"/>
        <v>0</v>
      </c>
      <c r="J120" s="238">
        <f t="shared" si="9"/>
        <v>0</v>
      </c>
      <c r="K120" s="223">
        <f t="shared" si="10"/>
        <v>0</v>
      </c>
    </row>
    <row r="121" spans="1:11" hidden="1" x14ac:dyDescent="0.3">
      <c r="A121" s="224" t="s">
        <v>257</v>
      </c>
      <c r="B121" s="224"/>
      <c r="C121" s="220">
        <f t="shared" si="7"/>
        <v>0</v>
      </c>
      <c r="D121" s="225">
        <v>0</v>
      </c>
      <c r="E121" s="225">
        <v>0</v>
      </c>
      <c r="F121" s="225">
        <v>0</v>
      </c>
      <c r="G121" s="225">
        <v>0</v>
      </c>
      <c r="H121" s="225">
        <v>0</v>
      </c>
      <c r="I121" s="226">
        <f t="shared" si="8"/>
        <v>0</v>
      </c>
      <c r="J121" s="238">
        <f t="shared" si="9"/>
        <v>0</v>
      </c>
      <c r="K121" s="223">
        <f t="shared" si="10"/>
        <v>0</v>
      </c>
    </row>
    <row r="122" spans="1:11" hidden="1" x14ac:dyDescent="0.3">
      <c r="A122" s="224" t="s">
        <v>258</v>
      </c>
      <c r="B122" s="224"/>
      <c r="C122" s="220">
        <f t="shared" si="7"/>
        <v>0</v>
      </c>
      <c r="D122" s="225">
        <v>0</v>
      </c>
      <c r="E122" s="225">
        <v>0</v>
      </c>
      <c r="F122" s="225">
        <v>0</v>
      </c>
      <c r="G122" s="225">
        <v>0</v>
      </c>
      <c r="H122" s="225">
        <v>0</v>
      </c>
      <c r="I122" s="226">
        <f t="shared" si="8"/>
        <v>0</v>
      </c>
      <c r="J122" s="238">
        <f t="shared" si="9"/>
        <v>0</v>
      </c>
      <c r="K122" s="223">
        <f t="shared" si="10"/>
        <v>0</v>
      </c>
    </row>
    <row r="123" spans="1:11" hidden="1" x14ac:dyDescent="0.3">
      <c r="A123" s="224" t="s">
        <v>259</v>
      </c>
      <c r="B123" s="224"/>
      <c r="C123" s="220">
        <f t="shared" si="7"/>
        <v>0</v>
      </c>
      <c r="D123" s="225">
        <v>0</v>
      </c>
      <c r="E123" s="225">
        <v>0</v>
      </c>
      <c r="F123" s="225">
        <v>0</v>
      </c>
      <c r="G123" s="225">
        <v>0</v>
      </c>
      <c r="H123" s="225">
        <v>0</v>
      </c>
      <c r="I123" s="226">
        <f t="shared" si="8"/>
        <v>0</v>
      </c>
      <c r="J123" s="238">
        <f t="shared" si="9"/>
        <v>0</v>
      </c>
      <c r="K123" s="223">
        <f t="shared" si="10"/>
        <v>0</v>
      </c>
    </row>
    <row r="124" spans="1:11" hidden="1" x14ac:dyDescent="0.3">
      <c r="A124" s="224" t="s">
        <v>260</v>
      </c>
      <c r="B124" s="224"/>
      <c r="C124" s="220">
        <f t="shared" si="7"/>
        <v>0</v>
      </c>
      <c r="D124" s="225">
        <v>0</v>
      </c>
      <c r="E124" s="225">
        <v>0</v>
      </c>
      <c r="F124" s="225">
        <v>0</v>
      </c>
      <c r="G124" s="225">
        <v>0</v>
      </c>
      <c r="H124" s="225">
        <v>0</v>
      </c>
      <c r="I124" s="226">
        <f t="shared" si="8"/>
        <v>0</v>
      </c>
      <c r="J124" s="238">
        <f t="shared" si="9"/>
        <v>0</v>
      </c>
      <c r="K124" s="223">
        <f t="shared" si="10"/>
        <v>0</v>
      </c>
    </row>
    <row r="125" spans="1:11" hidden="1" x14ac:dyDescent="0.3">
      <c r="A125" s="224" t="s">
        <v>261</v>
      </c>
      <c r="B125" s="224"/>
      <c r="C125" s="220">
        <f t="shared" si="7"/>
        <v>0</v>
      </c>
      <c r="D125" s="225">
        <v>0</v>
      </c>
      <c r="E125" s="225">
        <v>0</v>
      </c>
      <c r="F125" s="225">
        <v>0</v>
      </c>
      <c r="G125" s="225">
        <v>0</v>
      </c>
      <c r="H125" s="225">
        <v>0</v>
      </c>
      <c r="I125" s="226">
        <f t="shared" si="8"/>
        <v>0</v>
      </c>
      <c r="J125" s="238">
        <f t="shared" si="9"/>
        <v>0</v>
      </c>
      <c r="K125" s="223">
        <f t="shared" si="10"/>
        <v>0</v>
      </c>
    </row>
    <row r="126" spans="1:11" hidden="1" x14ac:dyDescent="0.3">
      <c r="A126" s="224" t="s">
        <v>262</v>
      </c>
      <c r="B126" s="224"/>
      <c r="C126" s="220">
        <f t="shared" si="7"/>
        <v>0</v>
      </c>
      <c r="D126" s="225">
        <v>0</v>
      </c>
      <c r="E126" s="225">
        <v>0</v>
      </c>
      <c r="F126" s="225">
        <v>0</v>
      </c>
      <c r="G126" s="225">
        <v>0</v>
      </c>
      <c r="H126" s="225">
        <v>0</v>
      </c>
      <c r="I126" s="226">
        <f t="shared" si="8"/>
        <v>0</v>
      </c>
      <c r="J126" s="238">
        <f t="shared" si="9"/>
        <v>0</v>
      </c>
      <c r="K126" s="223">
        <f t="shared" si="10"/>
        <v>0</v>
      </c>
    </row>
    <row r="127" spans="1:11" hidden="1" x14ac:dyDescent="0.3">
      <c r="A127" s="224" t="s">
        <v>263</v>
      </c>
      <c r="B127" s="224"/>
      <c r="C127" s="220">
        <f t="shared" si="7"/>
        <v>0</v>
      </c>
      <c r="D127" s="225">
        <v>0</v>
      </c>
      <c r="E127" s="225">
        <v>0</v>
      </c>
      <c r="F127" s="225">
        <v>0</v>
      </c>
      <c r="G127" s="225">
        <v>0</v>
      </c>
      <c r="H127" s="225">
        <v>0</v>
      </c>
      <c r="I127" s="226">
        <f t="shared" si="8"/>
        <v>0</v>
      </c>
      <c r="J127" s="238">
        <f t="shared" si="9"/>
        <v>0</v>
      </c>
      <c r="K127" s="223">
        <f t="shared" si="10"/>
        <v>0</v>
      </c>
    </row>
    <row r="128" spans="1:11" hidden="1" x14ac:dyDescent="0.3">
      <c r="A128" s="224" t="s">
        <v>264</v>
      </c>
      <c r="B128" s="224"/>
      <c r="C128" s="220">
        <f t="shared" si="7"/>
        <v>0</v>
      </c>
      <c r="D128" s="225">
        <v>0</v>
      </c>
      <c r="E128" s="225">
        <v>0</v>
      </c>
      <c r="F128" s="225">
        <v>0</v>
      </c>
      <c r="G128" s="225">
        <v>0</v>
      </c>
      <c r="H128" s="225">
        <v>0</v>
      </c>
      <c r="I128" s="226">
        <f t="shared" si="8"/>
        <v>0</v>
      </c>
      <c r="J128" s="238">
        <f t="shared" si="9"/>
        <v>0</v>
      </c>
      <c r="K128" s="223">
        <f t="shared" si="10"/>
        <v>0</v>
      </c>
    </row>
    <row r="129" spans="1:11" hidden="1" x14ac:dyDescent="0.3">
      <c r="A129" s="224" t="s">
        <v>265</v>
      </c>
      <c r="B129" s="224"/>
      <c r="C129" s="220">
        <f t="shared" si="7"/>
        <v>0</v>
      </c>
      <c r="D129" s="225">
        <v>0</v>
      </c>
      <c r="E129" s="225">
        <v>0</v>
      </c>
      <c r="F129" s="225">
        <v>0</v>
      </c>
      <c r="G129" s="225">
        <v>0</v>
      </c>
      <c r="H129" s="225">
        <v>0</v>
      </c>
      <c r="I129" s="226">
        <f t="shared" si="8"/>
        <v>0</v>
      </c>
      <c r="J129" s="238">
        <f t="shared" si="9"/>
        <v>0</v>
      </c>
      <c r="K129" s="223">
        <f t="shared" si="10"/>
        <v>0</v>
      </c>
    </row>
    <row r="130" spans="1:11" hidden="1" x14ac:dyDescent="0.3">
      <c r="A130" s="224" t="s">
        <v>266</v>
      </c>
      <c r="B130" s="224"/>
      <c r="C130" s="220">
        <f t="shared" ref="C130:C161" si="11">SUM(D130:H130)</f>
        <v>0</v>
      </c>
      <c r="D130" s="225">
        <v>0</v>
      </c>
      <c r="E130" s="225">
        <v>0</v>
      </c>
      <c r="F130" s="225">
        <v>0</v>
      </c>
      <c r="G130" s="225">
        <v>0</v>
      </c>
      <c r="H130" s="225">
        <v>0</v>
      </c>
      <c r="I130" s="226">
        <f t="shared" si="8"/>
        <v>0</v>
      </c>
      <c r="J130" s="238">
        <f t="shared" si="9"/>
        <v>0</v>
      </c>
      <c r="K130" s="223">
        <f t="shared" si="10"/>
        <v>0</v>
      </c>
    </row>
    <row r="131" spans="1:11" hidden="1" x14ac:dyDescent="0.3">
      <c r="A131" s="224" t="s">
        <v>267</v>
      </c>
      <c r="B131" s="224"/>
      <c r="C131" s="220">
        <f t="shared" si="11"/>
        <v>0</v>
      </c>
      <c r="D131" s="225">
        <v>0</v>
      </c>
      <c r="E131" s="225">
        <v>0</v>
      </c>
      <c r="F131" s="225">
        <v>0</v>
      </c>
      <c r="G131" s="225">
        <v>0</v>
      </c>
      <c r="H131" s="225">
        <v>0</v>
      </c>
      <c r="I131" s="226">
        <f t="shared" si="8"/>
        <v>0</v>
      </c>
      <c r="J131" s="238">
        <f t="shared" si="9"/>
        <v>0</v>
      </c>
      <c r="K131" s="223">
        <f t="shared" si="10"/>
        <v>0</v>
      </c>
    </row>
    <row r="132" spans="1:11" hidden="1" x14ac:dyDescent="0.3">
      <c r="A132" s="224" t="s">
        <v>268</v>
      </c>
      <c r="B132" s="224"/>
      <c r="C132" s="220">
        <f t="shared" si="11"/>
        <v>0</v>
      </c>
      <c r="D132" s="225">
        <v>0</v>
      </c>
      <c r="E132" s="225">
        <v>0</v>
      </c>
      <c r="F132" s="225">
        <v>0</v>
      </c>
      <c r="G132" s="225">
        <v>0</v>
      </c>
      <c r="H132" s="225">
        <v>0</v>
      </c>
      <c r="I132" s="226">
        <f t="shared" si="8"/>
        <v>0</v>
      </c>
      <c r="J132" s="238">
        <f t="shared" si="9"/>
        <v>0</v>
      </c>
      <c r="K132" s="223">
        <f t="shared" si="10"/>
        <v>0</v>
      </c>
    </row>
    <row r="133" spans="1:11" hidden="1" x14ac:dyDescent="0.3">
      <c r="A133" s="224" t="s">
        <v>269</v>
      </c>
      <c r="B133" s="224"/>
      <c r="C133" s="220">
        <f t="shared" si="11"/>
        <v>0</v>
      </c>
      <c r="D133" s="225">
        <v>0</v>
      </c>
      <c r="E133" s="225">
        <v>0</v>
      </c>
      <c r="F133" s="225">
        <v>0</v>
      </c>
      <c r="G133" s="225">
        <v>0</v>
      </c>
      <c r="H133" s="225">
        <v>0</v>
      </c>
      <c r="I133" s="226">
        <f t="shared" si="8"/>
        <v>0</v>
      </c>
      <c r="J133" s="238">
        <f t="shared" si="9"/>
        <v>0</v>
      </c>
      <c r="K133" s="223">
        <f t="shared" si="10"/>
        <v>0</v>
      </c>
    </row>
    <row r="134" spans="1:11" hidden="1" x14ac:dyDescent="0.3">
      <c r="A134" s="224" t="s">
        <v>270</v>
      </c>
      <c r="B134" s="224"/>
      <c r="C134" s="220">
        <f t="shared" si="11"/>
        <v>0</v>
      </c>
      <c r="D134" s="225">
        <v>0</v>
      </c>
      <c r="E134" s="225">
        <v>0</v>
      </c>
      <c r="F134" s="225">
        <v>0</v>
      </c>
      <c r="G134" s="225">
        <v>0</v>
      </c>
      <c r="H134" s="225">
        <v>0</v>
      </c>
      <c r="I134" s="226">
        <f t="shared" si="8"/>
        <v>0</v>
      </c>
      <c r="J134" s="238">
        <f t="shared" si="9"/>
        <v>0</v>
      </c>
      <c r="K134" s="223">
        <f t="shared" si="10"/>
        <v>0</v>
      </c>
    </row>
    <row r="135" spans="1:11" hidden="1" x14ac:dyDescent="0.3">
      <c r="A135" s="224" t="s">
        <v>271</v>
      </c>
      <c r="B135" s="224"/>
      <c r="C135" s="220">
        <f t="shared" si="11"/>
        <v>0</v>
      </c>
      <c r="D135" s="225">
        <v>0</v>
      </c>
      <c r="E135" s="225">
        <v>0</v>
      </c>
      <c r="F135" s="225">
        <v>0</v>
      </c>
      <c r="G135" s="225">
        <v>0</v>
      </c>
      <c r="H135" s="225">
        <v>0</v>
      </c>
      <c r="I135" s="226">
        <f t="shared" si="8"/>
        <v>0</v>
      </c>
      <c r="J135" s="238">
        <f t="shared" si="9"/>
        <v>0</v>
      </c>
      <c r="K135" s="223">
        <f t="shared" si="10"/>
        <v>0</v>
      </c>
    </row>
    <row r="136" spans="1:11" hidden="1" x14ac:dyDescent="0.3">
      <c r="A136" s="224" t="s">
        <v>272</v>
      </c>
      <c r="B136" s="224"/>
      <c r="C136" s="220">
        <f t="shared" si="11"/>
        <v>0</v>
      </c>
      <c r="D136" s="225">
        <v>0</v>
      </c>
      <c r="E136" s="225">
        <v>0</v>
      </c>
      <c r="F136" s="225">
        <v>0</v>
      </c>
      <c r="G136" s="225">
        <v>0</v>
      </c>
      <c r="H136" s="225">
        <v>0</v>
      </c>
      <c r="I136" s="226">
        <f t="shared" si="8"/>
        <v>0</v>
      </c>
      <c r="J136" s="238">
        <f t="shared" si="9"/>
        <v>0</v>
      </c>
      <c r="K136" s="223">
        <f t="shared" si="10"/>
        <v>0</v>
      </c>
    </row>
    <row r="137" spans="1:11" hidden="1" x14ac:dyDescent="0.3">
      <c r="A137" s="224" t="s">
        <v>273</v>
      </c>
      <c r="B137" s="224"/>
      <c r="C137" s="220">
        <f t="shared" si="11"/>
        <v>0</v>
      </c>
      <c r="D137" s="225">
        <v>0</v>
      </c>
      <c r="E137" s="225">
        <v>0</v>
      </c>
      <c r="F137" s="225">
        <v>0</v>
      </c>
      <c r="G137" s="225">
        <v>0</v>
      </c>
      <c r="H137" s="225">
        <v>0</v>
      </c>
      <c r="I137" s="226">
        <f t="shared" si="8"/>
        <v>0</v>
      </c>
      <c r="J137" s="238">
        <f t="shared" si="9"/>
        <v>0</v>
      </c>
      <c r="K137" s="223">
        <f t="shared" si="10"/>
        <v>0</v>
      </c>
    </row>
    <row r="138" spans="1:11" hidden="1" x14ac:dyDescent="0.3">
      <c r="A138" s="224" t="s">
        <v>274</v>
      </c>
      <c r="B138" s="224"/>
      <c r="C138" s="220">
        <f t="shared" si="11"/>
        <v>0</v>
      </c>
      <c r="D138" s="225">
        <v>0</v>
      </c>
      <c r="E138" s="225">
        <v>0</v>
      </c>
      <c r="F138" s="225">
        <v>0</v>
      </c>
      <c r="G138" s="225">
        <v>0</v>
      </c>
      <c r="H138" s="225">
        <v>0</v>
      </c>
      <c r="I138" s="226">
        <f t="shared" si="8"/>
        <v>0</v>
      </c>
      <c r="J138" s="238">
        <f t="shared" si="9"/>
        <v>0</v>
      </c>
      <c r="K138" s="223">
        <f t="shared" si="10"/>
        <v>0</v>
      </c>
    </row>
    <row r="139" spans="1:11" hidden="1" x14ac:dyDescent="0.3">
      <c r="A139" s="224" t="s">
        <v>275</v>
      </c>
      <c r="B139" s="224"/>
      <c r="C139" s="220">
        <f t="shared" si="11"/>
        <v>0</v>
      </c>
      <c r="D139" s="225">
        <v>0</v>
      </c>
      <c r="E139" s="225">
        <v>0</v>
      </c>
      <c r="F139" s="225">
        <v>0</v>
      </c>
      <c r="G139" s="225">
        <v>0</v>
      </c>
      <c r="H139" s="225">
        <v>0</v>
      </c>
      <c r="I139" s="226">
        <f t="shared" si="8"/>
        <v>0</v>
      </c>
      <c r="J139" s="238">
        <f t="shared" si="9"/>
        <v>0</v>
      </c>
      <c r="K139" s="223">
        <f t="shared" si="10"/>
        <v>0</v>
      </c>
    </row>
    <row r="140" spans="1:11" hidden="1" x14ac:dyDescent="0.3">
      <c r="A140" s="224" t="s">
        <v>276</v>
      </c>
      <c r="B140" s="224"/>
      <c r="C140" s="220">
        <f t="shared" si="11"/>
        <v>0</v>
      </c>
      <c r="D140" s="225">
        <v>0</v>
      </c>
      <c r="E140" s="225">
        <v>0</v>
      </c>
      <c r="F140" s="225">
        <v>0</v>
      </c>
      <c r="G140" s="225">
        <v>0</v>
      </c>
      <c r="H140" s="225">
        <v>0</v>
      </c>
      <c r="I140" s="226">
        <f t="shared" si="8"/>
        <v>0</v>
      </c>
      <c r="J140" s="238">
        <f t="shared" si="9"/>
        <v>0</v>
      </c>
      <c r="K140" s="223">
        <f t="shared" si="10"/>
        <v>0</v>
      </c>
    </row>
    <row r="141" spans="1:11" hidden="1" x14ac:dyDescent="0.3">
      <c r="A141" s="224" t="s">
        <v>277</v>
      </c>
      <c r="B141" s="224"/>
      <c r="C141" s="220">
        <f t="shared" si="11"/>
        <v>0</v>
      </c>
      <c r="D141" s="225">
        <v>0</v>
      </c>
      <c r="E141" s="225">
        <v>0</v>
      </c>
      <c r="F141" s="225">
        <v>0</v>
      </c>
      <c r="G141" s="225">
        <v>0</v>
      </c>
      <c r="H141" s="225">
        <v>0</v>
      </c>
      <c r="I141" s="226">
        <f t="shared" si="8"/>
        <v>0</v>
      </c>
      <c r="J141" s="238">
        <f t="shared" si="9"/>
        <v>0</v>
      </c>
      <c r="K141" s="223">
        <f t="shared" si="10"/>
        <v>0</v>
      </c>
    </row>
    <row r="142" spans="1:11" hidden="1" x14ac:dyDescent="0.3">
      <c r="A142" s="224" t="s">
        <v>278</v>
      </c>
      <c r="B142" s="224"/>
      <c r="C142" s="220">
        <f t="shared" si="11"/>
        <v>0</v>
      </c>
      <c r="D142" s="225">
        <v>0</v>
      </c>
      <c r="E142" s="225">
        <v>0</v>
      </c>
      <c r="F142" s="225">
        <v>0</v>
      </c>
      <c r="G142" s="225">
        <v>0</v>
      </c>
      <c r="H142" s="225">
        <v>0</v>
      </c>
      <c r="I142" s="226">
        <f t="shared" si="8"/>
        <v>0</v>
      </c>
      <c r="J142" s="238">
        <f t="shared" si="9"/>
        <v>0</v>
      </c>
      <c r="K142" s="223">
        <f t="shared" si="10"/>
        <v>0</v>
      </c>
    </row>
    <row r="143" spans="1:11" hidden="1" x14ac:dyDescent="0.3">
      <c r="A143" s="224" t="s">
        <v>279</v>
      </c>
      <c r="B143" s="224"/>
      <c r="C143" s="220">
        <f t="shared" si="11"/>
        <v>0</v>
      </c>
      <c r="D143" s="225">
        <v>0</v>
      </c>
      <c r="E143" s="225">
        <v>0</v>
      </c>
      <c r="F143" s="225">
        <v>0</v>
      </c>
      <c r="G143" s="225">
        <v>0</v>
      </c>
      <c r="H143" s="225">
        <v>0</v>
      </c>
      <c r="I143" s="226">
        <f t="shared" si="8"/>
        <v>0</v>
      </c>
      <c r="J143" s="238">
        <f t="shared" si="9"/>
        <v>0</v>
      </c>
      <c r="K143" s="223">
        <f t="shared" si="10"/>
        <v>0</v>
      </c>
    </row>
    <row r="144" spans="1:11" hidden="1" x14ac:dyDescent="0.3">
      <c r="A144" s="224" t="s">
        <v>280</v>
      </c>
      <c r="B144" s="224"/>
      <c r="C144" s="220">
        <f t="shared" si="11"/>
        <v>0</v>
      </c>
      <c r="D144" s="225">
        <v>0</v>
      </c>
      <c r="E144" s="225">
        <v>0</v>
      </c>
      <c r="F144" s="225">
        <v>0</v>
      </c>
      <c r="G144" s="225">
        <v>0</v>
      </c>
      <c r="H144" s="225">
        <v>0</v>
      </c>
      <c r="I144" s="226">
        <f t="shared" si="8"/>
        <v>0</v>
      </c>
      <c r="J144" s="238">
        <f t="shared" si="9"/>
        <v>0</v>
      </c>
      <c r="K144" s="223">
        <f t="shared" si="10"/>
        <v>0</v>
      </c>
    </row>
    <row r="145" spans="1:11" hidden="1" x14ac:dyDescent="0.3">
      <c r="A145" s="224" t="s">
        <v>281</v>
      </c>
      <c r="B145" s="224"/>
      <c r="C145" s="220">
        <f t="shared" si="11"/>
        <v>0</v>
      </c>
      <c r="D145" s="225">
        <v>0</v>
      </c>
      <c r="E145" s="225">
        <v>0</v>
      </c>
      <c r="F145" s="225">
        <v>0</v>
      </c>
      <c r="G145" s="225">
        <v>0</v>
      </c>
      <c r="H145" s="225">
        <v>0</v>
      </c>
      <c r="I145" s="226">
        <f t="shared" si="8"/>
        <v>0</v>
      </c>
      <c r="J145" s="238">
        <f t="shared" si="9"/>
        <v>0</v>
      </c>
      <c r="K145" s="223">
        <f t="shared" si="10"/>
        <v>0</v>
      </c>
    </row>
    <row r="146" spans="1:11" hidden="1" x14ac:dyDescent="0.3">
      <c r="A146" s="224" t="s">
        <v>282</v>
      </c>
      <c r="B146" s="224"/>
      <c r="C146" s="220">
        <f t="shared" si="11"/>
        <v>0</v>
      </c>
      <c r="D146" s="225">
        <v>0</v>
      </c>
      <c r="E146" s="225">
        <v>0</v>
      </c>
      <c r="F146" s="225">
        <v>0</v>
      </c>
      <c r="G146" s="225">
        <v>0</v>
      </c>
      <c r="H146" s="225">
        <v>0</v>
      </c>
      <c r="I146" s="226">
        <f t="shared" si="8"/>
        <v>0</v>
      </c>
      <c r="J146" s="238">
        <f t="shared" si="9"/>
        <v>0</v>
      </c>
      <c r="K146" s="223">
        <f t="shared" si="10"/>
        <v>0</v>
      </c>
    </row>
    <row r="147" spans="1:11" hidden="1" x14ac:dyDescent="0.3">
      <c r="A147" s="224" t="s">
        <v>283</v>
      </c>
      <c r="B147" s="224"/>
      <c r="C147" s="220">
        <f t="shared" si="11"/>
        <v>0</v>
      </c>
      <c r="D147" s="225">
        <v>0</v>
      </c>
      <c r="E147" s="225">
        <v>0</v>
      </c>
      <c r="F147" s="225">
        <v>0</v>
      </c>
      <c r="G147" s="225">
        <v>0</v>
      </c>
      <c r="H147" s="225">
        <v>0</v>
      </c>
      <c r="I147" s="226">
        <f t="shared" si="8"/>
        <v>0</v>
      </c>
      <c r="J147" s="238">
        <f t="shared" si="9"/>
        <v>0</v>
      </c>
      <c r="K147" s="223">
        <f t="shared" si="10"/>
        <v>0</v>
      </c>
    </row>
    <row r="148" spans="1:11" hidden="1" x14ac:dyDescent="0.3">
      <c r="A148" s="224" t="s">
        <v>284</v>
      </c>
      <c r="B148" s="224"/>
      <c r="C148" s="220">
        <f t="shared" si="11"/>
        <v>0</v>
      </c>
      <c r="D148" s="225">
        <v>0</v>
      </c>
      <c r="E148" s="225">
        <v>0</v>
      </c>
      <c r="F148" s="225">
        <v>0</v>
      </c>
      <c r="G148" s="225">
        <v>0</v>
      </c>
      <c r="H148" s="225">
        <v>0</v>
      </c>
      <c r="I148" s="226">
        <f t="shared" si="8"/>
        <v>0</v>
      </c>
      <c r="J148" s="238">
        <f t="shared" si="9"/>
        <v>0</v>
      </c>
      <c r="K148" s="223">
        <f t="shared" si="10"/>
        <v>0</v>
      </c>
    </row>
    <row r="149" spans="1:11" hidden="1" x14ac:dyDescent="0.3">
      <c r="A149" s="224" t="s">
        <v>285</v>
      </c>
      <c r="B149" s="224"/>
      <c r="C149" s="220">
        <f t="shared" si="11"/>
        <v>0</v>
      </c>
      <c r="D149" s="225">
        <v>0</v>
      </c>
      <c r="E149" s="225">
        <v>0</v>
      </c>
      <c r="F149" s="225">
        <v>0</v>
      </c>
      <c r="G149" s="225">
        <v>0</v>
      </c>
      <c r="H149" s="225">
        <v>0</v>
      </c>
      <c r="I149" s="226">
        <f t="shared" si="8"/>
        <v>0</v>
      </c>
      <c r="J149" s="238">
        <f t="shared" si="9"/>
        <v>0</v>
      </c>
      <c r="K149" s="223">
        <f t="shared" si="10"/>
        <v>0</v>
      </c>
    </row>
    <row r="150" spans="1:11" hidden="1" x14ac:dyDescent="0.3">
      <c r="A150" s="224" t="s">
        <v>286</v>
      </c>
      <c r="B150" s="224"/>
      <c r="C150" s="220">
        <f t="shared" si="11"/>
        <v>0</v>
      </c>
      <c r="D150" s="225">
        <v>0</v>
      </c>
      <c r="E150" s="225">
        <v>0</v>
      </c>
      <c r="F150" s="225">
        <v>0</v>
      </c>
      <c r="G150" s="225">
        <v>0</v>
      </c>
      <c r="H150" s="225">
        <v>0</v>
      </c>
      <c r="I150" s="226">
        <f t="shared" si="8"/>
        <v>0</v>
      </c>
      <c r="J150" s="238">
        <f t="shared" si="9"/>
        <v>0</v>
      </c>
      <c r="K150" s="223">
        <f t="shared" si="10"/>
        <v>0</v>
      </c>
    </row>
    <row r="151" spans="1:11" hidden="1" x14ac:dyDescent="0.3">
      <c r="A151" s="224" t="s">
        <v>287</v>
      </c>
      <c r="B151" s="224"/>
      <c r="C151" s="220">
        <f t="shared" si="11"/>
        <v>0</v>
      </c>
      <c r="D151" s="225">
        <v>0</v>
      </c>
      <c r="E151" s="225">
        <v>0</v>
      </c>
      <c r="F151" s="225">
        <v>0</v>
      </c>
      <c r="G151" s="225">
        <v>0</v>
      </c>
      <c r="H151" s="225">
        <v>0</v>
      </c>
      <c r="I151" s="226">
        <f t="shared" si="8"/>
        <v>0</v>
      </c>
      <c r="J151" s="238">
        <f t="shared" si="9"/>
        <v>0</v>
      </c>
      <c r="K151" s="223">
        <f t="shared" si="10"/>
        <v>0</v>
      </c>
    </row>
    <row r="152" spans="1:11" hidden="1" x14ac:dyDescent="0.3">
      <c r="A152" s="224" t="s">
        <v>288</v>
      </c>
      <c r="B152" s="224"/>
      <c r="C152" s="220">
        <f t="shared" si="11"/>
        <v>0</v>
      </c>
      <c r="D152" s="225">
        <v>0</v>
      </c>
      <c r="E152" s="225">
        <v>0</v>
      </c>
      <c r="F152" s="225">
        <v>0</v>
      </c>
      <c r="G152" s="225">
        <v>0</v>
      </c>
      <c r="H152" s="225">
        <v>0</v>
      </c>
      <c r="I152" s="226">
        <f t="shared" si="8"/>
        <v>0</v>
      </c>
      <c r="J152" s="238">
        <f t="shared" si="9"/>
        <v>0</v>
      </c>
      <c r="K152" s="223">
        <f t="shared" si="10"/>
        <v>0</v>
      </c>
    </row>
    <row r="153" spans="1:11" hidden="1" x14ac:dyDescent="0.3">
      <c r="A153" s="224" t="s">
        <v>289</v>
      </c>
      <c r="B153" s="224"/>
      <c r="C153" s="220">
        <f t="shared" si="11"/>
        <v>0</v>
      </c>
      <c r="D153" s="225">
        <v>0</v>
      </c>
      <c r="E153" s="225">
        <v>0</v>
      </c>
      <c r="F153" s="225">
        <v>0</v>
      </c>
      <c r="G153" s="225">
        <v>0</v>
      </c>
      <c r="H153" s="225">
        <v>0</v>
      </c>
      <c r="I153" s="226">
        <f t="shared" si="8"/>
        <v>0</v>
      </c>
      <c r="J153" s="238">
        <f t="shared" si="9"/>
        <v>0</v>
      </c>
      <c r="K153" s="223">
        <f t="shared" si="10"/>
        <v>0</v>
      </c>
    </row>
    <row r="154" spans="1:11" hidden="1" x14ac:dyDescent="0.3">
      <c r="A154" s="224" t="s">
        <v>290</v>
      </c>
      <c r="B154" s="224"/>
      <c r="C154" s="220">
        <f t="shared" si="11"/>
        <v>0</v>
      </c>
      <c r="D154" s="225">
        <v>0</v>
      </c>
      <c r="E154" s="225">
        <v>0</v>
      </c>
      <c r="F154" s="225">
        <v>0</v>
      </c>
      <c r="G154" s="225">
        <v>0</v>
      </c>
      <c r="H154" s="225">
        <v>0</v>
      </c>
      <c r="I154" s="226">
        <f t="shared" si="8"/>
        <v>0</v>
      </c>
      <c r="J154" s="238">
        <f t="shared" si="9"/>
        <v>0</v>
      </c>
      <c r="K154" s="223">
        <f t="shared" si="10"/>
        <v>0</v>
      </c>
    </row>
    <row r="155" spans="1:11" hidden="1" x14ac:dyDescent="0.3">
      <c r="A155" s="224" t="s">
        <v>291</v>
      </c>
      <c r="B155" s="224"/>
      <c r="C155" s="220">
        <f t="shared" si="11"/>
        <v>0</v>
      </c>
      <c r="D155" s="225">
        <v>0</v>
      </c>
      <c r="E155" s="225">
        <v>0</v>
      </c>
      <c r="F155" s="225">
        <v>0</v>
      </c>
      <c r="G155" s="225">
        <v>0</v>
      </c>
      <c r="H155" s="225">
        <v>0</v>
      </c>
      <c r="I155" s="226">
        <f t="shared" si="8"/>
        <v>0</v>
      </c>
      <c r="J155" s="238">
        <f t="shared" si="9"/>
        <v>0</v>
      </c>
      <c r="K155" s="223">
        <f t="shared" si="10"/>
        <v>0</v>
      </c>
    </row>
    <row r="156" spans="1:11" hidden="1" x14ac:dyDescent="0.3">
      <c r="A156" s="224" t="s">
        <v>292</v>
      </c>
      <c r="B156" s="224"/>
      <c r="C156" s="220">
        <f t="shared" si="11"/>
        <v>0</v>
      </c>
      <c r="D156" s="225">
        <v>0</v>
      </c>
      <c r="E156" s="225">
        <v>0</v>
      </c>
      <c r="F156" s="225">
        <v>0</v>
      </c>
      <c r="G156" s="225">
        <v>0</v>
      </c>
      <c r="H156" s="225">
        <v>0</v>
      </c>
      <c r="I156" s="226">
        <f t="shared" si="8"/>
        <v>0</v>
      </c>
      <c r="J156" s="238">
        <f t="shared" si="9"/>
        <v>0</v>
      </c>
      <c r="K156" s="223">
        <f t="shared" si="10"/>
        <v>0</v>
      </c>
    </row>
    <row r="157" spans="1:11" hidden="1" x14ac:dyDescent="0.3">
      <c r="A157" s="224" t="s">
        <v>293</v>
      </c>
      <c r="B157" s="224"/>
      <c r="C157" s="220">
        <f t="shared" si="11"/>
        <v>0</v>
      </c>
      <c r="D157" s="225">
        <v>0</v>
      </c>
      <c r="E157" s="225">
        <v>0</v>
      </c>
      <c r="F157" s="225">
        <v>0</v>
      </c>
      <c r="G157" s="225">
        <v>0</v>
      </c>
      <c r="H157" s="225">
        <v>0</v>
      </c>
      <c r="I157" s="226">
        <f t="shared" si="8"/>
        <v>0</v>
      </c>
      <c r="J157" s="238">
        <f t="shared" si="9"/>
        <v>0</v>
      </c>
      <c r="K157" s="223">
        <f t="shared" si="10"/>
        <v>0</v>
      </c>
    </row>
    <row r="158" spans="1:11" hidden="1" x14ac:dyDescent="0.3">
      <c r="A158" s="224" t="s">
        <v>294</v>
      </c>
      <c r="B158" s="224"/>
      <c r="C158" s="220">
        <f t="shared" si="11"/>
        <v>0</v>
      </c>
      <c r="D158" s="225">
        <v>0</v>
      </c>
      <c r="E158" s="225">
        <v>0</v>
      </c>
      <c r="F158" s="225">
        <v>0</v>
      </c>
      <c r="G158" s="225">
        <v>0</v>
      </c>
      <c r="H158" s="225">
        <v>0</v>
      </c>
      <c r="I158" s="226">
        <f t="shared" si="8"/>
        <v>0</v>
      </c>
      <c r="J158" s="238">
        <f t="shared" si="9"/>
        <v>0</v>
      </c>
      <c r="K158" s="223">
        <f t="shared" si="10"/>
        <v>0</v>
      </c>
    </row>
    <row r="159" spans="1:11" hidden="1" x14ac:dyDescent="0.3">
      <c r="A159" s="224" t="s">
        <v>295</v>
      </c>
      <c r="B159" s="224"/>
      <c r="C159" s="220">
        <f t="shared" si="11"/>
        <v>0</v>
      </c>
      <c r="D159" s="225">
        <v>0</v>
      </c>
      <c r="E159" s="225">
        <v>0</v>
      </c>
      <c r="F159" s="225">
        <v>0</v>
      </c>
      <c r="G159" s="225">
        <v>0</v>
      </c>
      <c r="H159" s="225">
        <v>0</v>
      </c>
      <c r="I159" s="226">
        <f t="shared" si="8"/>
        <v>0</v>
      </c>
      <c r="J159" s="238">
        <f t="shared" si="9"/>
        <v>0</v>
      </c>
      <c r="K159" s="223">
        <f t="shared" si="10"/>
        <v>0</v>
      </c>
    </row>
    <row r="160" spans="1:11" hidden="1" x14ac:dyDescent="0.3">
      <c r="A160" s="224" t="s">
        <v>296</v>
      </c>
      <c r="B160" s="224"/>
      <c r="C160" s="220">
        <f t="shared" si="11"/>
        <v>0</v>
      </c>
      <c r="D160" s="225">
        <v>0</v>
      </c>
      <c r="E160" s="225">
        <v>0</v>
      </c>
      <c r="F160" s="225">
        <v>0</v>
      </c>
      <c r="G160" s="225">
        <v>0</v>
      </c>
      <c r="H160" s="225">
        <v>0</v>
      </c>
      <c r="I160" s="226">
        <f t="shared" si="8"/>
        <v>0</v>
      </c>
      <c r="J160" s="238">
        <f t="shared" si="9"/>
        <v>0</v>
      </c>
      <c r="K160" s="223">
        <f t="shared" si="10"/>
        <v>0</v>
      </c>
    </row>
    <row r="161" spans="1:11" hidden="1" x14ac:dyDescent="0.3">
      <c r="A161" s="224" t="s">
        <v>297</v>
      </c>
      <c r="B161" s="224"/>
      <c r="C161" s="220">
        <f t="shared" si="11"/>
        <v>0</v>
      </c>
      <c r="D161" s="225">
        <v>0</v>
      </c>
      <c r="E161" s="225">
        <v>0</v>
      </c>
      <c r="F161" s="225">
        <v>0</v>
      </c>
      <c r="G161" s="225">
        <v>0</v>
      </c>
      <c r="H161" s="225">
        <v>0</v>
      </c>
      <c r="I161" s="226">
        <f t="shared" si="8"/>
        <v>0</v>
      </c>
      <c r="J161" s="238">
        <f t="shared" si="9"/>
        <v>0</v>
      </c>
      <c r="K161" s="223">
        <f t="shared" si="10"/>
        <v>0</v>
      </c>
    </row>
    <row r="162" spans="1:11" hidden="1" x14ac:dyDescent="0.3">
      <c r="A162" s="224" t="s">
        <v>298</v>
      </c>
      <c r="B162" s="224"/>
      <c r="C162" s="220">
        <f t="shared" ref="C162:C183" si="12">SUM(D162:H162)</f>
        <v>0</v>
      </c>
      <c r="D162" s="225">
        <v>0</v>
      </c>
      <c r="E162" s="225">
        <v>0</v>
      </c>
      <c r="F162" s="225">
        <v>0</v>
      </c>
      <c r="G162" s="225">
        <v>0</v>
      </c>
      <c r="H162" s="225">
        <v>0</v>
      </c>
      <c r="I162" s="226">
        <f t="shared" si="8"/>
        <v>0</v>
      </c>
      <c r="J162" s="238">
        <f t="shared" si="9"/>
        <v>0</v>
      </c>
      <c r="K162" s="223">
        <f t="shared" si="10"/>
        <v>0</v>
      </c>
    </row>
    <row r="163" spans="1:11" hidden="1" x14ac:dyDescent="0.3">
      <c r="A163" s="224" t="s">
        <v>299</v>
      </c>
      <c r="B163" s="224"/>
      <c r="C163" s="220">
        <f t="shared" si="12"/>
        <v>0</v>
      </c>
      <c r="D163" s="225">
        <v>0</v>
      </c>
      <c r="E163" s="225">
        <v>0</v>
      </c>
      <c r="F163" s="225">
        <v>0</v>
      </c>
      <c r="G163" s="225">
        <v>0</v>
      </c>
      <c r="H163" s="225">
        <v>0</v>
      </c>
      <c r="I163" s="226">
        <f t="shared" ref="I163:I183" si="13">IFERROR(+C163/$C$184,0)</f>
        <v>0</v>
      </c>
      <c r="J163" s="238">
        <f t="shared" si="9"/>
        <v>0</v>
      </c>
      <c r="K163" s="223">
        <f t="shared" si="10"/>
        <v>0</v>
      </c>
    </row>
    <row r="164" spans="1:11" hidden="1" x14ac:dyDescent="0.3">
      <c r="A164" s="224" t="s">
        <v>300</v>
      </c>
      <c r="B164" s="224"/>
      <c r="C164" s="220">
        <f t="shared" si="12"/>
        <v>0</v>
      </c>
      <c r="D164" s="225">
        <v>0</v>
      </c>
      <c r="E164" s="225">
        <v>0</v>
      </c>
      <c r="F164" s="225">
        <v>0</v>
      </c>
      <c r="G164" s="225">
        <v>0</v>
      </c>
      <c r="H164" s="225">
        <v>0</v>
      </c>
      <c r="I164" s="226">
        <f t="shared" si="13"/>
        <v>0</v>
      </c>
      <c r="J164" s="238">
        <f t="shared" si="9"/>
        <v>0</v>
      </c>
      <c r="K164" s="223">
        <f t="shared" si="10"/>
        <v>0</v>
      </c>
    </row>
    <row r="165" spans="1:11" hidden="1" x14ac:dyDescent="0.3">
      <c r="A165" s="224" t="s">
        <v>301</v>
      </c>
      <c r="B165" s="224"/>
      <c r="C165" s="220">
        <f t="shared" si="12"/>
        <v>0</v>
      </c>
      <c r="D165" s="225">
        <v>0</v>
      </c>
      <c r="E165" s="225">
        <v>0</v>
      </c>
      <c r="F165" s="225">
        <v>0</v>
      </c>
      <c r="G165" s="225">
        <v>0</v>
      </c>
      <c r="H165" s="225">
        <v>0</v>
      </c>
      <c r="I165" s="226">
        <f t="shared" si="13"/>
        <v>0</v>
      </c>
      <c r="J165" s="238">
        <f t="shared" si="9"/>
        <v>0</v>
      </c>
      <c r="K165" s="223">
        <f t="shared" si="10"/>
        <v>0</v>
      </c>
    </row>
    <row r="166" spans="1:11" hidden="1" x14ac:dyDescent="0.3">
      <c r="A166" s="224" t="s">
        <v>302</v>
      </c>
      <c r="B166" s="224"/>
      <c r="C166" s="220">
        <f t="shared" si="12"/>
        <v>0</v>
      </c>
      <c r="D166" s="225">
        <v>0</v>
      </c>
      <c r="E166" s="225">
        <v>0</v>
      </c>
      <c r="F166" s="225">
        <v>0</v>
      </c>
      <c r="G166" s="225">
        <v>0</v>
      </c>
      <c r="H166" s="225">
        <v>0</v>
      </c>
      <c r="I166" s="226">
        <f t="shared" si="13"/>
        <v>0</v>
      </c>
      <c r="J166" s="238">
        <f t="shared" ref="J166:J183" si="14">+I166*$C$28</f>
        <v>0</v>
      </c>
      <c r="K166" s="223">
        <f t="shared" ref="K166:K183" si="15">+J166/12</f>
        <v>0</v>
      </c>
    </row>
    <row r="167" spans="1:11" hidden="1" x14ac:dyDescent="0.3">
      <c r="A167" s="224" t="s">
        <v>303</v>
      </c>
      <c r="B167" s="224"/>
      <c r="C167" s="220">
        <f t="shared" si="12"/>
        <v>0</v>
      </c>
      <c r="D167" s="225">
        <v>0</v>
      </c>
      <c r="E167" s="225">
        <v>0</v>
      </c>
      <c r="F167" s="225">
        <v>0</v>
      </c>
      <c r="G167" s="225">
        <v>0</v>
      </c>
      <c r="H167" s="225">
        <v>0</v>
      </c>
      <c r="I167" s="226">
        <f t="shared" si="13"/>
        <v>0</v>
      </c>
      <c r="J167" s="238">
        <f t="shared" si="14"/>
        <v>0</v>
      </c>
      <c r="K167" s="223">
        <f t="shared" si="15"/>
        <v>0</v>
      </c>
    </row>
    <row r="168" spans="1:11" hidden="1" x14ac:dyDescent="0.3">
      <c r="A168" s="224" t="s">
        <v>304</v>
      </c>
      <c r="B168" s="224"/>
      <c r="C168" s="220">
        <f t="shared" si="12"/>
        <v>0</v>
      </c>
      <c r="D168" s="225">
        <v>0</v>
      </c>
      <c r="E168" s="225">
        <v>0</v>
      </c>
      <c r="F168" s="225">
        <v>0</v>
      </c>
      <c r="G168" s="225">
        <v>0</v>
      </c>
      <c r="H168" s="225">
        <v>0</v>
      </c>
      <c r="I168" s="226">
        <f t="shared" si="13"/>
        <v>0</v>
      </c>
      <c r="J168" s="238">
        <f t="shared" si="14"/>
        <v>0</v>
      </c>
      <c r="K168" s="223">
        <f t="shared" si="15"/>
        <v>0</v>
      </c>
    </row>
    <row r="169" spans="1:11" hidden="1" x14ac:dyDescent="0.3">
      <c r="A169" s="224" t="s">
        <v>305</v>
      </c>
      <c r="B169" s="224"/>
      <c r="C169" s="220">
        <f t="shared" si="12"/>
        <v>0</v>
      </c>
      <c r="D169" s="225">
        <v>0</v>
      </c>
      <c r="E169" s="225">
        <v>0</v>
      </c>
      <c r="F169" s="225">
        <v>0</v>
      </c>
      <c r="G169" s="225">
        <v>0</v>
      </c>
      <c r="H169" s="225">
        <v>0</v>
      </c>
      <c r="I169" s="226">
        <f t="shared" si="13"/>
        <v>0</v>
      </c>
      <c r="J169" s="238">
        <f t="shared" si="14"/>
        <v>0</v>
      </c>
      <c r="K169" s="223">
        <f t="shared" si="15"/>
        <v>0</v>
      </c>
    </row>
    <row r="170" spans="1:11" hidden="1" x14ac:dyDescent="0.3">
      <c r="A170" s="224" t="s">
        <v>306</v>
      </c>
      <c r="B170" s="224"/>
      <c r="C170" s="220">
        <f t="shared" si="12"/>
        <v>0</v>
      </c>
      <c r="D170" s="225">
        <v>0</v>
      </c>
      <c r="E170" s="225">
        <v>0</v>
      </c>
      <c r="F170" s="225">
        <v>0</v>
      </c>
      <c r="G170" s="225">
        <v>0</v>
      </c>
      <c r="H170" s="225">
        <v>0</v>
      </c>
      <c r="I170" s="226">
        <f t="shared" si="13"/>
        <v>0</v>
      </c>
      <c r="J170" s="238">
        <f t="shared" si="14"/>
        <v>0</v>
      </c>
      <c r="K170" s="223">
        <f t="shared" si="15"/>
        <v>0</v>
      </c>
    </row>
    <row r="171" spans="1:11" hidden="1" x14ac:dyDescent="0.3">
      <c r="A171" s="224" t="s">
        <v>307</v>
      </c>
      <c r="B171" s="224"/>
      <c r="C171" s="220">
        <f t="shared" si="12"/>
        <v>0</v>
      </c>
      <c r="D171" s="225">
        <v>0</v>
      </c>
      <c r="E171" s="225">
        <v>0</v>
      </c>
      <c r="F171" s="225">
        <v>0</v>
      </c>
      <c r="G171" s="225">
        <v>0</v>
      </c>
      <c r="H171" s="225">
        <v>0</v>
      </c>
      <c r="I171" s="226">
        <f t="shared" si="13"/>
        <v>0</v>
      </c>
      <c r="J171" s="238">
        <f t="shared" si="14"/>
        <v>0</v>
      </c>
      <c r="K171" s="223">
        <f t="shared" si="15"/>
        <v>0</v>
      </c>
    </row>
    <row r="172" spans="1:11" hidden="1" x14ac:dyDescent="0.3">
      <c r="A172" s="224" t="s">
        <v>308</v>
      </c>
      <c r="B172" s="224"/>
      <c r="C172" s="220">
        <f t="shared" si="12"/>
        <v>0</v>
      </c>
      <c r="D172" s="225">
        <v>0</v>
      </c>
      <c r="E172" s="225">
        <v>0</v>
      </c>
      <c r="F172" s="225">
        <v>0</v>
      </c>
      <c r="G172" s="225">
        <v>0</v>
      </c>
      <c r="H172" s="225">
        <v>0</v>
      </c>
      <c r="I172" s="226">
        <f t="shared" si="13"/>
        <v>0</v>
      </c>
      <c r="J172" s="238">
        <f t="shared" si="14"/>
        <v>0</v>
      </c>
      <c r="K172" s="223">
        <f t="shared" si="15"/>
        <v>0</v>
      </c>
    </row>
    <row r="173" spans="1:11" hidden="1" x14ac:dyDescent="0.3">
      <c r="A173" s="224" t="s">
        <v>309</v>
      </c>
      <c r="B173" s="224"/>
      <c r="C173" s="220">
        <f t="shared" si="12"/>
        <v>0</v>
      </c>
      <c r="D173" s="225">
        <v>0</v>
      </c>
      <c r="E173" s="225">
        <v>0</v>
      </c>
      <c r="F173" s="225">
        <v>0</v>
      </c>
      <c r="G173" s="225">
        <v>0</v>
      </c>
      <c r="H173" s="225">
        <v>0</v>
      </c>
      <c r="I173" s="226">
        <f t="shared" si="13"/>
        <v>0</v>
      </c>
      <c r="J173" s="238">
        <f t="shared" si="14"/>
        <v>0</v>
      </c>
      <c r="K173" s="223">
        <f t="shared" si="15"/>
        <v>0</v>
      </c>
    </row>
    <row r="174" spans="1:11" hidden="1" x14ac:dyDescent="0.3">
      <c r="A174" s="224" t="s">
        <v>310</v>
      </c>
      <c r="B174" s="224"/>
      <c r="C174" s="220">
        <f t="shared" si="12"/>
        <v>0</v>
      </c>
      <c r="D174" s="225">
        <v>0</v>
      </c>
      <c r="E174" s="225">
        <v>0</v>
      </c>
      <c r="F174" s="225">
        <v>0</v>
      </c>
      <c r="G174" s="225">
        <v>0</v>
      </c>
      <c r="H174" s="225">
        <v>0</v>
      </c>
      <c r="I174" s="226">
        <f t="shared" si="13"/>
        <v>0</v>
      </c>
      <c r="J174" s="238">
        <f t="shared" si="14"/>
        <v>0</v>
      </c>
      <c r="K174" s="223">
        <f t="shared" si="15"/>
        <v>0</v>
      </c>
    </row>
    <row r="175" spans="1:11" hidden="1" x14ac:dyDescent="0.3">
      <c r="A175" s="224" t="s">
        <v>311</v>
      </c>
      <c r="B175" s="224"/>
      <c r="C175" s="220">
        <f t="shared" si="12"/>
        <v>0</v>
      </c>
      <c r="D175" s="225">
        <v>0</v>
      </c>
      <c r="E175" s="225">
        <v>0</v>
      </c>
      <c r="F175" s="225">
        <v>0</v>
      </c>
      <c r="G175" s="225">
        <v>0</v>
      </c>
      <c r="H175" s="225">
        <v>0</v>
      </c>
      <c r="I175" s="226">
        <f t="shared" si="13"/>
        <v>0</v>
      </c>
      <c r="J175" s="238">
        <f t="shared" si="14"/>
        <v>0</v>
      </c>
      <c r="K175" s="223">
        <f t="shared" si="15"/>
        <v>0</v>
      </c>
    </row>
    <row r="176" spans="1:11" hidden="1" x14ac:dyDescent="0.3">
      <c r="A176" s="224" t="s">
        <v>312</v>
      </c>
      <c r="B176" s="224"/>
      <c r="C176" s="220">
        <f t="shared" si="12"/>
        <v>0</v>
      </c>
      <c r="D176" s="225">
        <v>0</v>
      </c>
      <c r="E176" s="225">
        <v>0</v>
      </c>
      <c r="F176" s="225">
        <v>0</v>
      </c>
      <c r="G176" s="225">
        <v>0</v>
      </c>
      <c r="H176" s="225">
        <v>0</v>
      </c>
      <c r="I176" s="226">
        <f t="shared" si="13"/>
        <v>0</v>
      </c>
      <c r="J176" s="238">
        <f t="shared" si="14"/>
        <v>0</v>
      </c>
      <c r="K176" s="223">
        <f t="shared" si="15"/>
        <v>0</v>
      </c>
    </row>
    <row r="177" spans="1:11" hidden="1" x14ac:dyDescent="0.3">
      <c r="A177" s="224" t="s">
        <v>313</v>
      </c>
      <c r="B177" s="224"/>
      <c r="C177" s="220">
        <f t="shared" si="12"/>
        <v>0</v>
      </c>
      <c r="D177" s="225">
        <v>0</v>
      </c>
      <c r="E177" s="225">
        <v>0</v>
      </c>
      <c r="F177" s="225">
        <v>0</v>
      </c>
      <c r="G177" s="225">
        <v>0</v>
      </c>
      <c r="H177" s="225">
        <v>0</v>
      </c>
      <c r="I177" s="226">
        <f t="shared" si="13"/>
        <v>0</v>
      </c>
      <c r="J177" s="238">
        <f t="shared" si="14"/>
        <v>0</v>
      </c>
      <c r="K177" s="223">
        <f t="shared" si="15"/>
        <v>0</v>
      </c>
    </row>
    <row r="178" spans="1:11" hidden="1" x14ac:dyDescent="0.3">
      <c r="A178" s="224" t="s">
        <v>314</v>
      </c>
      <c r="B178" s="224"/>
      <c r="C178" s="220">
        <f t="shared" si="12"/>
        <v>0</v>
      </c>
      <c r="D178" s="225">
        <v>0</v>
      </c>
      <c r="E178" s="225">
        <v>0</v>
      </c>
      <c r="F178" s="225">
        <v>0</v>
      </c>
      <c r="G178" s="225">
        <v>0</v>
      </c>
      <c r="H178" s="225">
        <v>0</v>
      </c>
      <c r="I178" s="226">
        <f t="shared" si="13"/>
        <v>0</v>
      </c>
      <c r="J178" s="238">
        <f t="shared" si="14"/>
        <v>0</v>
      </c>
      <c r="K178" s="223">
        <f t="shared" si="15"/>
        <v>0</v>
      </c>
    </row>
    <row r="179" spans="1:11" hidden="1" x14ac:dyDescent="0.3">
      <c r="A179" s="224" t="s">
        <v>315</v>
      </c>
      <c r="B179" s="224"/>
      <c r="C179" s="220">
        <f t="shared" si="12"/>
        <v>0</v>
      </c>
      <c r="D179" s="225">
        <v>0</v>
      </c>
      <c r="E179" s="225">
        <v>0</v>
      </c>
      <c r="F179" s="225">
        <v>0</v>
      </c>
      <c r="G179" s="225">
        <v>0</v>
      </c>
      <c r="H179" s="225">
        <v>0</v>
      </c>
      <c r="I179" s="226">
        <f t="shared" si="13"/>
        <v>0</v>
      </c>
      <c r="J179" s="238">
        <f t="shared" si="14"/>
        <v>0</v>
      </c>
      <c r="K179" s="223">
        <f t="shared" si="15"/>
        <v>0</v>
      </c>
    </row>
    <row r="180" spans="1:11" hidden="1" x14ac:dyDescent="0.3">
      <c r="A180" s="224" t="s">
        <v>316</v>
      </c>
      <c r="B180" s="224"/>
      <c r="C180" s="220">
        <f t="shared" si="12"/>
        <v>0</v>
      </c>
      <c r="D180" s="225">
        <v>0</v>
      </c>
      <c r="E180" s="225">
        <v>0</v>
      </c>
      <c r="F180" s="225">
        <v>0</v>
      </c>
      <c r="G180" s="225">
        <v>0</v>
      </c>
      <c r="H180" s="225">
        <v>0</v>
      </c>
      <c r="I180" s="226">
        <f t="shared" si="13"/>
        <v>0</v>
      </c>
      <c r="J180" s="238">
        <f t="shared" si="14"/>
        <v>0</v>
      </c>
      <c r="K180" s="223">
        <f t="shared" si="15"/>
        <v>0</v>
      </c>
    </row>
    <row r="181" spans="1:11" hidden="1" x14ac:dyDescent="0.3">
      <c r="A181" s="224" t="s">
        <v>317</v>
      </c>
      <c r="B181" s="224"/>
      <c r="C181" s="220">
        <f t="shared" si="12"/>
        <v>0</v>
      </c>
      <c r="D181" s="225">
        <v>0</v>
      </c>
      <c r="E181" s="225">
        <v>0</v>
      </c>
      <c r="F181" s="225">
        <v>0</v>
      </c>
      <c r="G181" s="225">
        <v>0</v>
      </c>
      <c r="H181" s="225">
        <v>0</v>
      </c>
      <c r="I181" s="226">
        <f t="shared" si="13"/>
        <v>0</v>
      </c>
      <c r="J181" s="238">
        <f t="shared" si="14"/>
        <v>0</v>
      </c>
      <c r="K181" s="223">
        <f t="shared" si="15"/>
        <v>0</v>
      </c>
    </row>
    <row r="182" spans="1:11" hidden="1" x14ac:dyDescent="0.3">
      <c r="A182" s="224" t="s">
        <v>318</v>
      </c>
      <c r="B182" s="224"/>
      <c r="C182" s="220">
        <f t="shared" si="12"/>
        <v>0</v>
      </c>
      <c r="D182" s="225">
        <v>0</v>
      </c>
      <c r="E182" s="225">
        <v>0</v>
      </c>
      <c r="F182" s="225">
        <v>0</v>
      </c>
      <c r="G182" s="225">
        <v>0</v>
      </c>
      <c r="H182" s="225">
        <v>0</v>
      </c>
      <c r="I182" s="226">
        <f t="shared" si="13"/>
        <v>0</v>
      </c>
      <c r="J182" s="238">
        <f t="shared" si="14"/>
        <v>0</v>
      </c>
      <c r="K182" s="223">
        <f t="shared" si="15"/>
        <v>0</v>
      </c>
    </row>
    <row r="183" spans="1:11" hidden="1" x14ac:dyDescent="0.3">
      <c r="A183" s="219" t="s">
        <v>319</v>
      </c>
      <c r="B183" s="219"/>
      <c r="C183" s="220">
        <f t="shared" si="12"/>
        <v>0</v>
      </c>
      <c r="D183" s="220">
        <v>0</v>
      </c>
      <c r="E183" s="220">
        <v>0</v>
      </c>
      <c r="F183" s="220">
        <v>0</v>
      </c>
      <c r="G183" s="220">
        <v>0</v>
      </c>
      <c r="H183" s="220">
        <v>0</v>
      </c>
      <c r="I183" s="221">
        <f t="shared" si="13"/>
        <v>0</v>
      </c>
      <c r="J183" s="222">
        <f t="shared" si="14"/>
        <v>0</v>
      </c>
      <c r="K183" s="223">
        <f t="shared" si="15"/>
        <v>0</v>
      </c>
    </row>
    <row r="184" spans="1:11" x14ac:dyDescent="0.3">
      <c r="A184" s="224" t="s">
        <v>477</v>
      </c>
      <c r="B184" s="224"/>
      <c r="C184" s="225">
        <f t="shared" ref="C184:J184" si="16">SUM(C34:C183)</f>
        <v>8610402.3599999994</v>
      </c>
      <c r="D184" s="225">
        <f t="shared" si="16"/>
        <v>0</v>
      </c>
      <c r="E184" s="225">
        <f t="shared" si="16"/>
        <v>0</v>
      </c>
      <c r="F184" s="225">
        <f t="shared" si="16"/>
        <v>0</v>
      </c>
      <c r="G184" s="225">
        <f t="shared" si="16"/>
        <v>0</v>
      </c>
      <c r="H184" s="225">
        <f t="shared" si="16"/>
        <v>8610402.3599999994</v>
      </c>
      <c r="I184" s="226">
        <f t="shared" si="16"/>
        <v>1</v>
      </c>
      <c r="J184" s="223">
        <f t="shared" si="16"/>
        <v>-40128.344046164355</v>
      </c>
      <c r="K184" s="227"/>
    </row>
  </sheetData>
  <mergeCells count="5">
    <mergeCell ref="A14:J14"/>
    <mergeCell ref="C16:I16"/>
    <mergeCell ref="A17:F17"/>
    <mergeCell ref="A25:C25"/>
    <mergeCell ref="A31:E31"/>
  </mergeCells>
  <pageMargins left="0.7" right="0.7" top="0.75" bottom="0.75" header="0.3" footer="0.3"/>
  <pageSetup scale="39" orientation="landscape" verticalDpi="597"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6C95-DA78-4A43-84FF-5B64BFCCFE38}">
  <sheetPr codeName="Sheet20"/>
  <dimension ref="A1:Q24"/>
  <sheetViews>
    <sheetView showGridLines="0" topLeftCell="A11" zoomScaleNormal="100" workbookViewId="0">
      <selection activeCell="L18" sqref="L18"/>
    </sheetView>
  </sheetViews>
  <sheetFormatPr defaultColWidth="9.33203125" defaultRowHeight="14.4" x14ac:dyDescent="0.3"/>
  <cols>
    <col min="1" max="1" width="56" bestFit="1" customWidth="1"/>
    <col min="2" max="2" width="13.6640625" customWidth="1"/>
    <col min="3" max="3" width="30.33203125" customWidth="1"/>
    <col min="4" max="4" width="20.6640625" hidden="1" customWidth="1"/>
    <col min="5" max="5" width="29.33203125" customWidth="1"/>
    <col min="6" max="6" width="18.5546875" hidden="1" customWidth="1"/>
    <col min="7" max="7" width="31.6640625" customWidth="1"/>
    <col min="8" max="8" width="18.5546875" hidden="1" customWidth="1"/>
    <col min="9" max="9" width="41.6640625" customWidth="1"/>
    <col min="10" max="10" width="24.6640625" hidden="1" customWidth="1"/>
    <col min="11" max="11" width="18.5546875" customWidth="1"/>
    <col min="12" max="12" width="18.6640625" bestFit="1" customWidth="1"/>
    <col min="13" max="13" width="18.33203125" customWidth="1"/>
    <col min="14" max="14" width="9.44140625" style="213" customWidth="1"/>
    <col min="16" max="16" width="10.109375" bestFit="1" customWidth="1"/>
    <col min="17" max="17" width="11.109375" bestFit="1" customWidth="1"/>
  </cols>
  <sheetData>
    <row r="1" spans="1:14" ht="21" customHeight="1" x14ac:dyDescent="0.3"/>
    <row r="2" spans="1:14" ht="10.5" customHeight="1" x14ac:dyDescent="0.3">
      <c r="B2" s="118" t="b">
        <v>1</v>
      </c>
    </row>
    <row r="3" spans="1:14" ht="10.5" customHeight="1" x14ac:dyDescent="0.3"/>
    <row r="4" spans="1:14" ht="10.5" customHeight="1" x14ac:dyDescent="0.3"/>
    <row r="5" spans="1:14" ht="10.5" customHeight="1" x14ac:dyDescent="0.3"/>
    <row r="6" spans="1:14" ht="10.5" customHeight="1" x14ac:dyDescent="0.3">
      <c r="B6" t="s">
        <v>477</v>
      </c>
    </row>
    <row r="7" spans="1:14" ht="10.5" customHeight="1" x14ac:dyDescent="0.3"/>
    <row r="8" spans="1:14" ht="10.5" customHeight="1" x14ac:dyDescent="0.3"/>
    <row r="9" spans="1:14" ht="10.5" customHeight="1" x14ac:dyDescent="0.3"/>
    <row r="10" spans="1:14" ht="9.75" customHeight="1" x14ac:dyDescent="0.3"/>
    <row r="11" spans="1:14" ht="63.75" customHeight="1" x14ac:dyDescent="0.3"/>
    <row r="12" spans="1:14" ht="107.25" customHeight="1" x14ac:dyDescent="0.3">
      <c r="A12" s="329" t="s">
        <v>505</v>
      </c>
      <c r="B12" s="330"/>
      <c r="C12" s="330"/>
      <c r="D12" s="330"/>
      <c r="E12" s="330"/>
      <c r="F12" s="330"/>
      <c r="G12" s="330"/>
      <c r="H12" s="247"/>
      <c r="I12" s="331" t="s">
        <v>506</v>
      </c>
      <c r="J12" s="332"/>
      <c r="K12" s="248">
        <v>12</v>
      </c>
      <c r="L12" s="81"/>
    </row>
    <row r="13" spans="1:14" ht="45" customHeight="1" x14ac:dyDescent="0.3">
      <c r="A13" s="242"/>
      <c r="B13" s="242"/>
      <c r="C13" s="242"/>
      <c r="D13" s="242"/>
      <c r="E13" s="242"/>
      <c r="F13" s="242"/>
      <c r="G13" s="242"/>
      <c r="H13" s="242"/>
      <c r="I13" s="333" t="s">
        <v>507</v>
      </c>
      <c r="J13" s="333"/>
      <c r="K13" s="249">
        <v>48</v>
      </c>
      <c r="L13" s="334" t="str">
        <f>IF(K13&gt;0, "Rate Rider Recovery to be used below", "If no rate rider recovery period is proposed then the default recovery period of 12 months will be used")</f>
        <v>Rate Rider Recovery to be used below</v>
      </c>
      <c r="M13" s="335"/>
    </row>
    <row r="14" spans="1:14" s="144" customFormat="1" ht="66" customHeight="1" x14ac:dyDescent="0.3">
      <c r="B14" s="184"/>
      <c r="C14" s="255" t="s">
        <v>508</v>
      </c>
      <c r="D14" s="255"/>
      <c r="E14" s="255" t="s">
        <v>509</v>
      </c>
      <c r="F14" s="255"/>
      <c r="G14" s="255" t="s">
        <v>510</v>
      </c>
      <c r="H14" s="255"/>
      <c r="I14" s="255" t="s">
        <v>511</v>
      </c>
      <c r="J14" s="243"/>
      <c r="K14" s="244" t="s">
        <v>512</v>
      </c>
      <c r="L14" s="255" t="s">
        <v>513</v>
      </c>
      <c r="M14" s="244" t="s">
        <v>514</v>
      </c>
      <c r="N14" s="256"/>
    </row>
    <row r="15" spans="1:14" s="213" customFormat="1" ht="15.75" customHeight="1" x14ac:dyDescent="0.3">
      <c r="C15" s="245" t="s">
        <v>166</v>
      </c>
      <c r="D15" s="245" t="s">
        <v>167</v>
      </c>
      <c r="E15" s="245" t="s">
        <v>166</v>
      </c>
      <c r="F15" s="245" t="s">
        <v>167</v>
      </c>
      <c r="G15" s="245" t="s">
        <v>166</v>
      </c>
      <c r="H15" s="245" t="s">
        <v>167</v>
      </c>
      <c r="I15" s="245" t="s">
        <v>166</v>
      </c>
      <c r="J15" s="245" t="s">
        <v>167</v>
      </c>
    </row>
    <row r="16" spans="1:14" ht="15" customHeight="1" x14ac:dyDescent="0.3"/>
    <row r="17" spans="1:17" ht="15.75" customHeight="1" x14ac:dyDescent="0.3">
      <c r="A17" s="185" t="s">
        <v>515</v>
      </c>
      <c r="B17" s="246" t="s">
        <v>166</v>
      </c>
      <c r="C17" s="252">
        <v>1415296.08</v>
      </c>
      <c r="D17" s="252">
        <v>0</v>
      </c>
      <c r="E17" s="254">
        <f t="array" ref="E17">SUM(IF('[4]6. Class A Consumption Data'!D492:D791=A17,'[4]6. Class A Consumption Data'!F492:F791))</f>
        <v>0</v>
      </c>
      <c r="F17" s="252"/>
      <c r="G17" s="254">
        <f t="array" ref="G17">SUM(IF(('[4]6. Class A Consumption Data'!D30:D479=A17)*('[4]6. Class A Consumption Data'!B30:B479 &lt;&gt; "A"),'[4]6. Class A Consumption Data'!F30:G479))</f>
        <v>0</v>
      </c>
      <c r="I17" s="252">
        <f t="shared" ref="I17:I23" si="0">ROUND((C17-E17-G17),0)</f>
        <v>1415296</v>
      </c>
      <c r="J17" s="252">
        <f t="shared" ref="J17:J23" si="1">(D17-F17-H17)</f>
        <v>0</v>
      </c>
      <c r="K17" s="251">
        <f>(I17/I24)</f>
        <v>3.3268617661640444E-2</v>
      </c>
      <c r="L17" s="253">
        <f>K17*$L$24</f>
        <v>-114606.31166532879</v>
      </c>
      <c r="M17" s="241">
        <f>ROUND(IF(ISERROR(L17/I17),0,IF(OR(ISBLANK(K13), OR(K13=0, K13="")), L17/I17/(K12/12), L17/I17/(K13/12))),4)</f>
        <v>-2.0199999999999999E-2</v>
      </c>
      <c r="N17" s="213" t="s">
        <v>166</v>
      </c>
      <c r="P17" s="265"/>
      <c r="Q17" s="265"/>
    </row>
    <row r="18" spans="1:17" ht="15.75" customHeight="1" x14ac:dyDescent="0.3">
      <c r="A18" s="185" t="s">
        <v>516</v>
      </c>
      <c r="B18" s="246" t="s">
        <v>166</v>
      </c>
      <c r="C18" s="252">
        <v>5619122.3300000001</v>
      </c>
      <c r="D18" s="252">
        <v>0</v>
      </c>
      <c r="E18" s="254">
        <f t="array" ref="E18">SUM(IF('[4]6. Class A Consumption Data'!D492:D791=A18,'[4]6. Class A Consumption Data'!F492:F791))</f>
        <v>0</v>
      </c>
      <c r="F18" s="252"/>
      <c r="G18" s="254">
        <f t="array" ref="G18">SUM(IF(('[4]6. Class A Consumption Data'!D30:D479=A18)*('[4]6. Class A Consumption Data'!B30:B479 &lt;&gt; "A"),'[4]6. Class A Consumption Data'!F30:G479))</f>
        <v>0</v>
      </c>
      <c r="I18" s="252">
        <f t="shared" si="0"/>
        <v>5619122</v>
      </c>
      <c r="J18" s="252">
        <f t="shared" si="1"/>
        <v>0</v>
      </c>
      <c r="K18" s="251">
        <f>(I18/I24)</f>
        <v>0.13208574136584317</v>
      </c>
      <c r="L18" s="253">
        <f>K18*$L$24</f>
        <v>-455019.19543156034</v>
      </c>
      <c r="M18" s="241">
        <f>ROUND(IF(ISERROR(L18/I18),0,IF(OR(ISBLANK(K13), OR(K13=0, K13="")), L18/I18/(K12/12), L18/I18/(K13/12))),4)</f>
        <v>-2.0199999999999999E-2</v>
      </c>
      <c r="N18" s="213" t="s">
        <v>166</v>
      </c>
      <c r="P18" s="265"/>
      <c r="Q18" s="265"/>
    </row>
    <row r="19" spans="1:17" ht="15.75" customHeight="1" x14ac:dyDescent="0.3">
      <c r="A19" s="185" t="s">
        <v>165</v>
      </c>
      <c r="B19" s="246" t="s">
        <v>166</v>
      </c>
      <c r="C19" s="252">
        <v>52508516.700000003</v>
      </c>
      <c r="D19" s="252">
        <v>171972.47</v>
      </c>
      <c r="E19" s="254">
        <f t="array" ref="E19">SUM(IF('[4]6. Class A Consumption Data'!D492:D791=A19,'[4]6. Class A Consumption Data'!F492:F791))</f>
        <v>18323561.759999998</v>
      </c>
      <c r="F19" s="252"/>
      <c r="G19" s="254">
        <f t="array" ref="G19">SUM(IF(('[4]6. Class A Consumption Data'!D30:D479=A19)*('[4]6. Class A Consumption Data'!B30:B479 &lt;&gt; "A"),'[4]6. Class A Consumption Data'!F30:G479))</f>
        <v>0</v>
      </c>
      <c r="I19" s="252">
        <f t="shared" si="0"/>
        <v>34184955</v>
      </c>
      <c r="J19" s="252">
        <f t="shared" si="1"/>
        <v>171972.47</v>
      </c>
      <c r="K19" s="251">
        <f>(I19/I24)</f>
        <v>0.80356773259825776</v>
      </c>
      <c r="L19" s="253">
        <f t="shared" ref="L19:L22" si="2">K19*$L$24</f>
        <v>-2768192.3830740987</v>
      </c>
      <c r="M19" s="241">
        <f>ROUND(IF(ISERROR(L19/I19),0,IF(OR(ISBLANK(K13), OR(K13=0, K13="")), L19/I19/(K12/12), L19/I19/(K13/12))),4)</f>
        <v>-2.0199999999999999E-2</v>
      </c>
      <c r="N19" s="213" t="s">
        <v>166</v>
      </c>
      <c r="P19" s="265"/>
      <c r="Q19" s="265"/>
    </row>
    <row r="20" spans="1:17" ht="15.75" customHeight="1" x14ac:dyDescent="0.3">
      <c r="A20" s="185" t="s">
        <v>517</v>
      </c>
      <c r="B20" s="246" t="s">
        <v>166</v>
      </c>
      <c r="C20" s="252">
        <v>103260</v>
      </c>
      <c r="D20" s="252">
        <v>0</v>
      </c>
      <c r="E20" s="254">
        <f t="array" ref="E20">SUM(IF('[4]6. Class A Consumption Data'!D492:D791=A20,'[4]6. Class A Consumption Data'!F492:F791))</f>
        <v>0</v>
      </c>
      <c r="F20" s="252"/>
      <c r="G20" s="254">
        <f t="array" ref="G20">SUM(IF(('[4]6. Class A Consumption Data'!D30:D479=A20)*('[4]6. Class A Consumption Data'!B30:B479 &lt;&gt; "A"),'[4]6. Class A Consumption Data'!F30:G479))</f>
        <v>0</v>
      </c>
      <c r="I20" s="252">
        <f t="shared" si="0"/>
        <v>103260</v>
      </c>
      <c r="J20" s="252">
        <f t="shared" si="1"/>
        <v>0</v>
      </c>
      <c r="K20" s="251">
        <f>(I20/I24)</f>
        <v>2.427278434858144E-3</v>
      </c>
      <c r="L20" s="253">
        <f t="shared" si="2"/>
        <v>-8361.6768100537629</v>
      </c>
      <c r="M20" s="241">
        <f>ROUND(IF(ISERROR(L20/I20),0,IF(OR(ISBLANK(K13), OR(K13=0, K13="")), L20/I20/(K12/12), L20/I20/(K13/12))),4)</f>
        <v>-2.0199999999999999E-2</v>
      </c>
      <c r="N20" s="213" t="s">
        <v>166</v>
      </c>
      <c r="P20" s="265"/>
      <c r="Q20" s="265"/>
    </row>
    <row r="21" spans="1:17" ht="15.75" customHeight="1" x14ac:dyDescent="0.3">
      <c r="A21" s="185" t="s">
        <v>518</v>
      </c>
      <c r="B21" s="246" t="s">
        <v>166</v>
      </c>
      <c r="C21" s="252">
        <v>31182.18</v>
      </c>
      <c r="D21" s="252">
        <v>0</v>
      </c>
      <c r="E21" s="254">
        <f t="array" ref="E21">SUM(IF('[4]6. Class A Consumption Data'!D492:D791=A21,'[4]6. Class A Consumption Data'!F492:F791))</f>
        <v>0</v>
      </c>
      <c r="F21" s="252">
        <v>0</v>
      </c>
      <c r="G21" s="254">
        <f t="array" ref="G21">SUM(IF(('[4]6. Class A Consumption Data'!D30:D479=A21)*('[4]6. Class A Consumption Data'!B30:B479 &lt;&gt; "A"),'[4]6. Class A Consumption Data'!F30:G479))</f>
        <v>0</v>
      </c>
      <c r="H21">
        <v>0</v>
      </c>
      <c r="I21" s="252">
        <f t="shared" si="0"/>
        <v>31182</v>
      </c>
      <c r="J21" s="252">
        <f t="shared" si="1"/>
        <v>0</v>
      </c>
      <c r="K21" s="251">
        <f>(I21/I24)</f>
        <v>7.329788510143972E-4</v>
      </c>
      <c r="L21" s="253">
        <f t="shared" si="2"/>
        <v>-2525.0223347965953</v>
      </c>
      <c r="M21" s="241">
        <f>ROUND(IF(ISERROR(L21/I21),0,IF(OR(ISBLANK(K13), OR(K13=0, K13="")), L21/I21/(K12/12), L21/I21/(K13/12))),4)</f>
        <v>-2.0199999999999999E-2</v>
      </c>
      <c r="N21" s="213" t="s">
        <v>166</v>
      </c>
      <c r="P21" s="265"/>
      <c r="Q21" s="265"/>
    </row>
    <row r="22" spans="1:17" ht="15.75" customHeight="1" x14ac:dyDescent="0.3">
      <c r="A22" s="185" t="s">
        <v>519</v>
      </c>
      <c r="B22" s="246" t="s">
        <v>166</v>
      </c>
      <c r="C22" s="252">
        <v>1187658.02</v>
      </c>
      <c r="D22" s="252">
        <v>3319.34</v>
      </c>
      <c r="E22" s="254">
        <f t="array" ref="E22">SUM(IF('[4]6. Class A Consumption Data'!D492:D791=A22,'[4]6. Class A Consumption Data'!F492:F791))</f>
        <v>0</v>
      </c>
      <c r="F22" s="252"/>
      <c r="G22" s="254">
        <f t="array" ref="G22">SUM(IF(('[4]6. Class A Consumption Data'!D30:D479=A22)*('[4]6. Class A Consumption Data'!B30:B479 &lt;&gt; "A"),'[4]6. Class A Consumption Data'!F30:G479))</f>
        <v>0</v>
      </c>
      <c r="I22" s="252">
        <f t="shared" si="0"/>
        <v>1187658</v>
      </c>
      <c r="J22" s="252">
        <f t="shared" si="1"/>
        <v>3319.34</v>
      </c>
      <c r="K22" s="251">
        <f>(I22/I24)</f>
        <v>2.7917651088386151E-2</v>
      </c>
      <c r="L22" s="253">
        <f t="shared" si="2"/>
        <v>-96172.887438261008</v>
      </c>
      <c r="M22" s="241">
        <f>ROUND(IF(ISERROR(L22/I22),0,IF(OR(ISBLANK(K13), OR(K13=0, K13="")), L22/I22/(K12/12), L22/I22/(K13/12))),4)</f>
        <v>-2.0199999999999999E-2</v>
      </c>
      <c r="N22" s="213" t="s">
        <v>166</v>
      </c>
      <c r="P22" s="265"/>
      <c r="Q22" s="265"/>
    </row>
    <row r="23" spans="1:17" ht="15.75" customHeight="1" thickBot="1" x14ac:dyDescent="0.35">
      <c r="A23" s="185" t="s">
        <v>520</v>
      </c>
      <c r="B23" s="246" t="s">
        <v>166</v>
      </c>
      <c r="C23" s="252">
        <v>0</v>
      </c>
      <c r="D23" s="252">
        <v>68047.839999999997</v>
      </c>
      <c r="E23" s="254">
        <f t="array" ref="E23">SUM(IF('[4]6. Class A Consumption Data'!D492:D791=A23,'[4]6. Class A Consumption Data'!F492:F791))</f>
        <v>0</v>
      </c>
      <c r="F23" s="252"/>
      <c r="G23" s="254">
        <f t="array" ref="G23">SUM(IF(('[4]6. Class A Consumption Data'!D30:D479=A23)*('[4]6. Class A Consumption Data'!B30:B479 &lt;&gt; "A"),'[4]6. Class A Consumption Data'!F30:G479))</f>
        <v>0</v>
      </c>
      <c r="I23" s="252">
        <f t="shared" si="0"/>
        <v>0</v>
      </c>
      <c r="J23" s="252">
        <f t="shared" si="1"/>
        <v>68047.839999999997</v>
      </c>
      <c r="K23" s="251">
        <f>(I23/I24)</f>
        <v>0</v>
      </c>
      <c r="L23" s="253">
        <f>ROUND((-3354107.4605*K23),0)</f>
        <v>0</v>
      </c>
      <c r="M23" s="241">
        <f>ROUND(IF(ISERROR(L23/I23),0,IF(OR(ISBLANK(K13), OR(K13=0, K13="")), L23/I23/(K12/12), L23/I23/(K13/12))),4)</f>
        <v>0</v>
      </c>
      <c r="N23" s="213" t="s">
        <v>166</v>
      </c>
      <c r="P23" s="265"/>
      <c r="Q23" s="265"/>
    </row>
    <row r="24" spans="1:17" x14ac:dyDescent="0.3">
      <c r="B24" s="257" t="s">
        <v>477</v>
      </c>
      <c r="C24" s="258">
        <f>SUM(C17:C23)</f>
        <v>60865035.310000002</v>
      </c>
      <c r="D24" s="258">
        <v>243339.65</v>
      </c>
      <c r="E24" s="258">
        <f t="shared" ref="E24:K24" si="3">SUM(E17:E23)</f>
        <v>18323561.759999998</v>
      </c>
      <c r="F24" s="258">
        <f t="shared" si="3"/>
        <v>0</v>
      </c>
      <c r="G24" s="258">
        <f t="shared" si="3"/>
        <v>0</v>
      </c>
      <c r="H24" s="240">
        <f t="shared" si="3"/>
        <v>0</v>
      </c>
      <c r="I24" s="258">
        <f t="shared" si="3"/>
        <v>42541473</v>
      </c>
      <c r="J24" s="258">
        <f t="shared" si="3"/>
        <v>243339.65</v>
      </c>
      <c r="K24" s="259">
        <f t="shared" si="3"/>
        <v>1</v>
      </c>
      <c r="L24" s="260">
        <f>'6.1a GA Allocation'!C29</f>
        <v>-3444877.4767540991</v>
      </c>
      <c r="M24" s="239"/>
    </row>
  </sheetData>
  <mergeCells count="4">
    <mergeCell ref="A12:G12"/>
    <mergeCell ref="I12:J12"/>
    <mergeCell ref="I13:J13"/>
    <mergeCell ref="L13:M13"/>
  </mergeCells>
  <pageMargins left="0.7" right="0.7" top="0.75" bottom="0.75" header="0.3" footer="0.3"/>
  <pageSetup scale="45" orientation="landscape"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72820BC222D64D8DC9A2DA070C4654" ma:contentTypeVersion="4" ma:contentTypeDescription="Create a new document." ma:contentTypeScope="" ma:versionID="0f680be39e736a13f1a0da5019821b7a">
  <xsd:schema xmlns:xsd="http://www.w3.org/2001/XMLSchema" xmlns:xs="http://www.w3.org/2001/XMLSchema" xmlns:p="http://schemas.microsoft.com/office/2006/metadata/properties" xmlns:ns2="350538af-ac85-4a7e-a050-2815b534ee5b" targetNamespace="http://schemas.microsoft.com/office/2006/metadata/properties" ma:root="true" ma:fieldsID="507bb29b80f45b56f8875f2500c939bc" ns2:_="">
    <xsd:import namespace="350538af-ac85-4a7e-a050-2815b534ee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0538af-ac85-4a7e-a050-2815b534e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616F4B-0376-4252-81E6-0BC9D9493FDA}"/>
</file>

<file path=customXml/itemProps2.xml><?xml version="1.0" encoding="utf-8"?>
<ds:datastoreItem xmlns:ds="http://schemas.openxmlformats.org/officeDocument/2006/customXml" ds:itemID="{2B901B82-F56A-4253-B4B3-E3DDC8F7D46A}"/>
</file>

<file path=customXml/itemProps3.xml><?xml version="1.0" encoding="utf-8"?>
<ds:datastoreItem xmlns:ds="http://schemas.openxmlformats.org/officeDocument/2006/customXml" ds:itemID="{17E4F76C-6BEF-4440-A940-1C40359879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3. Continuity Schedule</vt:lpstr>
      <vt:lpstr>6. Class A Consumption Data</vt:lpstr>
      <vt:lpstr>6.1a GA Allocation</vt:lpstr>
      <vt:lpstr>6.1 GA</vt:lpstr>
      <vt:lpstr>Cust3a</vt:lpstr>
      <vt:lpstr>Cust3b</vt:lpstr>
      <vt:lpstr>G1LD</vt:lpstr>
      <vt:lpstr>G1LDCBR</vt:lpstr>
      <vt:lpstr>'3. Continuity Schedule'!Print_Area</vt:lpstr>
      <vt:lpstr>'6. Class A Consumption Data'!Print_Area</vt:lpstr>
      <vt:lpstr>'3. Continuity Schedule'!Print_Titles</vt:lpstr>
      <vt:lpstr>TranCust</vt:lpstr>
      <vt:lpstr>TranCustb</vt:lpstr>
      <vt:lpstr>TransCust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Brandon Ott</cp:lastModifiedBy>
  <dcterms:created xsi:type="dcterms:W3CDTF">2024-11-14T20:07:02Z</dcterms:created>
  <dcterms:modified xsi:type="dcterms:W3CDTF">2025-01-27T21:14:19Z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0x010100F172820BC222D64D8DC9A2DA070C4654</vt:lpwstr>
  </property>
</Properties>
</file>