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ELK/2025 IRM/IRR/"/>
    </mc:Choice>
  </mc:AlternateContent>
  <xr:revisionPtr revIDLastSave="0" documentId="8_{8D32E1A4-2901-47CD-A583-B4C7B84B3469}" xr6:coauthVersionLast="47" xr6:coauthVersionMax="47" xr10:uidLastSave="{00000000-0000-0000-0000-000000000000}"/>
  <bookViews>
    <workbookView xWindow="-108" yWindow="-108" windowWidth="23256" windowHeight="12456" xr2:uid="{3C4935AD-747E-4993-8655-A145037D4E3D}"/>
  </bookViews>
  <sheets>
    <sheet name="GL ADJ REQ'D" sheetId="3" r:id="rId1"/>
  </sheets>
  <definedNames>
    <definedName name="JUL_ACT" localSheetId="0">#REF!</definedName>
    <definedName name="JUL_ACT">#REF!</definedName>
    <definedName name="_xlnm.Print_Area" localSheetId="0">'GL ADJ REQ''D'!$A$1:$K$39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" l="1"/>
  <c r="J184" i="3"/>
  <c r="H183" i="3"/>
  <c r="G183" i="3"/>
  <c r="F183" i="3"/>
  <c r="H181" i="3"/>
  <c r="G181" i="3"/>
  <c r="J180" i="3"/>
  <c r="I179" i="3"/>
  <c r="J178" i="3"/>
  <c r="E178" i="3"/>
  <c r="D178" i="3"/>
  <c r="D185" i="3" s="1"/>
  <c r="C178" i="3"/>
  <c r="D176" i="3"/>
  <c r="K175" i="3"/>
  <c r="K174" i="3"/>
  <c r="G182" i="3"/>
  <c r="E182" i="3"/>
  <c r="K173" i="3"/>
  <c r="C176" i="3"/>
  <c r="G179" i="3"/>
  <c r="K170" i="3"/>
  <c r="K169" i="3"/>
  <c r="F176" i="3"/>
  <c r="I184" i="3"/>
  <c r="H184" i="3"/>
  <c r="G184" i="3"/>
  <c r="F184" i="3"/>
  <c r="E184" i="3"/>
  <c r="D184" i="3"/>
  <c r="K165" i="3"/>
  <c r="J183" i="3"/>
  <c r="I183" i="3"/>
  <c r="E183" i="3"/>
  <c r="D183" i="3"/>
  <c r="C183" i="3"/>
  <c r="J182" i="3"/>
  <c r="I182" i="3"/>
  <c r="H182" i="3"/>
  <c r="F182" i="3"/>
  <c r="D182" i="3"/>
  <c r="C182" i="3"/>
  <c r="J181" i="3"/>
  <c r="I181" i="3"/>
  <c r="F167" i="3"/>
  <c r="E181" i="3"/>
  <c r="D181" i="3"/>
  <c r="C181" i="3"/>
  <c r="I180" i="3"/>
  <c r="H180" i="3"/>
  <c r="G180" i="3"/>
  <c r="F180" i="3"/>
  <c r="D180" i="3"/>
  <c r="J179" i="3"/>
  <c r="H179" i="3"/>
  <c r="F179" i="3"/>
  <c r="E179" i="3"/>
  <c r="D179" i="3"/>
  <c r="C179" i="3"/>
  <c r="G178" i="3"/>
  <c r="F178" i="3"/>
  <c r="J152" i="3"/>
  <c r="F151" i="3"/>
  <c r="F149" i="3"/>
  <c r="E149" i="3"/>
  <c r="I147" i="3"/>
  <c r="G147" i="3"/>
  <c r="C146" i="3"/>
  <c r="G145" i="3"/>
  <c r="C144" i="3"/>
  <c r="D142" i="3"/>
  <c r="E141" i="3"/>
  <c r="I140" i="3"/>
  <c r="I138" i="3"/>
  <c r="H138" i="3"/>
  <c r="G138" i="3"/>
  <c r="F135" i="3"/>
  <c r="F133" i="3"/>
  <c r="E133" i="3"/>
  <c r="D133" i="3"/>
  <c r="J131" i="3"/>
  <c r="I131" i="3"/>
  <c r="H130" i="3"/>
  <c r="J127" i="3"/>
  <c r="F126" i="3"/>
  <c r="D126" i="3"/>
  <c r="E125" i="3"/>
  <c r="K122" i="3"/>
  <c r="K121" i="3"/>
  <c r="J151" i="3"/>
  <c r="G150" i="3"/>
  <c r="K119" i="3"/>
  <c r="K118" i="3"/>
  <c r="J147" i="3"/>
  <c r="H146" i="3"/>
  <c r="G146" i="3"/>
  <c r="D145" i="3"/>
  <c r="K115" i="3"/>
  <c r="K114" i="3"/>
  <c r="J143" i="3"/>
  <c r="K113" i="3"/>
  <c r="G142" i="3"/>
  <c r="F142" i="3"/>
  <c r="D141" i="3"/>
  <c r="K111" i="3"/>
  <c r="K110" i="3"/>
  <c r="J139" i="3"/>
  <c r="K109" i="3"/>
  <c r="D137" i="3"/>
  <c r="K107" i="3"/>
  <c r="K106" i="3"/>
  <c r="J135" i="3"/>
  <c r="G134" i="3"/>
  <c r="K104" i="3"/>
  <c r="K103" i="3"/>
  <c r="K102" i="3"/>
  <c r="G131" i="3"/>
  <c r="K101" i="3"/>
  <c r="G130" i="3"/>
  <c r="C130" i="3"/>
  <c r="K99" i="3"/>
  <c r="D129" i="3"/>
  <c r="E123" i="3"/>
  <c r="I123" i="3"/>
  <c r="G126" i="3"/>
  <c r="K95" i="3"/>
  <c r="I152" i="3"/>
  <c r="G152" i="3"/>
  <c r="F152" i="3"/>
  <c r="E152" i="3"/>
  <c r="D152" i="3"/>
  <c r="I151" i="3"/>
  <c r="H151" i="3"/>
  <c r="G151" i="3"/>
  <c r="D151" i="3"/>
  <c r="J150" i="3"/>
  <c r="I150" i="3"/>
  <c r="F150" i="3"/>
  <c r="E150" i="3"/>
  <c r="D150" i="3"/>
  <c r="C150" i="3"/>
  <c r="J149" i="3"/>
  <c r="I149" i="3"/>
  <c r="H149" i="3"/>
  <c r="G149" i="3"/>
  <c r="J148" i="3"/>
  <c r="I148" i="3"/>
  <c r="G148" i="3"/>
  <c r="F148" i="3"/>
  <c r="E148" i="3"/>
  <c r="D148" i="3"/>
  <c r="C148" i="3"/>
  <c r="H147" i="3"/>
  <c r="F147" i="3"/>
  <c r="D147" i="3"/>
  <c r="J146" i="3"/>
  <c r="I146" i="3"/>
  <c r="F146" i="3"/>
  <c r="E146" i="3"/>
  <c r="D146" i="3"/>
  <c r="I145" i="3"/>
  <c r="H145" i="3"/>
  <c r="F145" i="3"/>
  <c r="E145" i="3"/>
  <c r="J144" i="3"/>
  <c r="I144" i="3"/>
  <c r="F144" i="3"/>
  <c r="E144" i="3"/>
  <c r="D144" i="3"/>
  <c r="I143" i="3"/>
  <c r="H143" i="3"/>
  <c r="G143" i="3"/>
  <c r="F143" i="3"/>
  <c r="J142" i="3"/>
  <c r="I142" i="3"/>
  <c r="H142" i="3"/>
  <c r="E142" i="3"/>
  <c r="C142" i="3"/>
  <c r="J141" i="3"/>
  <c r="I141" i="3"/>
  <c r="H141" i="3"/>
  <c r="G141" i="3"/>
  <c r="F141" i="3"/>
  <c r="C141" i="3"/>
  <c r="J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K78" i="3"/>
  <c r="J138" i="3"/>
  <c r="F138" i="3"/>
  <c r="E138" i="3"/>
  <c r="D138" i="3"/>
  <c r="C138" i="3"/>
  <c r="J137" i="3"/>
  <c r="I137" i="3"/>
  <c r="H137" i="3"/>
  <c r="G137" i="3"/>
  <c r="F137" i="3"/>
  <c r="E137" i="3"/>
  <c r="I136" i="3"/>
  <c r="G136" i="3"/>
  <c r="F136" i="3"/>
  <c r="E136" i="3"/>
  <c r="D136" i="3"/>
  <c r="C136" i="3"/>
  <c r="I135" i="3"/>
  <c r="H135" i="3"/>
  <c r="G135" i="3"/>
  <c r="D135" i="3"/>
  <c r="J134" i="3"/>
  <c r="I134" i="3"/>
  <c r="H134" i="3"/>
  <c r="F134" i="3"/>
  <c r="E134" i="3"/>
  <c r="D134" i="3"/>
  <c r="C134" i="3"/>
  <c r="J133" i="3"/>
  <c r="I133" i="3"/>
  <c r="H133" i="3"/>
  <c r="G133" i="3"/>
  <c r="K72" i="3"/>
  <c r="J132" i="3"/>
  <c r="I132" i="3"/>
  <c r="G132" i="3"/>
  <c r="F132" i="3"/>
  <c r="E132" i="3"/>
  <c r="D132" i="3"/>
  <c r="C132" i="3"/>
  <c r="H131" i="3"/>
  <c r="F131" i="3"/>
  <c r="D131" i="3"/>
  <c r="J130" i="3"/>
  <c r="I130" i="3"/>
  <c r="F130" i="3"/>
  <c r="E130" i="3"/>
  <c r="D130" i="3"/>
  <c r="J129" i="3"/>
  <c r="I129" i="3"/>
  <c r="H129" i="3"/>
  <c r="G129" i="3"/>
  <c r="F129" i="3"/>
  <c r="E129" i="3"/>
  <c r="K69" i="3"/>
  <c r="J128" i="3"/>
  <c r="I128" i="3"/>
  <c r="G128" i="3"/>
  <c r="F128" i="3"/>
  <c r="E128" i="3"/>
  <c r="D128" i="3"/>
  <c r="I127" i="3"/>
  <c r="H127" i="3"/>
  <c r="F127" i="3"/>
  <c r="D127" i="3"/>
  <c r="J126" i="3"/>
  <c r="I126" i="3"/>
  <c r="H126" i="3"/>
  <c r="K66" i="3"/>
  <c r="J125" i="3"/>
  <c r="I125" i="3"/>
  <c r="H125" i="3"/>
  <c r="C125" i="3"/>
  <c r="G59" i="3"/>
  <c r="F59" i="3"/>
  <c r="I58" i="3"/>
  <c r="J57" i="3"/>
  <c r="G57" i="3"/>
  <c r="F57" i="3"/>
  <c r="G56" i="3"/>
  <c r="C56" i="3"/>
  <c r="D54" i="3"/>
  <c r="K53" i="3"/>
  <c r="D59" i="3"/>
  <c r="J58" i="3"/>
  <c r="H58" i="3"/>
  <c r="C58" i="3"/>
  <c r="E57" i="3"/>
  <c r="K51" i="3"/>
  <c r="K50" i="3"/>
  <c r="J54" i="3"/>
  <c r="I56" i="3"/>
  <c r="E54" i="3"/>
  <c r="D56" i="3"/>
  <c r="I48" i="3"/>
  <c r="F48" i="3"/>
  <c r="J59" i="3"/>
  <c r="E59" i="3"/>
  <c r="K47" i="3"/>
  <c r="K46" i="3"/>
  <c r="G58" i="3"/>
  <c r="D58" i="3"/>
  <c r="I57" i="3"/>
  <c r="H48" i="3"/>
  <c r="D57" i="3"/>
  <c r="K45" i="3"/>
  <c r="H56" i="3"/>
  <c r="G48" i="3"/>
  <c r="F56" i="3"/>
  <c r="E56" i="3"/>
  <c r="D48" i="3"/>
  <c r="C48" i="3"/>
  <c r="A38" i="3"/>
  <c r="A37" i="3"/>
  <c r="E36" i="3"/>
  <c r="A36" i="3"/>
  <c r="C35" i="3"/>
  <c r="H34" i="3"/>
  <c r="J33" i="3"/>
  <c r="H32" i="3"/>
  <c r="G31" i="3"/>
  <c r="F31" i="3"/>
  <c r="A31" i="3"/>
  <c r="E30" i="3"/>
  <c r="I29" i="3"/>
  <c r="A29" i="3"/>
  <c r="F27" i="3"/>
  <c r="A26" i="3"/>
  <c r="K25" i="3"/>
  <c r="C37" i="3"/>
  <c r="A25" i="3"/>
  <c r="K24" i="3"/>
  <c r="A24" i="3"/>
  <c r="I35" i="3"/>
  <c r="K23" i="3"/>
  <c r="A23" i="3"/>
  <c r="A35" i="3" s="1"/>
  <c r="F34" i="3"/>
  <c r="K22" i="3"/>
  <c r="A22" i="3"/>
  <c r="A34" i="3" s="1"/>
  <c r="H33" i="3"/>
  <c r="A21" i="3"/>
  <c r="A33" i="3" s="1"/>
  <c r="K20" i="3"/>
  <c r="A20" i="3"/>
  <c r="A32" i="3" s="1"/>
  <c r="E27" i="3"/>
  <c r="K19" i="3"/>
  <c r="A19" i="3"/>
  <c r="J27" i="3"/>
  <c r="I27" i="3"/>
  <c r="K18" i="3"/>
  <c r="A18" i="3"/>
  <c r="A30" i="3" s="1"/>
  <c r="G27" i="3"/>
  <c r="D27" i="3"/>
  <c r="A17" i="3"/>
  <c r="G38" i="3"/>
  <c r="F38" i="3"/>
  <c r="E38" i="3"/>
  <c r="D38" i="3"/>
  <c r="J37" i="3"/>
  <c r="I37" i="3"/>
  <c r="G37" i="3"/>
  <c r="F37" i="3"/>
  <c r="E37" i="3"/>
  <c r="D37" i="3"/>
  <c r="J36" i="3"/>
  <c r="I36" i="3"/>
  <c r="H36" i="3"/>
  <c r="G36" i="3"/>
  <c r="F36" i="3"/>
  <c r="D36" i="3"/>
  <c r="K12" i="3"/>
  <c r="J35" i="3"/>
  <c r="H35" i="3"/>
  <c r="F35" i="3"/>
  <c r="E35" i="3"/>
  <c r="D35" i="3"/>
  <c r="J34" i="3"/>
  <c r="I34" i="3"/>
  <c r="G34" i="3"/>
  <c r="D34" i="3"/>
  <c r="C34" i="3"/>
  <c r="I33" i="3"/>
  <c r="G33" i="3"/>
  <c r="F33" i="3"/>
  <c r="E33" i="3"/>
  <c r="D33" i="3"/>
  <c r="J32" i="3"/>
  <c r="I32" i="3"/>
  <c r="G32" i="3"/>
  <c r="F32" i="3"/>
  <c r="E32" i="3"/>
  <c r="D32" i="3"/>
  <c r="K8" i="3"/>
  <c r="J31" i="3"/>
  <c r="I31" i="3"/>
  <c r="H31" i="3"/>
  <c r="E31" i="3"/>
  <c r="K7" i="3"/>
  <c r="C31" i="3"/>
  <c r="I30" i="3"/>
  <c r="H30" i="3"/>
  <c r="G30" i="3"/>
  <c r="F30" i="3"/>
  <c r="D30" i="3"/>
  <c r="C15" i="3"/>
  <c r="J15" i="3"/>
  <c r="H29" i="3"/>
  <c r="F29" i="3"/>
  <c r="C29" i="3"/>
  <c r="G185" i="3" l="1"/>
  <c r="K179" i="3"/>
  <c r="K182" i="3"/>
  <c r="K130" i="3"/>
  <c r="D60" i="3"/>
  <c r="K134" i="3"/>
  <c r="I39" i="3"/>
  <c r="K11" i="3"/>
  <c r="K14" i="3"/>
  <c r="C38" i="3"/>
  <c r="K38" i="3" s="1"/>
  <c r="C54" i="3"/>
  <c r="H57" i="3"/>
  <c r="I153" i="3"/>
  <c r="K77" i="3"/>
  <c r="K86" i="3"/>
  <c r="J136" i="3"/>
  <c r="H178" i="3"/>
  <c r="H185" i="3" s="1"/>
  <c r="H167" i="3"/>
  <c r="C180" i="3"/>
  <c r="K162" i="3"/>
  <c r="F15" i="3"/>
  <c r="H27" i="3"/>
  <c r="J29" i="3"/>
  <c r="C32" i="3"/>
  <c r="K32" i="3" s="1"/>
  <c r="C36" i="3"/>
  <c r="K36" i="3" s="1"/>
  <c r="K140" i="3"/>
  <c r="C147" i="3"/>
  <c r="K87" i="3"/>
  <c r="K97" i="3"/>
  <c r="K100" i="3"/>
  <c r="F123" i="3"/>
  <c r="I167" i="3"/>
  <c r="I178" i="3"/>
  <c r="I185" i="3" s="1"/>
  <c r="K183" i="3"/>
  <c r="D29" i="3"/>
  <c r="I54" i="3"/>
  <c r="C126" i="3"/>
  <c r="K73" i="3"/>
  <c r="K82" i="3"/>
  <c r="J123" i="3"/>
  <c r="C137" i="3"/>
  <c r="K137" i="3" s="1"/>
  <c r="F181" i="3"/>
  <c r="K181" i="3" s="1"/>
  <c r="F39" i="3"/>
  <c r="E29" i="3"/>
  <c r="E15" i="3"/>
  <c r="K6" i="3"/>
  <c r="D15" i="3"/>
  <c r="C30" i="3"/>
  <c r="G127" i="3"/>
  <c r="K68" i="3"/>
  <c r="C143" i="3"/>
  <c r="K83" i="3"/>
  <c r="K92" i="3"/>
  <c r="E180" i="3"/>
  <c r="E185" i="3" s="1"/>
  <c r="K171" i="3"/>
  <c r="H93" i="3"/>
  <c r="C123" i="3"/>
  <c r="K96" i="3"/>
  <c r="G15" i="3"/>
  <c r="K13" i="3"/>
  <c r="H15" i="3"/>
  <c r="C33" i="3"/>
  <c r="K33" i="3" s="1"/>
  <c r="K21" i="3"/>
  <c r="J48" i="3"/>
  <c r="J56" i="3"/>
  <c r="J60" i="3" s="1"/>
  <c r="F54" i="3"/>
  <c r="C139" i="3"/>
  <c r="K139" i="3" s="1"/>
  <c r="K79" i="3"/>
  <c r="K88" i="3"/>
  <c r="I93" i="3"/>
  <c r="E126" i="3"/>
  <c r="E167" i="3"/>
  <c r="D31" i="3"/>
  <c r="K31" i="3" s="1"/>
  <c r="K9" i="3"/>
  <c r="I15" i="3"/>
  <c r="K26" i="3"/>
  <c r="J30" i="3"/>
  <c r="K44" i="3"/>
  <c r="K48" i="3" s="1"/>
  <c r="E58" i="3"/>
  <c r="H59" i="3"/>
  <c r="G54" i="3"/>
  <c r="G60" i="3" s="1"/>
  <c r="K74" i="3"/>
  <c r="K142" i="3"/>
  <c r="K89" i="3"/>
  <c r="J93" i="3"/>
  <c r="K117" i="3"/>
  <c r="K146" i="3"/>
  <c r="K10" i="3"/>
  <c r="G35" i="3"/>
  <c r="K35" i="3" s="1"/>
  <c r="C57" i="3"/>
  <c r="F58" i="3"/>
  <c r="I59" i="3"/>
  <c r="K52" i="3"/>
  <c r="C59" i="3"/>
  <c r="C135" i="3"/>
  <c r="K75" i="3"/>
  <c r="K84" i="3"/>
  <c r="H150" i="3"/>
  <c r="K150" i="3" s="1"/>
  <c r="C152" i="3"/>
  <c r="K105" i="3"/>
  <c r="K160" i="3"/>
  <c r="G167" i="3"/>
  <c r="C27" i="3"/>
  <c r="K17" i="3"/>
  <c r="E93" i="3"/>
  <c r="K70" i="3"/>
  <c r="K138" i="3"/>
  <c r="K85" i="3"/>
  <c r="D123" i="3"/>
  <c r="K98" i="3"/>
  <c r="E34" i="3"/>
  <c r="K34" i="3" s="1"/>
  <c r="E48" i="3"/>
  <c r="F93" i="3"/>
  <c r="C131" i="3"/>
  <c r="K71" i="3"/>
  <c r="K80" i="3"/>
  <c r="C128" i="3"/>
  <c r="K166" i="3"/>
  <c r="C184" i="3"/>
  <c r="K184" i="3" s="1"/>
  <c r="K5" i="3"/>
  <c r="G29" i="3"/>
  <c r="G93" i="3"/>
  <c r="G125" i="3"/>
  <c r="K141" i="3"/>
  <c r="K90" i="3"/>
  <c r="D149" i="3"/>
  <c r="F185" i="3"/>
  <c r="E176" i="3"/>
  <c r="H176" i="3"/>
  <c r="C127" i="3"/>
  <c r="K67" i="3"/>
  <c r="K76" i="3"/>
  <c r="C151" i="3"/>
  <c r="K91" i="3"/>
  <c r="K161" i="3"/>
  <c r="D125" i="3"/>
  <c r="K172" i="3"/>
  <c r="J185" i="3"/>
  <c r="C93" i="3"/>
  <c r="G123" i="3"/>
  <c r="K120" i="3"/>
  <c r="F125" i="3"/>
  <c r="F153" i="3" s="1"/>
  <c r="C129" i="3"/>
  <c r="K129" i="3" s="1"/>
  <c r="C145" i="3"/>
  <c r="H37" i="3"/>
  <c r="H39" i="3" s="1"/>
  <c r="D93" i="3"/>
  <c r="H123" i="3"/>
  <c r="K116" i="3"/>
  <c r="K112" i="3"/>
  <c r="C167" i="3"/>
  <c r="I176" i="3"/>
  <c r="G176" i="3"/>
  <c r="H54" i="3"/>
  <c r="K108" i="3"/>
  <c r="C133" i="3"/>
  <c r="K133" i="3" s="1"/>
  <c r="C149" i="3"/>
  <c r="K163" i="3"/>
  <c r="D167" i="3"/>
  <c r="J176" i="3"/>
  <c r="D143" i="3"/>
  <c r="G144" i="3"/>
  <c r="J145" i="3"/>
  <c r="J167" i="3"/>
  <c r="K164" i="3"/>
  <c r="K65" i="3"/>
  <c r="E127" i="3"/>
  <c r="H128" i="3"/>
  <c r="E131" i="3"/>
  <c r="H132" i="3"/>
  <c r="K132" i="3" s="1"/>
  <c r="E135" i="3"/>
  <c r="H136" i="3"/>
  <c r="K136" i="3" s="1"/>
  <c r="K81" i="3"/>
  <c r="E143" i="3"/>
  <c r="H144" i="3"/>
  <c r="E147" i="3"/>
  <c r="H148" i="3"/>
  <c r="K148" i="3" s="1"/>
  <c r="E151" i="3"/>
  <c r="H152" i="3"/>
  <c r="K131" i="3" l="1"/>
  <c r="K125" i="3"/>
  <c r="K176" i="3"/>
  <c r="K178" i="3"/>
  <c r="K167" i="3"/>
  <c r="K123" i="3"/>
  <c r="H153" i="3"/>
  <c r="K126" i="3"/>
  <c r="E153" i="3"/>
  <c r="K144" i="3"/>
  <c r="J153" i="3"/>
  <c r="K147" i="3"/>
  <c r="K135" i="3"/>
  <c r="K128" i="3"/>
  <c r="I60" i="3"/>
  <c r="K58" i="3"/>
  <c r="F60" i="3"/>
  <c r="E60" i="3"/>
  <c r="H60" i="3"/>
  <c r="K59" i="3"/>
  <c r="C60" i="3"/>
  <c r="K27" i="3"/>
  <c r="K37" i="3"/>
  <c r="G39" i="3"/>
  <c r="D39" i="3"/>
  <c r="J39" i="3"/>
  <c r="E39" i="3"/>
  <c r="K29" i="3"/>
  <c r="K143" i="3"/>
  <c r="K149" i="3"/>
  <c r="K145" i="3"/>
  <c r="K57" i="3"/>
  <c r="C39" i="3"/>
  <c r="G153" i="3"/>
  <c r="K15" i="3"/>
  <c r="K180" i="3"/>
  <c r="C185" i="3"/>
  <c r="K185" i="3" s="1"/>
  <c r="K56" i="3"/>
  <c r="K151" i="3"/>
  <c r="K127" i="3"/>
  <c r="K152" i="3"/>
  <c r="D153" i="3"/>
  <c r="K93" i="3"/>
  <c r="K54" i="3"/>
  <c r="C153" i="3"/>
  <c r="K30" i="3"/>
  <c r="K153" i="3" l="1"/>
  <c r="K60" i="3"/>
  <c r="K39" i="3"/>
</calcChain>
</file>

<file path=xl/sharedStrings.xml><?xml version="1.0" encoding="utf-8"?>
<sst xmlns="http://schemas.openxmlformats.org/spreadsheetml/2006/main" count="327" uniqueCount="92">
  <si>
    <t>Original GL Adjustments Required</t>
  </si>
  <si>
    <t>Description</t>
  </si>
  <si>
    <t>Code</t>
  </si>
  <si>
    <t>Total</t>
  </si>
  <si>
    <t>COMMODITY</t>
  </si>
  <si>
    <t>Form 1598 Settlement
(Owed from IESO)</t>
  </si>
  <si>
    <t>RPP_TU</t>
  </si>
  <si>
    <t>Generation Commodity
(Owed to IESO)</t>
  </si>
  <si>
    <t>GEN</t>
  </si>
  <si>
    <t>Class A GA Timing
(Owed from IESO)</t>
  </si>
  <si>
    <t>GAA</t>
  </si>
  <si>
    <t>TOTAL</t>
  </si>
  <si>
    <t>GLOBAL ADJUSTMENT</t>
  </si>
  <si>
    <t>GRAND TOTAL</t>
  </si>
  <si>
    <t>Commodity/GA Transfer
(Reclass between B/S Accts)</t>
  </si>
  <si>
    <t>ADJ_TRANS</t>
  </si>
  <si>
    <t>X</t>
  </si>
  <si>
    <t>Hydro One Purchase
(Reclass from LV Acct 4722-00)</t>
  </si>
  <si>
    <t>HONI</t>
  </si>
  <si>
    <t>Long Term Load Transfers
(Reclass from I/S Acct)</t>
  </si>
  <si>
    <t>LTLT</t>
  </si>
  <si>
    <t>2021 Revenue Acc Not Reversed, 2023 Acc Outstanding</t>
  </si>
  <si>
    <t>REV_ACC</t>
  </si>
  <si>
    <t xml:space="preserve">Posting Errors from NS to Sage
</t>
  </si>
  <si>
    <t>ACCT01</t>
  </si>
  <si>
    <t>Class A (Atlas Tube) Price Variance (Write Off)</t>
  </si>
  <si>
    <t>A_ADJ</t>
  </si>
  <si>
    <t>Class C Price (HONI) Variance
(Write Off)</t>
  </si>
  <si>
    <t>C_ADJ</t>
  </si>
  <si>
    <t>KPMG AUDIT ADJUSTMENTS REQUIRED IN 2024</t>
  </si>
  <si>
    <t>2016 Duplication of LTLT Sale</t>
  </si>
  <si>
    <t>KPMG1</t>
  </si>
  <si>
    <t>2016 RPP Submission Effective Date Correction</t>
  </si>
  <si>
    <t>KPMG2</t>
  </si>
  <si>
    <t>2016 GA Allocation Adjustment</t>
  </si>
  <si>
    <t>KPMG3</t>
  </si>
  <si>
    <t>2023 GA Allocation Adjustment</t>
  </si>
  <si>
    <t>KPMG4</t>
  </si>
  <si>
    <t>HONI SPECIAL METERING ADJUSTMENTS REQUIRED IN 2024</t>
  </si>
  <si>
    <t>HONI SPECIAL METERING - SALE</t>
  </si>
  <si>
    <t>HONI_SPC_1A</t>
  </si>
  <si>
    <t>REVERSAL HONI SPECIAL METERING - SALE</t>
  </si>
  <si>
    <t>REV_HONI_SPC_1A</t>
  </si>
  <si>
    <t>HONI SPECIAL METERING - RPP TRUE UP</t>
  </si>
  <si>
    <t>HONI_SPC_1B</t>
  </si>
  <si>
    <t>REVERSAL HONI SPECIAL METERING - RPP TRUE UP</t>
  </si>
  <si>
    <t>REV_HONI_SPC_1B</t>
  </si>
  <si>
    <t>HONI SPECIAL METERING - GA ALLOCATION</t>
  </si>
  <si>
    <t>HONI_SPC_1C</t>
  </si>
  <si>
    <t>REVERSAL HONI SPECIAL METERING - GA ALLOCATION</t>
  </si>
  <si>
    <t>REV_HONI_SPC_1C</t>
  </si>
  <si>
    <t>HONI_SPC_2A</t>
  </si>
  <si>
    <t>REV_HONI_SPC_2A</t>
  </si>
  <si>
    <t>HONI_SPC_2B</t>
  </si>
  <si>
    <t>REV_HONI_SPC_2B</t>
  </si>
  <si>
    <t>HONI_SPC_2C</t>
  </si>
  <si>
    <t>REV_HONI_SPC_2C</t>
  </si>
  <si>
    <t>HONI_SPC_3A</t>
  </si>
  <si>
    <t>REV_HONI_SPC_3A</t>
  </si>
  <si>
    <t>HONI_SPC_3B</t>
  </si>
  <si>
    <t>REV_HONI_SPC_3B</t>
  </si>
  <si>
    <t>HONI_SPC_3C</t>
  </si>
  <si>
    <t>REV_HONI_SPC_3C</t>
  </si>
  <si>
    <t>C_ADJ_LTLT</t>
  </si>
  <si>
    <t>HONI LTLT - SALE</t>
  </si>
  <si>
    <t>HONI_LTLT_1A</t>
  </si>
  <si>
    <t>HONI LTLT - RPP TRUE UP</t>
  </si>
  <si>
    <t>HONI_LTLT_1B</t>
  </si>
  <si>
    <t>HONI LTLT - GA ALLOCATION</t>
  </si>
  <si>
    <t>HONI_LTLT_1C</t>
  </si>
  <si>
    <t>HONI_LTLT_2A</t>
  </si>
  <si>
    <t>HONI_LTLT_2B</t>
  </si>
  <si>
    <t>HONI_LTLT_2C</t>
  </si>
  <si>
    <t>HONI_LTLT_3A</t>
  </si>
  <si>
    <t>HONI_LTLT_3B</t>
  </si>
  <si>
    <t>HONI_LTLT_3C</t>
  </si>
  <si>
    <t>IRR ADJUSTMENTS REQUIRED IN 2025</t>
  </si>
  <si>
    <t>2020 GA Allocation Adjustment</t>
  </si>
  <si>
    <t>COVID_PRICING</t>
  </si>
  <si>
    <t>2021 RPP True up Adjustment (from RPP True up Formula Error</t>
  </si>
  <si>
    <t>GEN_ADJ1</t>
  </si>
  <si>
    <t>2022 Embedded Generation Formula Error</t>
  </si>
  <si>
    <t>GEN_FORM_ERR1</t>
  </si>
  <si>
    <t>2022 RPP True up Adjustment (from Embedded Generation Formula Error)</t>
  </si>
  <si>
    <t>GEN_ADJ2</t>
  </si>
  <si>
    <t>2022 RPP True up Adjustment (from RPP True up Formula Error)</t>
  </si>
  <si>
    <t>GEN_ADJ3</t>
  </si>
  <si>
    <t>2023 Embedded Generation Formula Error</t>
  </si>
  <si>
    <t>GEN_FORM_ERR2</t>
  </si>
  <si>
    <t>2023 RPP True up Adjustment</t>
  </si>
  <si>
    <t>GEN_ADJ4</t>
  </si>
  <si>
    <t>Total True-Up Required with IESO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</si>
</sst>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4" borderId="2" xfId="0" applyFont="1" applyFill="1" applyBorder="1" applyAlignment="1">
      <alignment vertical="center"/>
    </xf>
    <xf numFmtId="164" fontId="1" fillId="4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/>
    <xf numFmtId="165" fontId="1" fillId="0" borderId="2" xfId="0" applyNumberFormat="1" applyFont="1" applyBorder="1" applyAlignment="1">
      <alignment vertical="center"/>
    </xf>
    <xf numFmtId="0" fontId="4" fillId="5" borderId="0" xfId="0" applyFont="1" applyFill="1"/>
    <xf numFmtId="0" fontId="3" fillId="5" borderId="2" xfId="0" applyFont="1" applyFill="1" applyBorder="1" applyAlignment="1">
      <alignment horizontal="center" vertical="center"/>
    </xf>
    <xf numFmtId="0" fontId="4" fillId="6" borderId="0" xfId="0" applyFont="1" applyFill="1"/>
    <xf numFmtId="0" fontId="3" fillId="6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vertical="center" wrapText="1"/>
    </xf>
    <xf numFmtId="0" fontId="0" fillId="7" borderId="2" xfId="0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164" fontId="1" fillId="7" borderId="2" xfId="0" applyNumberFormat="1" applyFont="1" applyFill="1" applyBorder="1" applyAlignment="1">
      <alignment vertical="center"/>
    </xf>
    <xf numFmtId="0" fontId="4" fillId="8" borderId="0" xfId="0" applyFont="1" applyFill="1"/>
    <xf numFmtId="0" fontId="3" fillId="8" borderId="2" xfId="0" applyFont="1" applyFill="1" applyBorder="1" applyAlignment="1">
      <alignment horizontal="center" vertical="center"/>
    </xf>
    <xf numFmtId="0" fontId="5" fillId="9" borderId="0" xfId="0" applyFont="1" applyFill="1"/>
    <xf numFmtId="164" fontId="1" fillId="1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5A2A-994B-4898-BD46-7648CBD993B2}">
  <sheetPr>
    <pageSetUpPr fitToPage="1"/>
  </sheetPr>
  <dimension ref="A1:L185"/>
  <sheetViews>
    <sheetView tabSelected="1" zoomScale="85" workbookViewId="0">
      <selection activeCell="L24" sqref="L24"/>
    </sheetView>
  </sheetViews>
  <sheetFormatPr defaultRowHeight="14.4" x14ac:dyDescent="0.3"/>
  <cols>
    <col min="1" max="1" width="48.109375" customWidth="1"/>
    <col min="2" max="2" width="19.5546875" customWidth="1"/>
    <col min="3" max="10" width="12.6640625" customWidth="1"/>
    <col min="11" max="11" width="14.5546875" bestFit="1" customWidth="1"/>
    <col min="12" max="12" width="29.21875" customWidth="1"/>
  </cols>
  <sheetData>
    <row r="1" spans="1:12" ht="18.600000000000001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36" customHeight="1" x14ac:dyDescent="0.3"/>
    <row r="3" spans="1:12" ht="30.75" customHeight="1" x14ac:dyDescent="0.3">
      <c r="A3" s="3" t="s">
        <v>1</v>
      </c>
      <c r="B3" s="3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 t="s">
        <v>3</v>
      </c>
    </row>
    <row r="4" spans="1:12" s="6" customFormat="1" ht="27" customHeight="1" x14ac:dyDescent="0.3">
      <c r="A4" s="4"/>
      <c r="B4" s="4"/>
      <c r="C4" s="5" t="s">
        <v>4</v>
      </c>
      <c r="D4" s="5"/>
      <c r="E4" s="5"/>
      <c r="F4" s="5"/>
      <c r="G4" s="5"/>
      <c r="H4" s="5"/>
      <c r="I4" s="5"/>
      <c r="J4" s="5"/>
      <c r="K4" s="5"/>
    </row>
    <row r="5" spans="1:12" s="11" customFormat="1" ht="28.8" x14ac:dyDescent="0.3">
      <c r="A5" s="7" t="s">
        <v>14</v>
      </c>
      <c r="B5" s="8" t="s">
        <v>15</v>
      </c>
      <c r="C5" s="9">
        <v>78955.437933190376</v>
      </c>
      <c r="D5" s="9">
        <v>96511.891053595697</v>
      </c>
      <c r="E5" s="9">
        <v>617986.12912163511</v>
      </c>
      <c r="F5" s="9">
        <v>41856.379036733531</v>
      </c>
      <c r="G5" s="9">
        <v>2333991.4831103673</v>
      </c>
      <c r="H5" s="9">
        <v>2977903.5289587607</v>
      </c>
      <c r="I5" s="9">
        <v>2369826.2548672184</v>
      </c>
      <c r="J5" s="9">
        <v>9602142.1134467274</v>
      </c>
      <c r="K5" s="10">
        <f>SUM(C5:J5)</f>
        <v>18119173.217528228</v>
      </c>
    </row>
    <row r="6" spans="1:12" s="11" customFormat="1" ht="28.8" x14ac:dyDescent="0.3">
      <c r="A6" s="7" t="s">
        <v>5</v>
      </c>
      <c r="B6" s="8" t="s">
        <v>6</v>
      </c>
      <c r="C6" s="9">
        <v>-208225.21724167073</v>
      </c>
      <c r="D6" s="9">
        <v>-887267.16332985973</v>
      </c>
      <c r="E6" s="9">
        <v>-1034595.2375510997</v>
      </c>
      <c r="F6" s="9">
        <v>90590.722674022429</v>
      </c>
      <c r="G6" s="9">
        <v>-1396404.9476982725</v>
      </c>
      <c r="H6" s="9">
        <v>-535611.59513946529</v>
      </c>
      <c r="I6" s="9">
        <v>360922.48634966172</v>
      </c>
      <c r="J6" s="9">
        <v>-225764.76590902515</v>
      </c>
      <c r="K6" s="10">
        <f t="shared" ref="K6:K14" si="0">SUM(C6:J6)</f>
        <v>-3836355.7178457086</v>
      </c>
      <c r="L6" s="11" t="s">
        <v>16</v>
      </c>
    </row>
    <row r="7" spans="1:12" s="11" customFormat="1" ht="28.8" x14ac:dyDescent="0.3">
      <c r="A7" s="7" t="s">
        <v>7</v>
      </c>
      <c r="B7" s="8" t="s">
        <v>8</v>
      </c>
      <c r="C7" s="9">
        <v>94960.473097375667</v>
      </c>
      <c r="D7" s="9">
        <v>87592.993634292128</v>
      </c>
      <c r="E7" s="9">
        <v>150973.72596031192</v>
      </c>
      <c r="F7" s="9">
        <v>97835.95811562016</v>
      </c>
      <c r="G7" s="9">
        <v>89831.734184474626</v>
      </c>
      <c r="H7" s="9">
        <v>179219.18158654097</v>
      </c>
      <c r="I7" s="9">
        <v>318926.84558993683</v>
      </c>
      <c r="J7" s="9">
        <v>143101.30821531627</v>
      </c>
      <c r="K7" s="10">
        <f t="shared" si="0"/>
        <v>1162442.2203838686</v>
      </c>
      <c r="L7" s="11" t="s">
        <v>16</v>
      </c>
    </row>
    <row r="8" spans="1:12" s="11" customFormat="1" ht="28.8" x14ac:dyDescent="0.3">
      <c r="A8" s="7" t="s">
        <v>9</v>
      </c>
      <c r="B8" s="8" t="s">
        <v>10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0">
        <f t="shared" si="0"/>
        <v>0</v>
      </c>
      <c r="L8" s="11" t="s">
        <v>16</v>
      </c>
    </row>
    <row r="9" spans="1:12" s="11" customFormat="1" ht="28.8" x14ac:dyDescent="0.3">
      <c r="A9" s="7" t="s">
        <v>17</v>
      </c>
      <c r="B9" s="8" t="s">
        <v>18</v>
      </c>
      <c r="C9" s="9">
        <v>17596.490000000002</v>
      </c>
      <c r="D9" s="9">
        <v>13118.6</v>
      </c>
      <c r="E9" s="9">
        <v>22757.870000000003</v>
      </c>
      <c r="F9" s="9">
        <v>15161.150000000001</v>
      </c>
      <c r="G9" s="9">
        <v>-8989.2199999999993</v>
      </c>
      <c r="H9" s="9">
        <v>0</v>
      </c>
      <c r="I9" s="9">
        <v>0</v>
      </c>
      <c r="J9" s="9">
        <v>0</v>
      </c>
      <c r="K9" s="10">
        <f t="shared" si="0"/>
        <v>59644.890000000014</v>
      </c>
      <c r="L9" s="11" t="s">
        <v>16</v>
      </c>
    </row>
    <row r="10" spans="1:12" s="11" customFormat="1" ht="28.8" x14ac:dyDescent="0.3">
      <c r="A10" s="7" t="s">
        <v>19</v>
      </c>
      <c r="B10" s="8" t="s">
        <v>20</v>
      </c>
      <c r="C10" s="9">
        <v>-23843.985000000001</v>
      </c>
      <c r="D10" s="9">
        <v>-15704.970000000001</v>
      </c>
      <c r="E10" s="9">
        <v>93319.90881613479</v>
      </c>
      <c r="F10" s="9">
        <v>96891.006064877904</v>
      </c>
      <c r="G10" s="9">
        <v>115596.22000000002</v>
      </c>
      <c r="H10" s="9">
        <v>0</v>
      </c>
      <c r="I10" s="9">
        <v>0</v>
      </c>
      <c r="J10" s="9">
        <v>0</v>
      </c>
      <c r="K10" s="10">
        <f t="shared" si="0"/>
        <v>266258.17988101271</v>
      </c>
      <c r="L10" s="11" t="s">
        <v>16</v>
      </c>
    </row>
    <row r="11" spans="1:12" s="11" customFormat="1" ht="37.200000000000003" customHeight="1" x14ac:dyDescent="0.3">
      <c r="A11" s="7" t="s">
        <v>21</v>
      </c>
      <c r="B11" s="8" t="s">
        <v>22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1426860.54</v>
      </c>
      <c r="I11" s="9">
        <v>-961.77000000000044</v>
      </c>
      <c r="J11" s="9">
        <v>-1646652.6600000004</v>
      </c>
      <c r="K11" s="10">
        <f t="shared" si="0"/>
        <v>-220753.89000000036</v>
      </c>
      <c r="L11" s="11" t="s">
        <v>16</v>
      </c>
    </row>
    <row r="12" spans="1:12" s="11" customFormat="1" ht="28.8" x14ac:dyDescent="0.3">
      <c r="A12" s="7" t="s">
        <v>23</v>
      </c>
      <c r="B12" s="8" t="s">
        <v>24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-127593.36</v>
      </c>
      <c r="J12" s="9">
        <v>24848.19</v>
      </c>
      <c r="K12" s="10">
        <f t="shared" si="0"/>
        <v>-102745.17</v>
      </c>
    </row>
    <row r="13" spans="1:12" s="11" customFormat="1" x14ac:dyDescent="0.3">
      <c r="A13" s="7" t="s">
        <v>25</v>
      </c>
      <c r="B13" s="8" t="s">
        <v>26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0">
        <f t="shared" si="0"/>
        <v>0</v>
      </c>
    </row>
    <row r="14" spans="1:12" s="11" customFormat="1" ht="28.8" x14ac:dyDescent="0.3">
      <c r="A14" s="7" t="s">
        <v>27</v>
      </c>
      <c r="B14" s="8" t="s">
        <v>28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0">
        <f t="shared" si="0"/>
        <v>0</v>
      </c>
    </row>
    <row r="15" spans="1:12" s="14" customFormat="1" ht="31.5" customHeight="1" x14ac:dyDescent="0.3">
      <c r="A15" s="12" t="s">
        <v>11</v>
      </c>
      <c r="B15" s="12"/>
      <c r="C15" s="13">
        <f>SUM(C5:C14)</f>
        <v>-40556.801211104685</v>
      </c>
      <c r="D15" s="13">
        <f t="shared" ref="D15:K15" si="1">SUM(D5:D14)</f>
        <v>-705748.64864197187</v>
      </c>
      <c r="E15" s="13">
        <f t="shared" si="1"/>
        <v>-149557.6036530179</v>
      </c>
      <c r="F15" s="13">
        <f t="shared" si="1"/>
        <v>342335.21589125402</v>
      </c>
      <c r="G15" s="13">
        <f t="shared" si="1"/>
        <v>1134025.2695965695</v>
      </c>
      <c r="H15" s="13">
        <f t="shared" si="1"/>
        <v>4048371.6554058362</v>
      </c>
      <c r="I15" s="13">
        <f t="shared" si="1"/>
        <v>2921120.4568068171</v>
      </c>
      <c r="J15" s="13">
        <f t="shared" si="1"/>
        <v>7897674.1857530186</v>
      </c>
      <c r="K15" s="13">
        <f t="shared" si="1"/>
        <v>15447663.729947399</v>
      </c>
    </row>
    <row r="16" spans="1:12" x14ac:dyDescent="0.3">
      <c r="A16" s="4"/>
      <c r="B16" s="4"/>
      <c r="C16" s="5" t="s">
        <v>12</v>
      </c>
      <c r="D16" s="5"/>
      <c r="E16" s="5"/>
      <c r="F16" s="5"/>
      <c r="G16" s="5"/>
      <c r="H16" s="5"/>
      <c r="I16" s="5"/>
      <c r="J16" s="5"/>
      <c r="K16" s="5"/>
    </row>
    <row r="17" spans="1:12" ht="28.8" x14ac:dyDescent="0.3">
      <c r="A17" s="7" t="str">
        <f>A5</f>
        <v>Commodity/GA Transfer
(Reclass between B/S Accts)</v>
      </c>
      <c r="B17" s="8" t="s">
        <v>15</v>
      </c>
      <c r="C17" s="9">
        <v>-78955.437933190376</v>
      </c>
      <c r="D17" s="9">
        <v>-96511.891053595697</v>
      </c>
      <c r="E17" s="9">
        <v>-617986.12912163511</v>
      </c>
      <c r="F17" s="9">
        <v>-41856.379036733531</v>
      </c>
      <c r="G17" s="9">
        <v>-2333991.4831103673</v>
      </c>
      <c r="H17" s="9">
        <v>-2977903.5289587607</v>
      </c>
      <c r="I17" s="9">
        <v>-2369826.2548672184</v>
      </c>
      <c r="J17" s="9">
        <v>-9602142.1134467274</v>
      </c>
      <c r="K17" s="16">
        <f>SUM(C17:J17)</f>
        <v>-18119173.217528228</v>
      </c>
    </row>
    <row r="18" spans="1:12" ht="28.8" x14ac:dyDescent="0.3">
      <c r="A18" s="7" t="str">
        <f t="shared" ref="A18:A26" si="2">A6</f>
        <v>Form 1598 Settlement
(Owed from IESO)</v>
      </c>
      <c r="B18" s="8" t="s">
        <v>6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0">
        <f t="shared" ref="K18:K26" si="3">SUM(C18:J18)</f>
        <v>0</v>
      </c>
      <c r="L18" t="s">
        <v>16</v>
      </c>
    </row>
    <row r="19" spans="1:12" ht="28.8" x14ac:dyDescent="0.3">
      <c r="A19" s="7" t="str">
        <f t="shared" si="2"/>
        <v>Generation Commodity
(Owed to IESO)</v>
      </c>
      <c r="B19" s="8" t="s">
        <v>8</v>
      </c>
      <c r="C19" s="9">
        <v>0</v>
      </c>
      <c r="D19" s="9">
        <v>101707.14019000001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0">
        <f t="shared" si="3"/>
        <v>101707.14019000001</v>
      </c>
      <c r="L19" t="s">
        <v>16</v>
      </c>
    </row>
    <row r="20" spans="1:12" ht="28.8" x14ac:dyDescent="0.3">
      <c r="A20" s="7" t="str">
        <f t="shared" si="2"/>
        <v>Class A GA Timing
(Owed from IESO)</v>
      </c>
      <c r="B20" s="8" t="s">
        <v>10</v>
      </c>
      <c r="C20" s="9">
        <v>0</v>
      </c>
      <c r="D20" s="9">
        <v>-163736.17549999998</v>
      </c>
      <c r="E20" s="9">
        <v>8082.5125000000007</v>
      </c>
      <c r="F20" s="9">
        <v>-10808.988199999993</v>
      </c>
      <c r="G20" s="9">
        <v>-11312.963509999998</v>
      </c>
      <c r="H20" s="9">
        <v>4122.6420999999973</v>
      </c>
      <c r="I20" s="9">
        <v>-2299.2376999999997</v>
      </c>
      <c r="J20" s="9">
        <v>-17708.326499999996</v>
      </c>
      <c r="K20" s="10">
        <f t="shared" si="3"/>
        <v>-193660.53680999996</v>
      </c>
      <c r="L20" t="s">
        <v>16</v>
      </c>
    </row>
    <row r="21" spans="1:12" ht="28.8" x14ac:dyDescent="0.3">
      <c r="A21" s="7" t="str">
        <f t="shared" si="2"/>
        <v>Hydro One Purchase
(Reclass from LV Acct 4722-00)</v>
      </c>
      <c r="B21" s="8" t="s">
        <v>18</v>
      </c>
      <c r="C21" s="9">
        <v>95813.840000000011</v>
      </c>
      <c r="D21" s="9">
        <v>96596.23</v>
      </c>
      <c r="E21" s="9">
        <v>82229.11</v>
      </c>
      <c r="F21" s="9">
        <v>95847.34</v>
      </c>
      <c r="G21" s="9">
        <v>-49098.100000000006</v>
      </c>
      <c r="H21" s="9">
        <v>0</v>
      </c>
      <c r="I21" s="9">
        <v>0</v>
      </c>
      <c r="J21" s="9">
        <v>0</v>
      </c>
      <c r="K21" s="10">
        <f t="shared" si="3"/>
        <v>321388.42000000004</v>
      </c>
      <c r="L21" t="s">
        <v>16</v>
      </c>
    </row>
    <row r="22" spans="1:12" ht="28.8" x14ac:dyDescent="0.3">
      <c r="A22" s="7" t="str">
        <f t="shared" si="2"/>
        <v>Long Term Load Transfers
(Reclass from I/S Acct)</v>
      </c>
      <c r="B22" s="8" t="s">
        <v>20</v>
      </c>
      <c r="C22" s="9">
        <v>-130569.58400000002</v>
      </c>
      <c r="D22" s="9">
        <v>-96929.180000000008</v>
      </c>
      <c r="E22" s="9">
        <v>-86795.416627772982</v>
      </c>
      <c r="F22" s="9">
        <v>-93418.659702097444</v>
      </c>
      <c r="G22" s="9">
        <v>-113573.66999999997</v>
      </c>
      <c r="H22" s="9">
        <v>0</v>
      </c>
      <c r="I22" s="9">
        <v>0</v>
      </c>
      <c r="J22" s="9">
        <v>0</v>
      </c>
      <c r="K22" s="10">
        <f t="shared" si="3"/>
        <v>-521286.51032987045</v>
      </c>
      <c r="L22" t="s">
        <v>16</v>
      </c>
    </row>
    <row r="23" spans="1:12" x14ac:dyDescent="0.3">
      <c r="A23" s="7" t="str">
        <f t="shared" si="2"/>
        <v>2021 Revenue Acc Not Reversed, 2023 Acc Outstanding</v>
      </c>
      <c r="B23" s="8" t="s">
        <v>22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442778.02</v>
      </c>
      <c r="I23" s="9">
        <v>0</v>
      </c>
      <c r="J23" s="9">
        <v>-681412.02000000025</v>
      </c>
      <c r="K23" s="10">
        <f t="shared" si="3"/>
        <v>-238634.00000000023</v>
      </c>
      <c r="L23" t="s">
        <v>16</v>
      </c>
    </row>
    <row r="24" spans="1:12" s="11" customFormat="1" ht="28.8" x14ac:dyDescent="0.3">
      <c r="A24" s="7" t="str">
        <f t="shared" si="2"/>
        <v xml:space="preserve">Posting Errors from NS to Sage
</v>
      </c>
      <c r="B24" s="8" t="s">
        <v>24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0">
        <f t="shared" si="3"/>
        <v>0</v>
      </c>
    </row>
    <row r="25" spans="1:12" x14ac:dyDescent="0.3">
      <c r="A25" s="7" t="str">
        <f t="shared" si="2"/>
        <v>Class A (Atlas Tube) Price Variance (Write Off)</v>
      </c>
      <c r="B25" s="8" t="s">
        <v>26</v>
      </c>
      <c r="C25" s="9">
        <v>0</v>
      </c>
      <c r="D25" s="9">
        <v>0</v>
      </c>
      <c r="E25" s="9">
        <v>4772.1999999999807</v>
      </c>
      <c r="F25" s="9">
        <v>4705.6600000000653</v>
      </c>
      <c r="G25" s="9">
        <v>-1051.7800000000418</v>
      </c>
      <c r="H25" s="9">
        <v>-83869.78</v>
      </c>
      <c r="I25" s="9">
        <v>-78.22999999999999</v>
      </c>
      <c r="J25" s="9">
        <v>-9.42</v>
      </c>
      <c r="K25" s="10">
        <f t="shared" si="3"/>
        <v>-75531.349999999991</v>
      </c>
    </row>
    <row r="26" spans="1:12" ht="28.8" x14ac:dyDescent="0.3">
      <c r="A26" s="7" t="str">
        <f t="shared" si="2"/>
        <v>Class C Price (HONI) Variance
(Write Off)</v>
      </c>
      <c r="B26" s="8" t="s">
        <v>28</v>
      </c>
      <c r="C26" s="9">
        <v>-496.07100779998473</v>
      </c>
      <c r="D26" s="9">
        <v>-140153</v>
      </c>
      <c r="E26" s="9">
        <v>12876.08896850004</v>
      </c>
      <c r="F26" s="9">
        <v>2864.9626686999627</v>
      </c>
      <c r="G26" s="9">
        <v>-26073.111739500375</v>
      </c>
      <c r="H26" s="9">
        <v>-14167.442528700096</v>
      </c>
      <c r="I26" s="9">
        <v>2617.3631208999955</v>
      </c>
      <c r="J26" s="9">
        <v>5256.577299999929</v>
      </c>
      <c r="K26" s="10">
        <f t="shared" si="3"/>
        <v>-157274.63321790055</v>
      </c>
    </row>
    <row r="27" spans="1:12" s="14" customFormat="1" ht="31.5" customHeight="1" x14ac:dyDescent="0.3">
      <c r="A27" s="12" t="s">
        <v>11</v>
      </c>
      <c r="B27" s="12"/>
      <c r="C27" s="13">
        <f>SUM(C17:C26)</f>
        <v>-114207.25294099037</v>
      </c>
      <c r="D27" s="13">
        <f t="shared" ref="D27:K27" si="4">SUM(D17:D26)</f>
        <v>-299026.87636359571</v>
      </c>
      <c r="E27" s="13">
        <f t="shared" si="4"/>
        <v>-596821.63428090815</v>
      </c>
      <c r="F27" s="13">
        <f t="shared" si="4"/>
        <v>-42666.064270130948</v>
      </c>
      <c r="G27" s="13">
        <f t="shared" si="4"/>
        <v>-2535101.1083598682</v>
      </c>
      <c r="H27" s="13">
        <f t="shared" si="4"/>
        <v>-2629040.0893874606</v>
      </c>
      <c r="I27" s="13">
        <f t="shared" si="4"/>
        <v>-2369586.3594463184</v>
      </c>
      <c r="J27" s="13">
        <f t="shared" si="4"/>
        <v>-10296015.302646728</v>
      </c>
      <c r="K27" s="13">
        <f t="shared" si="4"/>
        <v>-18882464.687695995</v>
      </c>
    </row>
    <row r="28" spans="1:12" x14ac:dyDescent="0.3">
      <c r="A28" s="4"/>
      <c r="B28" s="4"/>
      <c r="C28" s="5" t="s">
        <v>13</v>
      </c>
      <c r="D28" s="5"/>
      <c r="E28" s="5"/>
      <c r="F28" s="5"/>
      <c r="G28" s="5"/>
      <c r="H28" s="5"/>
      <c r="I28" s="5"/>
      <c r="J28" s="5"/>
      <c r="K28" s="5"/>
    </row>
    <row r="29" spans="1:12" ht="28.8" x14ac:dyDescent="0.3">
      <c r="A29" s="7" t="str">
        <f>A17</f>
        <v>Commodity/GA Transfer
(Reclass between B/S Accts)</v>
      </c>
      <c r="B29" s="8" t="s">
        <v>15</v>
      </c>
      <c r="C29" s="9">
        <f>C5+C17</f>
        <v>0</v>
      </c>
      <c r="D29" s="9">
        <f t="shared" ref="D29:J29" si="5">D5+D17</f>
        <v>0</v>
      </c>
      <c r="E29" s="9">
        <f t="shared" si="5"/>
        <v>0</v>
      </c>
      <c r="F29" s="9">
        <f t="shared" si="5"/>
        <v>0</v>
      </c>
      <c r="G29" s="9">
        <f t="shared" si="5"/>
        <v>0</v>
      </c>
      <c r="H29" s="9">
        <f t="shared" si="5"/>
        <v>0</v>
      </c>
      <c r="I29" s="9">
        <f t="shared" si="5"/>
        <v>0</v>
      </c>
      <c r="J29" s="9">
        <f t="shared" si="5"/>
        <v>0</v>
      </c>
      <c r="K29" s="10">
        <f>SUM(C29:J29)</f>
        <v>0</v>
      </c>
    </row>
    <row r="30" spans="1:12" ht="28.8" x14ac:dyDescent="0.3">
      <c r="A30" s="7" t="str">
        <f t="shared" ref="A30:A38" si="6">A18</f>
        <v>Form 1598 Settlement
(Owed from IESO)</v>
      </c>
      <c r="B30" s="8" t="s">
        <v>6</v>
      </c>
      <c r="C30" s="9">
        <f t="shared" ref="C30:J38" si="7">C6+C18</f>
        <v>-208225.21724167073</v>
      </c>
      <c r="D30" s="9">
        <f t="shared" si="7"/>
        <v>-887267.16332985973</v>
      </c>
      <c r="E30" s="9">
        <f t="shared" si="7"/>
        <v>-1034595.2375510997</v>
      </c>
      <c r="F30" s="9">
        <f t="shared" si="7"/>
        <v>90590.722674022429</v>
      </c>
      <c r="G30" s="9">
        <f t="shared" si="7"/>
        <v>-1396404.9476982725</v>
      </c>
      <c r="H30" s="9">
        <f t="shared" si="7"/>
        <v>-535611.59513946529</v>
      </c>
      <c r="I30" s="9">
        <f t="shared" si="7"/>
        <v>360922.48634966172</v>
      </c>
      <c r="J30" s="9">
        <f t="shared" si="7"/>
        <v>-225764.76590902515</v>
      </c>
      <c r="K30" s="10">
        <f t="shared" ref="K30:K38" si="8">SUM(C30:J30)</f>
        <v>-3836355.7178457086</v>
      </c>
    </row>
    <row r="31" spans="1:12" ht="28.8" x14ac:dyDescent="0.3">
      <c r="A31" s="7" t="str">
        <f t="shared" si="6"/>
        <v>Generation Commodity
(Owed to IESO)</v>
      </c>
      <c r="B31" s="8" t="s">
        <v>8</v>
      </c>
      <c r="C31" s="9">
        <f t="shared" si="7"/>
        <v>94960.473097375667</v>
      </c>
      <c r="D31" s="9">
        <f t="shared" si="7"/>
        <v>189300.13382429213</v>
      </c>
      <c r="E31" s="9">
        <f t="shared" si="7"/>
        <v>150973.72596031192</v>
      </c>
      <c r="F31" s="9">
        <f t="shared" si="7"/>
        <v>97835.95811562016</v>
      </c>
      <c r="G31" s="9">
        <f t="shared" si="7"/>
        <v>89831.734184474626</v>
      </c>
      <c r="H31" s="9">
        <f t="shared" si="7"/>
        <v>179219.18158654097</v>
      </c>
      <c r="I31" s="9">
        <f t="shared" si="7"/>
        <v>318926.84558993683</v>
      </c>
      <c r="J31" s="9">
        <f t="shared" si="7"/>
        <v>143101.30821531627</v>
      </c>
      <c r="K31" s="10">
        <f t="shared" si="8"/>
        <v>1264149.3605738687</v>
      </c>
      <c r="L31" s="27" t="s">
        <v>91</v>
      </c>
    </row>
    <row r="32" spans="1:12" ht="28.8" x14ac:dyDescent="0.3">
      <c r="A32" s="7" t="str">
        <f t="shared" si="6"/>
        <v>Class A GA Timing
(Owed from IESO)</v>
      </c>
      <c r="B32" s="8" t="s">
        <v>10</v>
      </c>
      <c r="C32" s="9">
        <f t="shared" si="7"/>
        <v>0</v>
      </c>
      <c r="D32" s="9">
        <f t="shared" si="7"/>
        <v>-163736.17549999998</v>
      </c>
      <c r="E32" s="9">
        <f t="shared" si="7"/>
        <v>8082.5125000000007</v>
      </c>
      <c r="F32" s="9">
        <f t="shared" si="7"/>
        <v>-10808.988199999993</v>
      </c>
      <c r="G32" s="9">
        <f t="shared" si="7"/>
        <v>-11312.963509999998</v>
      </c>
      <c r="H32" s="9">
        <f t="shared" si="7"/>
        <v>4122.6420999999973</v>
      </c>
      <c r="I32" s="9">
        <f t="shared" si="7"/>
        <v>-2299.2376999999997</v>
      </c>
      <c r="J32" s="9">
        <f t="shared" si="7"/>
        <v>-17708.326499999996</v>
      </c>
      <c r="K32" s="10">
        <f t="shared" si="8"/>
        <v>-193660.53680999996</v>
      </c>
      <c r="L32" s="28">
        <f>SUM(K30:K32)</f>
        <v>-2765866.8940818398</v>
      </c>
    </row>
    <row r="33" spans="1:12" ht="28.8" x14ac:dyDescent="0.3">
      <c r="A33" s="7" t="str">
        <f t="shared" si="6"/>
        <v>Hydro One Purchase
(Reclass from LV Acct 4722-00)</v>
      </c>
      <c r="B33" s="8" t="s">
        <v>18</v>
      </c>
      <c r="C33" s="9">
        <f t="shared" si="7"/>
        <v>113410.33000000002</v>
      </c>
      <c r="D33" s="9">
        <f t="shared" si="7"/>
        <v>109714.83</v>
      </c>
      <c r="E33" s="9">
        <f t="shared" si="7"/>
        <v>104986.98000000001</v>
      </c>
      <c r="F33" s="9">
        <f t="shared" si="7"/>
        <v>111008.48999999999</v>
      </c>
      <c r="G33" s="9">
        <f t="shared" si="7"/>
        <v>-58087.320000000007</v>
      </c>
      <c r="H33" s="9">
        <f t="shared" si="7"/>
        <v>0</v>
      </c>
      <c r="I33" s="9">
        <f t="shared" si="7"/>
        <v>0</v>
      </c>
      <c r="J33" s="9">
        <f t="shared" si="7"/>
        <v>0</v>
      </c>
      <c r="K33" s="10">
        <f t="shared" si="8"/>
        <v>381033.31</v>
      </c>
    </row>
    <row r="34" spans="1:12" ht="28.8" x14ac:dyDescent="0.3">
      <c r="A34" s="7" t="str">
        <f t="shared" si="6"/>
        <v>Long Term Load Transfers
(Reclass from I/S Acct)</v>
      </c>
      <c r="B34" s="8" t="s">
        <v>20</v>
      </c>
      <c r="C34" s="9">
        <f t="shared" si="7"/>
        <v>-154413.56900000002</v>
      </c>
      <c r="D34" s="9">
        <f t="shared" si="7"/>
        <v>-112634.15000000001</v>
      </c>
      <c r="E34" s="9">
        <f t="shared" si="7"/>
        <v>6524.4921883618081</v>
      </c>
      <c r="F34" s="9">
        <f t="shared" si="7"/>
        <v>3472.3463627804595</v>
      </c>
      <c r="G34" s="9">
        <f t="shared" si="7"/>
        <v>2022.5500000000466</v>
      </c>
      <c r="H34" s="9">
        <f t="shared" si="7"/>
        <v>0</v>
      </c>
      <c r="I34" s="9">
        <f t="shared" si="7"/>
        <v>0</v>
      </c>
      <c r="J34" s="9">
        <f t="shared" si="7"/>
        <v>0</v>
      </c>
      <c r="K34" s="10">
        <f t="shared" si="8"/>
        <v>-255028.33044885771</v>
      </c>
    </row>
    <row r="35" spans="1:12" x14ac:dyDescent="0.3">
      <c r="A35" s="7" t="str">
        <f t="shared" si="6"/>
        <v>2021 Revenue Acc Not Reversed, 2023 Acc Outstanding</v>
      </c>
      <c r="B35" s="8" t="s">
        <v>22</v>
      </c>
      <c r="C35" s="9">
        <f t="shared" si="7"/>
        <v>0</v>
      </c>
      <c r="D35" s="9">
        <f t="shared" si="7"/>
        <v>0</v>
      </c>
      <c r="E35" s="9">
        <f t="shared" si="7"/>
        <v>0</v>
      </c>
      <c r="F35" s="9">
        <f t="shared" si="7"/>
        <v>0</v>
      </c>
      <c r="G35" s="9">
        <f t="shared" si="7"/>
        <v>0</v>
      </c>
      <c r="H35" s="9">
        <f t="shared" si="7"/>
        <v>1869638.56</v>
      </c>
      <c r="I35" s="9">
        <f t="shared" si="7"/>
        <v>-961.77000000000044</v>
      </c>
      <c r="J35" s="9">
        <f t="shared" si="7"/>
        <v>-2328064.6800000006</v>
      </c>
      <c r="K35" s="10">
        <f t="shared" si="8"/>
        <v>-459387.8900000006</v>
      </c>
    </row>
    <row r="36" spans="1:12" s="11" customFormat="1" ht="28.8" x14ac:dyDescent="0.3">
      <c r="A36" s="7" t="str">
        <f t="shared" si="6"/>
        <v xml:space="preserve">Posting Errors from NS to Sage
</v>
      </c>
      <c r="B36" s="8" t="s">
        <v>24</v>
      </c>
      <c r="C36" s="9">
        <f t="shared" si="7"/>
        <v>0</v>
      </c>
      <c r="D36" s="9">
        <f t="shared" si="7"/>
        <v>0</v>
      </c>
      <c r="E36" s="9">
        <f t="shared" si="7"/>
        <v>0</v>
      </c>
      <c r="F36" s="9">
        <f t="shared" si="7"/>
        <v>0</v>
      </c>
      <c r="G36" s="9">
        <f t="shared" si="7"/>
        <v>0</v>
      </c>
      <c r="H36" s="9">
        <f t="shared" si="7"/>
        <v>0</v>
      </c>
      <c r="I36" s="9">
        <f t="shared" si="7"/>
        <v>-127593.36</v>
      </c>
      <c r="J36" s="9">
        <f t="shared" si="7"/>
        <v>24848.19</v>
      </c>
      <c r="K36" s="10">
        <f t="shared" si="8"/>
        <v>-102745.17</v>
      </c>
    </row>
    <row r="37" spans="1:12" x14ac:dyDescent="0.3">
      <c r="A37" s="7" t="str">
        <f t="shared" si="6"/>
        <v>Class A (Atlas Tube) Price Variance (Write Off)</v>
      </c>
      <c r="B37" s="8" t="s">
        <v>26</v>
      </c>
      <c r="C37" s="9">
        <f t="shared" si="7"/>
        <v>0</v>
      </c>
      <c r="D37" s="9">
        <f t="shared" si="7"/>
        <v>0</v>
      </c>
      <c r="E37" s="9">
        <f t="shared" si="7"/>
        <v>4772.1999999999807</v>
      </c>
      <c r="F37" s="9">
        <f t="shared" si="7"/>
        <v>4705.6600000000653</v>
      </c>
      <c r="G37" s="9">
        <f t="shared" si="7"/>
        <v>-1051.7800000000418</v>
      </c>
      <c r="H37" s="9">
        <f t="shared" si="7"/>
        <v>-83869.78</v>
      </c>
      <c r="I37" s="9">
        <f t="shared" si="7"/>
        <v>-78.22999999999999</v>
      </c>
      <c r="J37" s="9">
        <f t="shared" si="7"/>
        <v>-9.42</v>
      </c>
      <c r="K37" s="10">
        <f t="shared" si="8"/>
        <v>-75531.349999999991</v>
      </c>
      <c r="L37" s="15"/>
    </row>
    <row r="38" spans="1:12" ht="28.8" x14ac:dyDescent="0.3">
      <c r="A38" s="7" t="str">
        <f t="shared" si="6"/>
        <v>Class C Price (HONI) Variance
(Write Off)</v>
      </c>
      <c r="B38" s="8" t="s">
        <v>28</v>
      </c>
      <c r="C38" s="9">
        <f t="shared" si="7"/>
        <v>-496.07100779998473</v>
      </c>
      <c r="D38" s="9">
        <f t="shared" si="7"/>
        <v>-140153</v>
      </c>
      <c r="E38" s="9">
        <f t="shared" si="7"/>
        <v>12876.08896850004</v>
      </c>
      <c r="F38" s="9">
        <f t="shared" si="7"/>
        <v>2864.9626686999627</v>
      </c>
      <c r="G38" s="9">
        <f t="shared" si="7"/>
        <v>-26073.111739500375</v>
      </c>
      <c r="H38" s="9">
        <v>-14167</v>
      </c>
      <c r="I38" s="9">
        <v>2617</v>
      </c>
      <c r="J38" s="9">
        <v>5257</v>
      </c>
      <c r="K38" s="10">
        <f t="shared" si="8"/>
        <v>-157274.13111010037</v>
      </c>
    </row>
    <row r="39" spans="1:12" s="14" customFormat="1" ht="31.5" customHeight="1" x14ac:dyDescent="0.3">
      <c r="A39" s="12" t="s">
        <v>11</v>
      </c>
      <c r="B39" s="12"/>
      <c r="C39" s="13">
        <f>SUM(C29:C38)</f>
        <v>-154764.05415209505</v>
      </c>
      <c r="D39" s="13">
        <f t="shared" ref="D39:K39" si="9">SUM(D29:D38)</f>
        <v>-1004775.5250055677</v>
      </c>
      <c r="E39" s="13">
        <f t="shared" si="9"/>
        <v>-746379.23793392605</v>
      </c>
      <c r="F39" s="13">
        <f t="shared" si="9"/>
        <v>299669.15162112308</v>
      </c>
      <c r="G39" s="13">
        <f t="shared" si="9"/>
        <v>-1401075.8387632982</v>
      </c>
      <c r="H39" s="13">
        <f t="shared" si="9"/>
        <v>1419332.0085470758</v>
      </c>
      <c r="I39" s="13">
        <f t="shared" si="9"/>
        <v>551533.7342395985</v>
      </c>
      <c r="J39" s="13">
        <f t="shared" si="9"/>
        <v>-2398340.6941937096</v>
      </c>
      <c r="K39" s="13">
        <f t="shared" si="9"/>
        <v>-3434800.4556407984</v>
      </c>
    </row>
    <row r="41" spans="1:12" ht="23.4" x14ac:dyDescent="0.45">
      <c r="A41" s="17" t="s">
        <v>29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2" ht="30.75" customHeight="1" x14ac:dyDescent="0.3">
      <c r="A42" s="18" t="s">
        <v>1</v>
      </c>
      <c r="B42" s="18" t="s">
        <v>2</v>
      </c>
      <c r="C42" s="18">
        <v>2016</v>
      </c>
      <c r="D42" s="18">
        <v>2017</v>
      </c>
      <c r="E42" s="18">
        <v>2018</v>
      </c>
      <c r="F42" s="18">
        <v>2019</v>
      </c>
      <c r="G42" s="18">
        <v>2020</v>
      </c>
      <c r="H42" s="18">
        <v>2021</v>
      </c>
      <c r="I42" s="18">
        <v>2022</v>
      </c>
      <c r="J42" s="18">
        <v>2023</v>
      </c>
      <c r="K42" s="18" t="s">
        <v>3</v>
      </c>
    </row>
    <row r="43" spans="1:12" s="6" customFormat="1" ht="27" customHeight="1" x14ac:dyDescent="0.3">
      <c r="A43" s="4"/>
      <c r="B43" s="4"/>
      <c r="C43" s="5" t="s">
        <v>4</v>
      </c>
      <c r="D43" s="5"/>
      <c r="E43" s="5"/>
      <c r="F43" s="5"/>
      <c r="G43" s="5"/>
      <c r="H43" s="5"/>
      <c r="I43" s="5"/>
      <c r="J43" s="5"/>
      <c r="K43" s="5"/>
    </row>
    <row r="44" spans="1:12" s="11" customFormat="1" x14ac:dyDescent="0.3">
      <c r="A44" s="7" t="s">
        <v>30</v>
      </c>
      <c r="B44" s="8" t="s">
        <v>31</v>
      </c>
      <c r="C44" s="9">
        <v>11921.994999999999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0">
        <f>SUM(C44:J44)</f>
        <v>11921.994999999999</v>
      </c>
    </row>
    <row r="45" spans="1:12" s="11" customFormat="1" x14ac:dyDescent="0.3">
      <c r="A45" s="7" t="s">
        <v>32</v>
      </c>
      <c r="B45" s="8" t="s">
        <v>33</v>
      </c>
      <c r="C45" s="9">
        <v>62877.171139762009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10">
        <f t="shared" ref="K45:K47" si="10">SUM(C45:J45)</f>
        <v>62877.171139762009</v>
      </c>
    </row>
    <row r="46" spans="1:12" s="11" customFormat="1" x14ac:dyDescent="0.3">
      <c r="A46" s="7" t="s">
        <v>34</v>
      </c>
      <c r="B46" s="8" t="s">
        <v>35</v>
      </c>
      <c r="C46" s="9">
        <v>29043.280868948088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0">
        <f t="shared" si="10"/>
        <v>29043.280868948088</v>
      </c>
    </row>
    <row r="47" spans="1:12" s="11" customFormat="1" x14ac:dyDescent="0.3">
      <c r="A47" s="7" t="s">
        <v>36</v>
      </c>
      <c r="B47" s="8" t="s">
        <v>37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-51897.760262236814</v>
      </c>
      <c r="K47" s="10">
        <f t="shared" si="10"/>
        <v>-51897.760262236814</v>
      </c>
    </row>
    <row r="48" spans="1:12" s="14" customFormat="1" ht="31.5" customHeight="1" x14ac:dyDescent="0.3">
      <c r="A48" s="12" t="s">
        <v>11</v>
      </c>
      <c r="B48" s="12"/>
      <c r="C48" s="13">
        <f>SUM(C44:C47)</f>
        <v>103842.44700871009</v>
      </c>
      <c r="D48" s="13">
        <f t="shared" ref="D48:K48" si="11">SUM(D44:D47)</f>
        <v>0</v>
      </c>
      <c r="E48" s="13">
        <f t="shared" si="11"/>
        <v>0</v>
      </c>
      <c r="F48" s="13">
        <f t="shared" si="11"/>
        <v>0</v>
      </c>
      <c r="G48" s="13">
        <f t="shared" si="11"/>
        <v>0</v>
      </c>
      <c r="H48" s="13">
        <f t="shared" si="11"/>
        <v>0</v>
      </c>
      <c r="I48" s="13">
        <f t="shared" si="11"/>
        <v>0</v>
      </c>
      <c r="J48" s="13">
        <f t="shared" si="11"/>
        <v>-51897.760262236814</v>
      </c>
      <c r="K48" s="13">
        <f t="shared" si="11"/>
        <v>51944.686746473279</v>
      </c>
    </row>
    <row r="49" spans="1:12" x14ac:dyDescent="0.3">
      <c r="A49" s="4"/>
      <c r="B49" s="4"/>
      <c r="C49" s="5" t="s">
        <v>12</v>
      </c>
      <c r="D49" s="5"/>
      <c r="E49" s="5"/>
      <c r="F49" s="5"/>
      <c r="G49" s="5"/>
      <c r="H49" s="5"/>
      <c r="I49" s="5"/>
      <c r="J49" s="5"/>
      <c r="K49" s="5"/>
    </row>
    <row r="50" spans="1:12" x14ac:dyDescent="0.3">
      <c r="A50" s="7" t="s">
        <v>30</v>
      </c>
      <c r="B50" s="8" t="s">
        <v>31</v>
      </c>
      <c r="C50" s="9">
        <v>65284.794000000002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0">
        <f>SUM(C50:J50)</f>
        <v>65284.794000000002</v>
      </c>
    </row>
    <row r="51" spans="1:12" x14ac:dyDescent="0.3">
      <c r="A51" s="7" t="s">
        <v>32</v>
      </c>
      <c r="B51" s="8" t="s">
        <v>33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0">
        <f t="shared" ref="K51:K53" si="12">SUM(C51:J51)</f>
        <v>0</v>
      </c>
    </row>
    <row r="52" spans="1:12" x14ac:dyDescent="0.3">
      <c r="A52" s="7" t="s">
        <v>34</v>
      </c>
      <c r="B52" s="8" t="s">
        <v>35</v>
      </c>
      <c r="C52" s="9">
        <v>-29043.280868948088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10">
        <f t="shared" si="12"/>
        <v>-29043.280868948088</v>
      </c>
    </row>
    <row r="53" spans="1:12" x14ac:dyDescent="0.3">
      <c r="A53" s="7" t="s">
        <v>36</v>
      </c>
      <c r="B53" s="8" t="s">
        <v>37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51897.760262236814</v>
      </c>
      <c r="K53" s="10">
        <f t="shared" si="12"/>
        <v>51897.760262236814</v>
      </c>
    </row>
    <row r="54" spans="1:12" s="14" customFormat="1" ht="31.5" customHeight="1" x14ac:dyDescent="0.3">
      <c r="A54" s="12" t="s">
        <v>11</v>
      </c>
      <c r="B54" s="12"/>
      <c r="C54" s="13">
        <f>SUM(C50:C53)</f>
        <v>36241.513131051914</v>
      </c>
      <c r="D54" s="13">
        <f t="shared" ref="D54:K54" si="13">SUM(D50:D53)</f>
        <v>0</v>
      </c>
      <c r="E54" s="13">
        <f t="shared" si="13"/>
        <v>0</v>
      </c>
      <c r="F54" s="13">
        <f t="shared" si="13"/>
        <v>0</v>
      </c>
      <c r="G54" s="13">
        <f t="shared" si="13"/>
        <v>0</v>
      </c>
      <c r="H54" s="13">
        <f t="shared" si="13"/>
        <v>0</v>
      </c>
      <c r="I54" s="13">
        <f t="shared" si="13"/>
        <v>0</v>
      </c>
      <c r="J54" s="13">
        <f t="shared" si="13"/>
        <v>51897.760262236814</v>
      </c>
      <c r="K54" s="13">
        <f t="shared" si="13"/>
        <v>88139.27339328872</v>
      </c>
    </row>
    <row r="55" spans="1:12" x14ac:dyDescent="0.3">
      <c r="A55" s="4"/>
      <c r="B55" s="4"/>
      <c r="C55" s="5" t="s">
        <v>13</v>
      </c>
      <c r="D55" s="5"/>
      <c r="E55" s="5"/>
      <c r="F55" s="5"/>
      <c r="G55" s="5"/>
      <c r="H55" s="5"/>
      <c r="I55" s="5"/>
      <c r="J55" s="5"/>
      <c r="K55" s="5"/>
    </row>
    <row r="56" spans="1:12" x14ac:dyDescent="0.3">
      <c r="A56" s="7" t="s">
        <v>30</v>
      </c>
      <c r="B56" s="8" t="s">
        <v>31</v>
      </c>
      <c r="C56" s="9">
        <f>C44+C50</f>
        <v>77206.789000000004</v>
      </c>
      <c r="D56" s="9">
        <f t="shared" ref="D56:J56" si="14">D44+D50</f>
        <v>0</v>
      </c>
      <c r="E56" s="9">
        <f t="shared" si="14"/>
        <v>0</v>
      </c>
      <c r="F56" s="9">
        <f t="shared" si="14"/>
        <v>0</v>
      </c>
      <c r="G56" s="9">
        <f t="shared" si="14"/>
        <v>0</v>
      </c>
      <c r="H56" s="9">
        <f t="shared" si="14"/>
        <v>0</v>
      </c>
      <c r="I56" s="9">
        <f t="shared" si="14"/>
        <v>0</v>
      </c>
      <c r="J56" s="9">
        <f t="shared" si="14"/>
        <v>0</v>
      </c>
      <c r="K56" s="10">
        <f>SUM(C56:J56)</f>
        <v>77206.789000000004</v>
      </c>
    </row>
    <row r="57" spans="1:12" x14ac:dyDescent="0.3">
      <c r="A57" s="7" t="s">
        <v>32</v>
      </c>
      <c r="B57" s="8" t="s">
        <v>33</v>
      </c>
      <c r="C57" s="9">
        <f t="shared" ref="C57:J59" si="15">C45+C51</f>
        <v>62877.171139762009</v>
      </c>
      <c r="D57" s="9">
        <f t="shared" si="15"/>
        <v>0</v>
      </c>
      <c r="E57" s="9">
        <f t="shared" si="15"/>
        <v>0</v>
      </c>
      <c r="F57" s="9">
        <f t="shared" si="15"/>
        <v>0</v>
      </c>
      <c r="G57" s="9">
        <f t="shared" si="15"/>
        <v>0</v>
      </c>
      <c r="H57" s="9">
        <f t="shared" si="15"/>
        <v>0</v>
      </c>
      <c r="I57" s="9">
        <f t="shared" si="15"/>
        <v>0</v>
      </c>
      <c r="J57" s="9">
        <f t="shared" si="15"/>
        <v>0</v>
      </c>
      <c r="K57" s="10">
        <f t="shared" ref="K57:K59" si="16">SUM(C57:J57)</f>
        <v>62877.171139762009</v>
      </c>
    </row>
    <row r="58" spans="1:12" x14ac:dyDescent="0.3">
      <c r="A58" s="7" t="s">
        <v>34</v>
      </c>
      <c r="B58" s="8" t="s">
        <v>35</v>
      </c>
      <c r="C58" s="9">
        <f t="shared" si="15"/>
        <v>0</v>
      </c>
      <c r="D58" s="9">
        <f t="shared" si="15"/>
        <v>0</v>
      </c>
      <c r="E58" s="9">
        <f t="shared" si="15"/>
        <v>0</v>
      </c>
      <c r="F58" s="9">
        <f t="shared" si="15"/>
        <v>0</v>
      </c>
      <c r="G58" s="9">
        <f t="shared" si="15"/>
        <v>0</v>
      </c>
      <c r="H58" s="9">
        <f t="shared" si="15"/>
        <v>0</v>
      </c>
      <c r="I58" s="9">
        <f t="shared" si="15"/>
        <v>0</v>
      </c>
      <c r="J58" s="9">
        <f t="shared" si="15"/>
        <v>0</v>
      </c>
      <c r="K58" s="10">
        <f t="shared" si="16"/>
        <v>0</v>
      </c>
    </row>
    <row r="59" spans="1:12" x14ac:dyDescent="0.3">
      <c r="A59" s="7" t="s">
        <v>36</v>
      </c>
      <c r="B59" s="8" t="s">
        <v>37</v>
      </c>
      <c r="C59" s="9">
        <f t="shared" si="15"/>
        <v>0</v>
      </c>
      <c r="D59" s="9">
        <f t="shared" si="15"/>
        <v>0</v>
      </c>
      <c r="E59" s="9">
        <f t="shared" si="15"/>
        <v>0</v>
      </c>
      <c r="F59" s="9">
        <f t="shared" si="15"/>
        <v>0</v>
      </c>
      <c r="G59" s="9">
        <f t="shared" si="15"/>
        <v>0</v>
      </c>
      <c r="H59" s="9">
        <f t="shared" si="15"/>
        <v>0</v>
      </c>
      <c r="I59" s="9">
        <f t="shared" si="15"/>
        <v>0</v>
      </c>
      <c r="J59" s="9">
        <f t="shared" si="15"/>
        <v>0</v>
      </c>
      <c r="K59" s="10">
        <f t="shared" si="16"/>
        <v>0</v>
      </c>
      <c r="L59" s="15"/>
    </row>
    <row r="60" spans="1:12" s="14" customFormat="1" ht="31.5" customHeight="1" x14ac:dyDescent="0.3">
      <c r="A60" s="12" t="s">
        <v>11</v>
      </c>
      <c r="B60" s="12"/>
      <c r="C60" s="13">
        <f>SUM(C50:C59)</f>
        <v>212566.98640186584</v>
      </c>
      <c r="D60" s="13">
        <f t="shared" ref="D60:K60" si="17">SUM(D50:D59)</f>
        <v>0</v>
      </c>
      <c r="E60" s="13">
        <f t="shared" si="17"/>
        <v>0</v>
      </c>
      <c r="F60" s="13">
        <f t="shared" si="17"/>
        <v>0</v>
      </c>
      <c r="G60" s="13">
        <f t="shared" si="17"/>
        <v>0</v>
      </c>
      <c r="H60" s="13">
        <f t="shared" si="17"/>
        <v>0</v>
      </c>
      <c r="I60" s="13">
        <f t="shared" si="17"/>
        <v>0</v>
      </c>
      <c r="J60" s="13">
        <f t="shared" si="17"/>
        <v>103795.52052447363</v>
      </c>
      <c r="K60" s="13">
        <f t="shared" si="17"/>
        <v>316362.50692633947</v>
      </c>
    </row>
    <row r="62" spans="1:12" ht="23.4" x14ac:dyDescent="0.45">
      <c r="A62" s="19" t="s">
        <v>38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</row>
    <row r="63" spans="1:12" x14ac:dyDescent="0.3">
      <c r="A63" s="20" t="s">
        <v>1</v>
      </c>
      <c r="B63" s="20" t="s">
        <v>2</v>
      </c>
      <c r="C63" s="20">
        <v>2016</v>
      </c>
      <c r="D63" s="20">
        <v>2017</v>
      </c>
      <c r="E63" s="20">
        <v>2018</v>
      </c>
      <c r="F63" s="20">
        <v>2019</v>
      </c>
      <c r="G63" s="20">
        <v>2020</v>
      </c>
      <c r="H63" s="20">
        <v>2021</v>
      </c>
      <c r="I63" s="20">
        <v>2022</v>
      </c>
      <c r="J63" s="20">
        <v>2023</v>
      </c>
      <c r="K63" s="20" t="s">
        <v>3</v>
      </c>
    </row>
    <row r="64" spans="1:12" x14ac:dyDescent="0.3">
      <c r="A64" s="4"/>
      <c r="B64" s="4"/>
      <c r="C64" s="5" t="s">
        <v>4</v>
      </c>
      <c r="D64" s="5"/>
      <c r="E64" s="5"/>
      <c r="F64" s="5"/>
      <c r="G64" s="5"/>
      <c r="H64" s="5"/>
      <c r="I64" s="5"/>
      <c r="J64" s="5"/>
      <c r="K64" s="5"/>
    </row>
    <row r="65" spans="1:11" x14ac:dyDescent="0.3">
      <c r="A65" s="7" t="s">
        <v>39</v>
      </c>
      <c r="B65" s="8" t="s">
        <v>40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-29225.05000000001</v>
      </c>
      <c r="I65" s="9">
        <v>0</v>
      </c>
      <c r="J65" s="9">
        <v>0</v>
      </c>
      <c r="K65" s="10">
        <f>SUM(C65:J65)</f>
        <v>-29225.05000000001</v>
      </c>
    </row>
    <row r="66" spans="1:11" x14ac:dyDescent="0.3">
      <c r="A66" s="21" t="s">
        <v>41</v>
      </c>
      <c r="B66" s="22" t="s">
        <v>42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29225.05000000001</v>
      </c>
      <c r="I66" s="23">
        <v>0</v>
      </c>
      <c r="J66" s="23">
        <v>0</v>
      </c>
      <c r="K66" s="24">
        <f>SUM(C66:J66)</f>
        <v>29225.05000000001</v>
      </c>
    </row>
    <row r="67" spans="1:11" x14ac:dyDescent="0.3">
      <c r="A67" s="7" t="s">
        <v>43</v>
      </c>
      <c r="B67" s="8" t="s">
        <v>44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-253.24228645654512</v>
      </c>
      <c r="I67" s="9">
        <v>0</v>
      </c>
      <c r="J67" s="9">
        <v>0</v>
      </c>
      <c r="K67" s="10">
        <f t="shared" ref="K67:K92" si="18">SUM(C67:J67)</f>
        <v>-253.24228645654512</v>
      </c>
    </row>
    <row r="68" spans="1:11" x14ac:dyDescent="0.3">
      <c r="A68" s="21" t="s">
        <v>45</v>
      </c>
      <c r="B68" s="22" t="s">
        <v>46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253.24228645654512</v>
      </c>
      <c r="I68" s="23">
        <v>0</v>
      </c>
      <c r="J68" s="23">
        <v>0</v>
      </c>
      <c r="K68" s="24">
        <f t="shared" si="18"/>
        <v>253.24228645654512</v>
      </c>
    </row>
    <row r="69" spans="1:11" x14ac:dyDescent="0.3">
      <c r="A69" s="7" t="s">
        <v>47</v>
      </c>
      <c r="B69" s="8" t="s">
        <v>48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-45359.003060889081</v>
      </c>
      <c r="I69" s="9">
        <v>0</v>
      </c>
      <c r="J69" s="9">
        <v>0</v>
      </c>
      <c r="K69" s="10">
        <f t="shared" si="18"/>
        <v>-45359.003060889081</v>
      </c>
    </row>
    <row r="70" spans="1:11" x14ac:dyDescent="0.3">
      <c r="A70" s="21" t="s">
        <v>49</v>
      </c>
      <c r="B70" s="22" t="s">
        <v>50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45359.003060888965</v>
      </c>
      <c r="I70" s="23">
        <v>0</v>
      </c>
      <c r="J70" s="23">
        <v>0</v>
      </c>
      <c r="K70" s="24">
        <f t="shared" si="18"/>
        <v>45359.003060888965</v>
      </c>
    </row>
    <row r="71" spans="1:11" x14ac:dyDescent="0.3">
      <c r="A71" s="7" t="s">
        <v>39</v>
      </c>
      <c r="B71" s="8" t="s">
        <v>51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-47580.78</v>
      </c>
      <c r="J71" s="9">
        <v>0</v>
      </c>
      <c r="K71" s="10">
        <f t="shared" si="18"/>
        <v>-47580.78</v>
      </c>
    </row>
    <row r="72" spans="1:11" x14ac:dyDescent="0.3">
      <c r="A72" s="21" t="s">
        <v>41</v>
      </c>
      <c r="B72" s="22" t="s">
        <v>52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47580.78</v>
      </c>
      <c r="J72" s="23">
        <v>0</v>
      </c>
      <c r="K72" s="24">
        <f t="shared" si="18"/>
        <v>47580.78</v>
      </c>
    </row>
    <row r="73" spans="1:11" x14ac:dyDescent="0.3">
      <c r="A73" s="7" t="s">
        <v>43</v>
      </c>
      <c r="B73" s="8" t="s">
        <v>53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-352.28000000016618</v>
      </c>
      <c r="J73" s="9">
        <v>0</v>
      </c>
      <c r="K73" s="10">
        <f t="shared" si="18"/>
        <v>-352.28000000016618</v>
      </c>
    </row>
    <row r="74" spans="1:11" x14ac:dyDescent="0.3">
      <c r="A74" s="21" t="s">
        <v>45</v>
      </c>
      <c r="B74" s="22" t="s">
        <v>54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352.28000000016618</v>
      </c>
      <c r="J74" s="23">
        <v>0</v>
      </c>
      <c r="K74" s="24">
        <f t="shared" si="18"/>
        <v>352.28000000016618</v>
      </c>
    </row>
    <row r="75" spans="1:11" x14ac:dyDescent="0.3">
      <c r="A75" s="7" t="s">
        <v>47</v>
      </c>
      <c r="B75" s="8" t="s">
        <v>55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-31739.973294849187</v>
      </c>
      <c r="J75" s="9">
        <v>0</v>
      </c>
      <c r="K75" s="10">
        <f t="shared" si="18"/>
        <v>-31739.973294849187</v>
      </c>
    </row>
    <row r="76" spans="1:11" x14ac:dyDescent="0.3">
      <c r="A76" s="21" t="s">
        <v>49</v>
      </c>
      <c r="B76" s="22" t="s">
        <v>56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31739.973294849187</v>
      </c>
      <c r="J76" s="23">
        <v>0</v>
      </c>
      <c r="K76" s="24">
        <f t="shared" si="18"/>
        <v>31739.973294849187</v>
      </c>
    </row>
    <row r="77" spans="1:11" x14ac:dyDescent="0.3">
      <c r="A77" s="7" t="s">
        <v>39</v>
      </c>
      <c r="B77" s="8" t="s">
        <v>57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-25163.78999999999</v>
      </c>
      <c r="K77" s="10">
        <f t="shared" si="18"/>
        <v>-25163.78999999999</v>
      </c>
    </row>
    <row r="78" spans="1:11" x14ac:dyDescent="0.3">
      <c r="A78" s="21" t="s">
        <v>41</v>
      </c>
      <c r="B78" s="22" t="s">
        <v>58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25163.78999999999</v>
      </c>
      <c r="K78" s="24">
        <f t="shared" si="18"/>
        <v>25163.78999999999</v>
      </c>
    </row>
    <row r="79" spans="1:11" x14ac:dyDescent="0.3">
      <c r="A79" s="7" t="s">
        <v>43</v>
      </c>
      <c r="B79" s="8" t="s">
        <v>59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3639.8799999999974</v>
      </c>
      <c r="K79" s="10">
        <f t="shared" si="18"/>
        <v>3639.8799999999974</v>
      </c>
    </row>
    <row r="80" spans="1:11" x14ac:dyDescent="0.3">
      <c r="A80" s="21" t="s">
        <v>45</v>
      </c>
      <c r="B80" s="22" t="s">
        <v>60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-3639.8799999999974</v>
      </c>
      <c r="K80" s="24">
        <f t="shared" si="18"/>
        <v>-3639.8799999999974</v>
      </c>
    </row>
    <row r="81" spans="1:11" x14ac:dyDescent="0.3">
      <c r="A81" s="7" t="s">
        <v>47</v>
      </c>
      <c r="B81" s="8" t="s">
        <v>61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-37010.44016213459</v>
      </c>
      <c r="K81" s="10">
        <f t="shared" si="18"/>
        <v>-37010.44016213459</v>
      </c>
    </row>
    <row r="82" spans="1:11" x14ac:dyDescent="0.3">
      <c r="A82" s="21" t="s">
        <v>49</v>
      </c>
      <c r="B82" s="22" t="s">
        <v>62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37010.44016213459</v>
      </c>
      <c r="K82" s="24">
        <f t="shared" si="18"/>
        <v>37010.44016213459</v>
      </c>
    </row>
    <row r="83" spans="1:11" ht="28.8" x14ac:dyDescent="0.3">
      <c r="A83" s="7" t="s">
        <v>27</v>
      </c>
      <c r="B83" s="8" t="s">
        <v>63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10">
        <f t="shared" si="18"/>
        <v>0</v>
      </c>
    </row>
    <row r="84" spans="1:11" x14ac:dyDescent="0.3">
      <c r="A84" s="7" t="s">
        <v>64</v>
      </c>
      <c r="B84" s="8" t="s">
        <v>65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-28902.160000000007</v>
      </c>
      <c r="I84" s="9">
        <v>0</v>
      </c>
      <c r="J84" s="9">
        <v>0</v>
      </c>
      <c r="K84" s="10">
        <f t="shared" si="18"/>
        <v>-28902.160000000007</v>
      </c>
    </row>
    <row r="85" spans="1:11" x14ac:dyDescent="0.3">
      <c r="A85" s="7" t="s">
        <v>66</v>
      </c>
      <c r="B85" s="8" t="s">
        <v>67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-535.2692317727051</v>
      </c>
      <c r="I85" s="9">
        <v>0</v>
      </c>
      <c r="J85" s="9">
        <v>0</v>
      </c>
      <c r="K85" s="10">
        <f t="shared" si="18"/>
        <v>-535.2692317727051</v>
      </c>
    </row>
    <row r="86" spans="1:11" x14ac:dyDescent="0.3">
      <c r="A86" s="7" t="s">
        <v>68</v>
      </c>
      <c r="B86" s="8" t="s">
        <v>69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-51998.769324571593</v>
      </c>
      <c r="I86" s="9">
        <v>0</v>
      </c>
      <c r="J86" s="9">
        <v>0</v>
      </c>
      <c r="K86" s="10">
        <f t="shared" si="18"/>
        <v>-51998.769324571593</v>
      </c>
    </row>
    <row r="87" spans="1:11" x14ac:dyDescent="0.3">
      <c r="A87" s="7" t="s">
        <v>64</v>
      </c>
      <c r="B87" s="8" t="s">
        <v>70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-47030.37000000001</v>
      </c>
      <c r="J87" s="9">
        <v>0</v>
      </c>
      <c r="K87" s="10">
        <f t="shared" si="18"/>
        <v>-47030.37000000001</v>
      </c>
    </row>
    <row r="88" spans="1:11" x14ac:dyDescent="0.3">
      <c r="A88" s="7" t="s">
        <v>66</v>
      </c>
      <c r="B88" s="8" t="s">
        <v>71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4739.2799999999679</v>
      </c>
      <c r="J88" s="9">
        <v>0</v>
      </c>
      <c r="K88" s="10">
        <f t="shared" si="18"/>
        <v>4739.2799999999679</v>
      </c>
    </row>
    <row r="89" spans="1:11" x14ac:dyDescent="0.3">
      <c r="A89" s="7" t="s">
        <v>68</v>
      </c>
      <c r="B89" s="8" t="s">
        <v>72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-38489.717071789521</v>
      </c>
      <c r="J89" s="9">
        <v>0</v>
      </c>
      <c r="K89" s="10">
        <f t="shared" si="18"/>
        <v>-38489.717071789521</v>
      </c>
    </row>
    <row r="90" spans="1:11" x14ac:dyDescent="0.3">
      <c r="A90" s="7" t="s">
        <v>64</v>
      </c>
      <c r="B90" s="8" t="s">
        <v>73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-24957.349999999995</v>
      </c>
      <c r="K90" s="10">
        <f t="shared" si="18"/>
        <v>-24957.349999999995</v>
      </c>
    </row>
    <row r="91" spans="1:11" x14ac:dyDescent="0.3">
      <c r="A91" s="7" t="s">
        <v>66</v>
      </c>
      <c r="B91" s="8" t="s">
        <v>74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-24599.349999999995</v>
      </c>
      <c r="K91" s="10">
        <f t="shared" si="18"/>
        <v>-24599.349999999995</v>
      </c>
    </row>
    <row r="92" spans="1:11" x14ac:dyDescent="0.3">
      <c r="A92" s="7" t="s">
        <v>68</v>
      </c>
      <c r="B92" s="8" t="s">
        <v>75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-36193.892083016341</v>
      </c>
      <c r="K92" s="10">
        <f t="shared" si="18"/>
        <v>-36193.892083016341</v>
      </c>
    </row>
    <row r="93" spans="1:11" x14ac:dyDescent="0.3">
      <c r="A93" s="12" t="s">
        <v>11</v>
      </c>
      <c r="B93" s="12"/>
      <c r="C93" s="13">
        <f>SUM(C65:C92)</f>
        <v>0</v>
      </c>
      <c r="D93" s="13">
        <f t="shared" ref="D93:J93" si="19">SUM(D65:D92)</f>
        <v>0</v>
      </c>
      <c r="E93" s="13">
        <f t="shared" si="19"/>
        <v>0</v>
      </c>
      <c r="F93" s="13">
        <f t="shared" si="19"/>
        <v>0</v>
      </c>
      <c r="G93" s="13">
        <f t="shared" si="19"/>
        <v>0</v>
      </c>
      <c r="H93" s="13">
        <f t="shared" si="19"/>
        <v>-81436.198556344418</v>
      </c>
      <c r="I93" s="13">
        <f t="shared" si="19"/>
        <v>-80780.807071789561</v>
      </c>
      <c r="J93" s="13">
        <f t="shared" si="19"/>
        <v>-85750.592083016323</v>
      </c>
      <c r="K93" s="13">
        <f>SUM(K65:K92)</f>
        <v>-247967.59771115033</v>
      </c>
    </row>
    <row r="94" spans="1:11" x14ac:dyDescent="0.3">
      <c r="A94" s="4"/>
      <c r="B94" s="4"/>
      <c r="C94" s="5" t="s">
        <v>12</v>
      </c>
      <c r="D94" s="5"/>
      <c r="E94" s="5"/>
      <c r="F94" s="5"/>
      <c r="G94" s="5"/>
      <c r="H94" s="5"/>
      <c r="I94" s="5"/>
      <c r="J94" s="5"/>
      <c r="K94" s="5"/>
    </row>
    <row r="95" spans="1:11" x14ac:dyDescent="0.3">
      <c r="A95" s="7" t="s">
        <v>39</v>
      </c>
      <c r="B95" s="8" t="s">
        <v>40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-81199.039999999994</v>
      </c>
      <c r="I95" s="9">
        <v>0</v>
      </c>
      <c r="J95" s="9">
        <v>0</v>
      </c>
      <c r="K95" s="10">
        <f t="shared" ref="K95:K122" si="20">SUM(C95:J95)</f>
        <v>-81199.039999999994</v>
      </c>
    </row>
    <row r="96" spans="1:11" x14ac:dyDescent="0.3">
      <c r="A96" s="21" t="s">
        <v>41</v>
      </c>
      <c r="B96" s="22" t="s">
        <v>42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v>81199.039999999994</v>
      </c>
      <c r="I96" s="23">
        <v>0</v>
      </c>
      <c r="J96" s="23">
        <v>0</v>
      </c>
      <c r="K96" s="24">
        <f t="shared" si="20"/>
        <v>81199.039999999994</v>
      </c>
    </row>
    <row r="97" spans="1:11" x14ac:dyDescent="0.3">
      <c r="A97" s="7" t="s">
        <v>43</v>
      </c>
      <c r="B97" s="8" t="s">
        <v>44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10">
        <f t="shared" si="20"/>
        <v>0</v>
      </c>
    </row>
    <row r="98" spans="1:11" x14ac:dyDescent="0.3">
      <c r="A98" s="21" t="s">
        <v>45</v>
      </c>
      <c r="B98" s="22" t="s">
        <v>46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4">
        <f t="shared" si="20"/>
        <v>0</v>
      </c>
    </row>
    <row r="99" spans="1:11" x14ac:dyDescent="0.3">
      <c r="A99" s="7" t="s">
        <v>47</v>
      </c>
      <c r="B99" s="8" t="s">
        <v>48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45359.003060889081</v>
      </c>
      <c r="I99" s="9">
        <v>0</v>
      </c>
      <c r="J99" s="9">
        <v>0</v>
      </c>
      <c r="K99" s="10">
        <f t="shared" si="20"/>
        <v>45359.003060889081</v>
      </c>
    </row>
    <row r="100" spans="1:11" x14ac:dyDescent="0.3">
      <c r="A100" s="21" t="s">
        <v>49</v>
      </c>
      <c r="B100" s="22" t="s">
        <v>50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-45359.003060888965</v>
      </c>
      <c r="I100" s="23">
        <v>0</v>
      </c>
      <c r="J100" s="23">
        <v>0</v>
      </c>
      <c r="K100" s="24">
        <f t="shared" si="20"/>
        <v>-45359.003060888965</v>
      </c>
    </row>
    <row r="101" spans="1:11" x14ac:dyDescent="0.3">
      <c r="A101" s="7" t="s">
        <v>39</v>
      </c>
      <c r="B101" s="8" t="s">
        <v>51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-54160.909999999996</v>
      </c>
      <c r="J101" s="9">
        <v>0</v>
      </c>
      <c r="K101" s="10">
        <f t="shared" si="20"/>
        <v>-54160.909999999996</v>
      </c>
    </row>
    <row r="102" spans="1:11" x14ac:dyDescent="0.3">
      <c r="A102" s="21" t="s">
        <v>41</v>
      </c>
      <c r="B102" s="22" t="s">
        <v>52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54160.909999999996</v>
      </c>
      <c r="J102" s="23">
        <v>0</v>
      </c>
      <c r="K102" s="24">
        <f t="shared" si="20"/>
        <v>54160.909999999996</v>
      </c>
    </row>
    <row r="103" spans="1:11" x14ac:dyDescent="0.3">
      <c r="A103" s="7" t="s">
        <v>43</v>
      </c>
      <c r="B103" s="8" t="s">
        <v>53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10">
        <f t="shared" si="20"/>
        <v>0</v>
      </c>
    </row>
    <row r="104" spans="1:11" x14ac:dyDescent="0.3">
      <c r="A104" s="21" t="s">
        <v>45</v>
      </c>
      <c r="B104" s="22" t="s">
        <v>54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4">
        <f t="shared" si="20"/>
        <v>0</v>
      </c>
    </row>
    <row r="105" spans="1:11" x14ac:dyDescent="0.3">
      <c r="A105" s="7" t="s">
        <v>47</v>
      </c>
      <c r="B105" s="8" t="s">
        <v>55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31739.973294849187</v>
      </c>
      <c r="J105" s="9">
        <v>0</v>
      </c>
      <c r="K105" s="10">
        <f t="shared" si="20"/>
        <v>31739.973294849187</v>
      </c>
    </row>
    <row r="106" spans="1:11" x14ac:dyDescent="0.3">
      <c r="A106" s="21" t="s">
        <v>49</v>
      </c>
      <c r="B106" s="22" t="s">
        <v>56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  <c r="H106" s="23">
        <v>0</v>
      </c>
      <c r="I106" s="23">
        <v>-31739.973294849187</v>
      </c>
      <c r="J106" s="23">
        <v>0</v>
      </c>
      <c r="K106" s="24">
        <f t="shared" si="20"/>
        <v>-31739.973294849187</v>
      </c>
    </row>
    <row r="107" spans="1:11" x14ac:dyDescent="0.3">
      <c r="A107" s="7" t="s">
        <v>39</v>
      </c>
      <c r="B107" s="8" t="s">
        <v>57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-62484.819999999985</v>
      </c>
      <c r="K107" s="10">
        <f t="shared" si="20"/>
        <v>-62484.819999999985</v>
      </c>
    </row>
    <row r="108" spans="1:11" x14ac:dyDescent="0.3">
      <c r="A108" s="21" t="s">
        <v>41</v>
      </c>
      <c r="B108" s="22" t="s">
        <v>58</v>
      </c>
      <c r="C108" s="23">
        <v>0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62484.819999999985</v>
      </c>
      <c r="K108" s="24">
        <f t="shared" si="20"/>
        <v>62484.819999999985</v>
      </c>
    </row>
    <row r="109" spans="1:11" x14ac:dyDescent="0.3">
      <c r="A109" s="7" t="s">
        <v>43</v>
      </c>
      <c r="B109" s="8" t="s">
        <v>59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10">
        <f t="shared" si="20"/>
        <v>0</v>
      </c>
    </row>
    <row r="110" spans="1:11" x14ac:dyDescent="0.3">
      <c r="A110" s="21" t="s">
        <v>45</v>
      </c>
      <c r="B110" s="22" t="s">
        <v>60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4">
        <f t="shared" si="20"/>
        <v>0</v>
      </c>
    </row>
    <row r="111" spans="1:11" x14ac:dyDescent="0.3">
      <c r="A111" s="7" t="s">
        <v>47</v>
      </c>
      <c r="B111" s="8" t="s">
        <v>61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37010.44016213459</v>
      </c>
      <c r="K111" s="10">
        <f t="shared" si="20"/>
        <v>37010.44016213459</v>
      </c>
    </row>
    <row r="112" spans="1:11" x14ac:dyDescent="0.3">
      <c r="A112" s="21" t="s">
        <v>49</v>
      </c>
      <c r="B112" s="22" t="s">
        <v>62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-37010.44016213459</v>
      </c>
      <c r="K112" s="24">
        <f t="shared" si="20"/>
        <v>-37010.44016213459</v>
      </c>
    </row>
    <row r="113" spans="1:11" ht="28.8" x14ac:dyDescent="0.3">
      <c r="A113" s="7" t="s">
        <v>27</v>
      </c>
      <c r="B113" s="8" t="s">
        <v>63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-921.51400738804318</v>
      </c>
      <c r="I113" s="9">
        <v>-610.48701547261624</v>
      </c>
      <c r="J113" s="9">
        <v>-618.54797078033448</v>
      </c>
      <c r="K113" s="10">
        <f t="shared" si="20"/>
        <v>-2150.548993640994</v>
      </c>
    </row>
    <row r="114" spans="1:11" x14ac:dyDescent="0.3">
      <c r="A114" s="7" t="s">
        <v>64</v>
      </c>
      <c r="B114" s="8" t="s">
        <v>65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-80261.17</v>
      </c>
      <c r="I114" s="9">
        <v>0</v>
      </c>
      <c r="J114" s="9">
        <v>0</v>
      </c>
      <c r="K114" s="10">
        <f t="shared" si="20"/>
        <v>-80261.17</v>
      </c>
    </row>
    <row r="115" spans="1:11" x14ac:dyDescent="0.3">
      <c r="A115" s="7" t="s">
        <v>66</v>
      </c>
      <c r="B115" s="8" t="s">
        <v>67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10">
        <f t="shared" si="20"/>
        <v>0</v>
      </c>
    </row>
    <row r="116" spans="1:11" x14ac:dyDescent="0.3">
      <c r="A116" s="7" t="s">
        <v>68</v>
      </c>
      <c r="B116" s="8" t="s">
        <v>69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51998.769324571593</v>
      </c>
      <c r="I116" s="9">
        <v>0</v>
      </c>
      <c r="J116" s="9">
        <v>0</v>
      </c>
      <c r="K116" s="10">
        <f t="shared" si="20"/>
        <v>51998.769324571593</v>
      </c>
    </row>
    <row r="117" spans="1:11" x14ac:dyDescent="0.3">
      <c r="A117" s="7" t="s">
        <v>64</v>
      </c>
      <c r="B117" s="8" t="s">
        <v>70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-53509.170000000006</v>
      </c>
      <c r="J117" s="9">
        <v>0</v>
      </c>
      <c r="K117" s="10">
        <f t="shared" si="20"/>
        <v>-53509.170000000006</v>
      </c>
    </row>
    <row r="118" spans="1:11" x14ac:dyDescent="0.3">
      <c r="A118" s="7" t="s">
        <v>66</v>
      </c>
      <c r="B118" s="8" t="s">
        <v>71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10">
        <f t="shared" si="20"/>
        <v>0</v>
      </c>
    </row>
    <row r="119" spans="1:11" x14ac:dyDescent="0.3">
      <c r="A119" s="7" t="s">
        <v>68</v>
      </c>
      <c r="B119" s="8" t="s">
        <v>72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38489.717071789521</v>
      </c>
      <c r="J119" s="9">
        <v>0</v>
      </c>
      <c r="K119" s="10">
        <f t="shared" si="20"/>
        <v>38489.717071789521</v>
      </c>
    </row>
    <row r="120" spans="1:11" x14ac:dyDescent="0.3">
      <c r="A120" s="7" t="s">
        <v>64</v>
      </c>
      <c r="B120" s="8" t="s">
        <v>73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-61866.289999999994</v>
      </c>
      <c r="K120" s="10">
        <f t="shared" si="20"/>
        <v>-61866.289999999994</v>
      </c>
    </row>
    <row r="121" spans="1:11" x14ac:dyDescent="0.3">
      <c r="A121" s="7" t="s">
        <v>66</v>
      </c>
      <c r="B121" s="8" t="s">
        <v>74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10">
        <f t="shared" si="20"/>
        <v>0</v>
      </c>
    </row>
    <row r="122" spans="1:11" x14ac:dyDescent="0.3">
      <c r="A122" s="7" t="s">
        <v>68</v>
      </c>
      <c r="B122" s="8" t="s">
        <v>75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36193.892083016341</v>
      </c>
      <c r="K122" s="10">
        <f t="shared" si="20"/>
        <v>36193.892083016341</v>
      </c>
    </row>
    <row r="123" spans="1:11" x14ac:dyDescent="0.3">
      <c r="A123" s="12" t="s">
        <v>11</v>
      </c>
      <c r="B123" s="12"/>
      <c r="C123" s="13">
        <f>SUM(C95:C122)</f>
        <v>0</v>
      </c>
      <c r="D123" s="13">
        <f t="shared" ref="D123:K123" si="21">SUM(D95:D122)</f>
        <v>0</v>
      </c>
      <c r="E123" s="13">
        <f t="shared" si="21"/>
        <v>0</v>
      </c>
      <c r="F123" s="13">
        <f t="shared" si="21"/>
        <v>0</v>
      </c>
      <c r="G123" s="13">
        <f t="shared" si="21"/>
        <v>0</v>
      </c>
      <c r="H123" s="13">
        <f t="shared" si="21"/>
        <v>-29183.914682816336</v>
      </c>
      <c r="I123" s="13">
        <f t="shared" si="21"/>
        <v>-15629.939943683101</v>
      </c>
      <c r="J123" s="13">
        <f t="shared" si="21"/>
        <v>-26290.945887763985</v>
      </c>
      <c r="K123" s="13">
        <f t="shared" si="21"/>
        <v>-71104.800514263436</v>
      </c>
    </row>
    <row r="124" spans="1:11" x14ac:dyDescent="0.3">
      <c r="A124" s="4"/>
      <c r="B124" s="4"/>
      <c r="C124" s="5" t="s">
        <v>13</v>
      </c>
      <c r="D124" s="5"/>
      <c r="E124" s="5"/>
      <c r="F124" s="5"/>
      <c r="G124" s="5"/>
      <c r="H124" s="5"/>
      <c r="I124" s="5"/>
      <c r="J124" s="5"/>
      <c r="K124" s="5"/>
    </row>
    <row r="125" spans="1:11" x14ac:dyDescent="0.3">
      <c r="A125" s="7" t="s">
        <v>39</v>
      </c>
      <c r="B125" s="8" t="s">
        <v>40</v>
      </c>
      <c r="C125" s="9">
        <f t="shared" ref="C125:J140" si="22">C65+C95</f>
        <v>0</v>
      </c>
      <c r="D125" s="9">
        <f t="shared" si="22"/>
        <v>0</v>
      </c>
      <c r="E125" s="9">
        <f t="shared" si="22"/>
        <v>0</v>
      </c>
      <c r="F125" s="9">
        <f t="shared" si="22"/>
        <v>0</v>
      </c>
      <c r="G125" s="9">
        <f t="shared" si="22"/>
        <v>0</v>
      </c>
      <c r="H125" s="9">
        <f t="shared" si="22"/>
        <v>-110424.09</v>
      </c>
      <c r="I125" s="9">
        <f t="shared" si="22"/>
        <v>0</v>
      </c>
      <c r="J125" s="9">
        <f t="shared" si="22"/>
        <v>0</v>
      </c>
      <c r="K125" s="10">
        <f t="shared" ref="K125:K152" si="23">SUM(C125:J125)</f>
        <v>-110424.09</v>
      </c>
    </row>
    <row r="126" spans="1:11" x14ac:dyDescent="0.3">
      <c r="A126" s="21" t="s">
        <v>41</v>
      </c>
      <c r="B126" s="22" t="s">
        <v>42</v>
      </c>
      <c r="C126" s="23">
        <f t="shared" si="22"/>
        <v>0</v>
      </c>
      <c r="D126" s="23">
        <f t="shared" si="22"/>
        <v>0</v>
      </c>
      <c r="E126" s="23">
        <f t="shared" si="22"/>
        <v>0</v>
      </c>
      <c r="F126" s="23">
        <f t="shared" si="22"/>
        <v>0</v>
      </c>
      <c r="G126" s="23">
        <f t="shared" si="22"/>
        <v>0</v>
      </c>
      <c r="H126" s="23">
        <f t="shared" si="22"/>
        <v>110424.09</v>
      </c>
      <c r="I126" s="23">
        <f t="shared" si="22"/>
        <v>0</v>
      </c>
      <c r="J126" s="23">
        <f t="shared" si="22"/>
        <v>0</v>
      </c>
      <c r="K126" s="24">
        <f t="shared" si="23"/>
        <v>110424.09</v>
      </c>
    </row>
    <row r="127" spans="1:11" x14ac:dyDescent="0.3">
      <c r="A127" s="7" t="s">
        <v>43</v>
      </c>
      <c r="B127" s="8" t="s">
        <v>44</v>
      </c>
      <c r="C127" s="9">
        <f t="shared" si="22"/>
        <v>0</v>
      </c>
      <c r="D127" s="9">
        <f t="shared" si="22"/>
        <v>0</v>
      </c>
      <c r="E127" s="9">
        <f t="shared" si="22"/>
        <v>0</v>
      </c>
      <c r="F127" s="9">
        <f t="shared" si="22"/>
        <v>0</v>
      </c>
      <c r="G127" s="9">
        <f t="shared" si="22"/>
        <v>0</v>
      </c>
      <c r="H127" s="9">
        <f t="shared" si="22"/>
        <v>-253.24228645654512</v>
      </c>
      <c r="I127" s="9">
        <f t="shared" si="22"/>
        <v>0</v>
      </c>
      <c r="J127" s="9">
        <f t="shared" si="22"/>
        <v>0</v>
      </c>
      <c r="K127" s="10">
        <f t="shared" si="23"/>
        <v>-253.24228645654512</v>
      </c>
    </row>
    <row r="128" spans="1:11" x14ac:dyDescent="0.3">
      <c r="A128" s="21" t="s">
        <v>45</v>
      </c>
      <c r="B128" s="22" t="s">
        <v>46</v>
      </c>
      <c r="C128" s="23">
        <f t="shared" si="22"/>
        <v>0</v>
      </c>
      <c r="D128" s="23">
        <f t="shared" si="22"/>
        <v>0</v>
      </c>
      <c r="E128" s="23">
        <f t="shared" si="22"/>
        <v>0</v>
      </c>
      <c r="F128" s="23">
        <f t="shared" si="22"/>
        <v>0</v>
      </c>
      <c r="G128" s="23">
        <f t="shared" si="22"/>
        <v>0</v>
      </c>
      <c r="H128" s="23">
        <f t="shared" si="22"/>
        <v>253.24228645654512</v>
      </c>
      <c r="I128" s="23">
        <f t="shared" si="22"/>
        <v>0</v>
      </c>
      <c r="J128" s="23">
        <f t="shared" si="22"/>
        <v>0</v>
      </c>
      <c r="K128" s="24">
        <f t="shared" si="23"/>
        <v>253.24228645654512</v>
      </c>
    </row>
    <row r="129" spans="1:11" x14ac:dyDescent="0.3">
      <c r="A129" s="7" t="s">
        <v>47</v>
      </c>
      <c r="B129" s="8" t="s">
        <v>48</v>
      </c>
      <c r="C129" s="9">
        <f t="shared" si="22"/>
        <v>0</v>
      </c>
      <c r="D129" s="9">
        <f t="shared" si="22"/>
        <v>0</v>
      </c>
      <c r="E129" s="9">
        <f t="shared" si="22"/>
        <v>0</v>
      </c>
      <c r="F129" s="9">
        <f t="shared" si="22"/>
        <v>0</v>
      </c>
      <c r="G129" s="9">
        <f t="shared" si="22"/>
        <v>0</v>
      </c>
      <c r="H129" s="9">
        <f t="shared" si="22"/>
        <v>0</v>
      </c>
      <c r="I129" s="9">
        <f t="shared" si="22"/>
        <v>0</v>
      </c>
      <c r="J129" s="9">
        <f t="shared" si="22"/>
        <v>0</v>
      </c>
      <c r="K129" s="10">
        <f t="shared" si="23"/>
        <v>0</v>
      </c>
    </row>
    <row r="130" spans="1:11" x14ac:dyDescent="0.3">
      <c r="A130" s="21" t="s">
        <v>49</v>
      </c>
      <c r="B130" s="22" t="s">
        <v>50</v>
      </c>
      <c r="C130" s="23">
        <f t="shared" si="22"/>
        <v>0</v>
      </c>
      <c r="D130" s="23">
        <f t="shared" si="22"/>
        <v>0</v>
      </c>
      <c r="E130" s="23">
        <f t="shared" si="22"/>
        <v>0</v>
      </c>
      <c r="F130" s="23">
        <f t="shared" si="22"/>
        <v>0</v>
      </c>
      <c r="G130" s="23">
        <f t="shared" si="22"/>
        <v>0</v>
      </c>
      <c r="H130" s="23">
        <f t="shared" si="22"/>
        <v>0</v>
      </c>
      <c r="I130" s="23">
        <f t="shared" si="22"/>
        <v>0</v>
      </c>
      <c r="J130" s="23">
        <f t="shared" si="22"/>
        <v>0</v>
      </c>
      <c r="K130" s="24">
        <f t="shared" si="23"/>
        <v>0</v>
      </c>
    </row>
    <row r="131" spans="1:11" x14ac:dyDescent="0.3">
      <c r="A131" s="7" t="s">
        <v>39</v>
      </c>
      <c r="B131" s="8" t="s">
        <v>51</v>
      </c>
      <c r="C131" s="9">
        <f t="shared" si="22"/>
        <v>0</v>
      </c>
      <c r="D131" s="9">
        <f t="shared" si="22"/>
        <v>0</v>
      </c>
      <c r="E131" s="9">
        <f t="shared" si="22"/>
        <v>0</v>
      </c>
      <c r="F131" s="9">
        <f t="shared" si="22"/>
        <v>0</v>
      </c>
      <c r="G131" s="9">
        <f t="shared" si="22"/>
        <v>0</v>
      </c>
      <c r="H131" s="9">
        <f t="shared" si="22"/>
        <v>0</v>
      </c>
      <c r="I131" s="9">
        <f t="shared" si="22"/>
        <v>-101741.69</v>
      </c>
      <c r="J131" s="9">
        <f t="shared" si="22"/>
        <v>0</v>
      </c>
      <c r="K131" s="10">
        <f t="shared" si="23"/>
        <v>-101741.69</v>
      </c>
    </row>
    <row r="132" spans="1:11" x14ac:dyDescent="0.3">
      <c r="A132" s="21" t="s">
        <v>41</v>
      </c>
      <c r="B132" s="22" t="s">
        <v>52</v>
      </c>
      <c r="C132" s="23">
        <f t="shared" si="22"/>
        <v>0</v>
      </c>
      <c r="D132" s="23">
        <f t="shared" si="22"/>
        <v>0</v>
      </c>
      <c r="E132" s="23">
        <f t="shared" si="22"/>
        <v>0</v>
      </c>
      <c r="F132" s="23">
        <f t="shared" si="22"/>
        <v>0</v>
      </c>
      <c r="G132" s="23">
        <f t="shared" si="22"/>
        <v>0</v>
      </c>
      <c r="H132" s="23">
        <f t="shared" si="22"/>
        <v>0</v>
      </c>
      <c r="I132" s="23">
        <f t="shared" si="22"/>
        <v>101741.69</v>
      </c>
      <c r="J132" s="23">
        <f t="shared" si="22"/>
        <v>0</v>
      </c>
      <c r="K132" s="24">
        <f t="shared" si="23"/>
        <v>101741.69</v>
      </c>
    </row>
    <row r="133" spans="1:11" x14ac:dyDescent="0.3">
      <c r="A133" s="7" t="s">
        <v>43</v>
      </c>
      <c r="B133" s="8" t="s">
        <v>53</v>
      </c>
      <c r="C133" s="9">
        <f t="shared" si="22"/>
        <v>0</v>
      </c>
      <c r="D133" s="9">
        <f t="shared" si="22"/>
        <v>0</v>
      </c>
      <c r="E133" s="9">
        <f t="shared" si="22"/>
        <v>0</v>
      </c>
      <c r="F133" s="9">
        <f t="shared" si="22"/>
        <v>0</v>
      </c>
      <c r="G133" s="9">
        <f t="shared" si="22"/>
        <v>0</v>
      </c>
      <c r="H133" s="9">
        <f t="shared" si="22"/>
        <v>0</v>
      </c>
      <c r="I133" s="9">
        <f t="shared" si="22"/>
        <v>-352.28000000016618</v>
      </c>
      <c r="J133" s="9">
        <f t="shared" si="22"/>
        <v>0</v>
      </c>
      <c r="K133" s="10">
        <f t="shared" si="23"/>
        <v>-352.28000000016618</v>
      </c>
    </row>
    <row r="134" spans="1:11" x14ac:dyDescent="0.3">
      <c r="A134" s="21" t="s">
        <v>45</v>
      </c>
      <c r="B134" s="22" t="s">
        <v>54</v>
      </c>
      <c r="C134" s="23">
        <f t="shared" si="22"/>
        <v>0</v>
      </c>
      <c r="D134" s="23">
        <f t="shared" si="22"/>
        <v>0</v>
      </c>
      <c r="E134" s="23">
        <f t="shared" si="22"/>
        <v>0</v>
      </c>
      <c r="F134" s="23">
        <f t="shared" si="22"/>
        <v>0</v>
      </c>
      <c r="G134" s="23">
        <f t="shared" si="22"/>
        <v>0</v>
      </c>
      <c r="H134" s="23">
        <f t="shared" si="22"/>
        <v>0</v>
      </c>
      <c r="I134" s="23">
        <f t="shared" si="22"/>
        <v>352.28000000016618</v>
      </c>
      <c r="J134" s="23">
        <f t="shared" si="22"/>
        <v>0</v>
      </c>
      <c r="K134" s="24">
        <f t="shared" si="23"/>
        <v>352.28000000016618</v>
      </c>
    </row>
    <row r="135" spans="1:11" x14ac:dyDescent="0.3">
      <c r="A135" s="7" t="s">
        <v>47</v>
      </c>
      <c r="B135" s="8" t="s">
        <v>55</v>
      </c>
      <c r="C135" s="9">
        <f t="shared" si="22"/>
        <v>0</v>
      </c>
      <c r="D135" s="9">
        <f t="shared" si="22"/>
        <v>0</v>
      </c>
      <c r="E135" s="9">
        <f t="shared" si="22"/>
        <v>0</v>
      </c>
      <c r="F135" s="9">
        <f t="shared" si="22"/>
        <v>0</v>
      </c>
      <c r="G135" s="9">
        <f t="shared" si="22"/>
        <v>0</v>
      </c>
      <c r="H135" s="9">
        <f t="shared" si="22"/>
        <v>0</v>
      </c>
      <c r="I135" s="9">
        <f t="shared" si="22"/>
        <v>0</v>
      </c>
      <c r="J135" s="9">
        <f t="shared" si="22"/>
        <v>0</v>
      </c>
      <c r="K135" s="10">
        <f t="shared" si="23"/>
        <v>0</v>
      </c>
    </row>
    <row r="136" spans="1:11" x14ac:dyDescent="0.3">
      <c r="A136" s="21" t="s">
        <v>49</v>
      </c>
      <c r="B136" s="22" t="s">
        <v>56</v>
      </c>
      <c r="C136" s="23">
        <f t="shared" si="22"/>
        <v>0</v>
      </c>
      <c r="D136" s="23">
        <f t="shared" si="22"/>
        <v>0</v>
      </c>
      <c r="E136" s="23">
        <f t="shared" si="22"/>
        <v>0</v>
      </c>
      <c r="F136" s="23">
        <f t="shared" si="22"/>
        <v>0</v>
      </c>
      <c r="G136" s="23">
        <f t="shared" si="22"/>
        <v>0</v>
      </c>
      <c r="H136" s="23">
        <f t="shared" si="22"/>
        <v>0</v>
      </c>
      <c r="I136" s="23">
        <f t="shared" si="22"/>
        <v>0</v>
      </c>
      <c r="J136" s="23">
        <f t="shared" si="22"/>
        <v>0</v>
      </c>
      <c r="K136" s="24">
        <f t="shared" si="23"/>
        <v>0</v>
      </c>
    </row>
    <row r="137" spans="1:11" x14ac:dyDescent="0.3">
      <c r="A137" s="7" t="s">
        <v>39</v>
      </c>
      <c r="B137" s="8" t="s">
        <v>57</v>
      </c>
      <c r="C137" s="9">
        <f t="shared" si="22"/>
        <v>0</v>
      </c>
      <c r="D137" s="9">
        <f t="shared" si="22"/>
        <v>0</v>
      </c>
      <c r="E137" s="9">
        <f t="shared" si="22"/>
        <v>0</v>
      </c>
      <c r="F137" s="9">
        <f t="shared" si="22"/>
        <v>0</v>
      </c>
      <c r="G137" s="9">
        <f t="shared" si="22"/>
        <v>0</v>
      </c>
      <c r="H137" s="9">
        <f t="shared" si="22"/>
        <v>0</v>
      </c>
      <c r="I137" s="9">
        <f t="shared" si="22"/>
        <v>0</v>
      </c>
      <c r="J137" s="9">
        <f t="shared" si="22"/>
        <v>-87648.609999999971</v>
      </c>
      <c r="K137" s="10">
        <f t="shared" si="23"/>
        <v>-87648.609999999971</v>
      </c>
    </row>
    <row r="138" spans="1:11" x14ac:dyDescent="0.3">
      <c r="A138" s="21" t="s">
        <v>41</v>
      </c>
      <c r="B138" s="22" t="s">
        <v>58</v>
      </c>
      <c r="C138" s="23">
        <f t="shared" si="22"/>
        <v>0</v>
      </c>
      <c r="D138" s="23">
        <f t="shared" si="22"/>
        <v>0</v>
      </c>
      <c r="E138" s="23">
        <f t="shared" si="22"/>
        <v>0</v>
      </c>
      <c r="F138" s="23">
        <f t="shared" si="22"/>
        <v>0</v>
      </c>
      <c r="G138" s="23">
        <f t="shared" si="22"/>
        <v>0</v>
      </c>
      <c r="H138" s="23">
        <f t="shared" si="22"/>
        <v>0</v>
      </c>
      <c r="I138" s="23">
        <f t="shared" si="22"/>
        <v>0</v>
      </c>
      <c r="J138" s="23">
        <f t="shared" si="22"/>
        <v>87648.609999999971</v>
      </c>
      <c r="K138" s="24">
        <f t="shared" si="23"/>
        <v>87648.609999999971</v>
      </c>
    </row>
    <row r="139" spans="1:11" x14ac:dyDescent="0.3">
      <c r="A139" s="7" t="s">
        <v>43</v>
      </c>
      <c r="B139" s="8" t="s">
        <v>59</v>
      </c>
      <c r="C139" s="9">
        <f t="shared" si="22"/>
        <v>0</v>
      </c>
      <c r="D139" s="9">
        <f t="shared" si="22"/>
        <v>0</v>
      </c>
      <c r="E139" s="9">
        <f t="shared" si="22"/>
        <v>0</v>
      </c>
      <c r="F139" s="9">
        <f t="shared" si="22"/>
        <v>0</v>
      </c>
      <c r="G139" s="9">
        <f t="shared" si="22"/>
        <v>0</v>
      </c>
      <c r="H139" s="9">
        <f t="shared" si="22"/>
        <v>0</v>
      </c>
      <c r="I139" s="9">
        <f t="shared" si="22"/>
        <v>0</v>
      </c>
      <c r="J139" s="9">
        <f t="shared" si="22"/>
        <v>3639.8799999999974</v>
      </c>
      <c r="K139" s="10">
        <f t="shared" si="23"/>
        <v>3639.8799999999974</v>
      </c>
    </row>
    <row r="140" spans="1:11" x14ac:dyDescent="0.3">
      <c r="A140" s="21" t="s">
        <v>45</v>
      </c>
      <c r="B140" s="22" t="s">
        <v>60</v>
      </c>
      <c r="C140" s="23">
        <f t="shared" si="22"/>
        <v>0</v>
      </c>
      <c r="D140" s="23">
        <f t="shared" si="22"/>
        <v>0</v>
      </c>
      <c r="E140" s="23">
        <f t="shared" si="22"/>
        <v>0</v>
      </c>
      <c r="F140" s="23">
        <f t="shared" si="22"/>
        <v>0</v>
      </c>
      <c r="G140" s="23">
        <f t="shared" si="22"/>
        <v>0</v>
      </c>
      <c r="H140" s="23">
        <f t="shared" si="22"/>
        <v>0</v>
      </c>
      <c r="I140" s="23">
        <f t="shared" si="22"/>
        <v>0</v>
      </c>
      <c r="J140" s="23">
        <f t="shared" si="22"/>
        <v>-3639.8799999999974</v>
      </c>
      <c r="K140" s="24">
        <f t="shared" si="23"/>
        <v>-3639.8799999999974</v>
      </c>
    </row>
    <row r="141" spans="1:11" x14ac:dyDescent="0.3">
      <c r="A141" s="7" t="s">
        <v>47</v>
      </c>
      <c r="B141" s="8" t="s">
        <v>61</v>
      </c>
      <c r="C141" s="9">
        <f t="shared" ref="C141:J143" si="24">C81+C111</f>
        <v>0</v>
      </c>
      <c r="D141" s="9">
        <f t="shared" si="24"/>
        <v>0</v>
      </c>
      <c r="E141" s="9">
        <f t="shared" si="24"/>
        <v>0</v>
      </c>
      <c r="F141" s="9">
        <f t="shared" si="24"/>
        <v>0</v>
      </c>
      <c r="G141" s="9">
        <f t="shared" si="24"/>
        <v>0</v>
      </c>
      <c r="H141" s="9">
        <f t="shared" si="24"/>
        <v>0</v>
      </c>
      <c r="I141" s="9">
        <f t="shared" si="24"/>
        <v>0</v>
      </c>
      <c r="J141" s="9">
        <f t="shared" si="24"/>
        <v>0</v>
      </c>
      <c r="K141" s="10">
        <f t="shared" si="23"/>
        <v>0</v>
      </c>
    </row>
    <row r="142" spans="1:11" x14ac:dyDescent="0.3">
      <c r="A142" s="21" t="s">
        <v>49</v>
      </c>
      <c r="B142" s="22" t="s">
        <v>62</v>
      </c>
      <c r="C142" s="23">
        <f t="shared" si="24"/>
        <v>0</v>
      </c>
      <c r="D142" s="23">
        <f t="shared" si="24"/>
        <v>0</v>
      </c>
      <c r="E142" s="23">
        <f t="shared" si="24"/>
        <v>0</v>
      </c>
      <c r="F142" s="23">
        <f t="shared" si="24"/>
        <v>0</v>
      </c>
      <c r="G142" s="23">
        <f t="shared" si="24"/>
        <v>0</v>
      </c>
      <c r="H142" s="23">
        <f t="shared" si="24"/>
        <v>0</v>
      </c>
      <c r="I142" s="23">
        <f t="shared" si="24"/>
        <v>0</v>
      </c>
      <c r="J142" s="23">
        <f t="shared" si="24"/>
        <v>0</v>
      </c>
      <c r="K142" s="24">
        <f t="shared" si="23"/>
        <v>0</v>
      </c>
    </row>
    <row r="143" spans="1:11" ht="28.8" x14ac:dyDescent="0.3">
      <c r="A143" s="7" t="s">
        <v>27</v>
      </c>
      <c r="B143" s="8" t="s">
        <v>63</v>
      </c>
      <c r="C143" s="9">
        <f>C83+C113</f>
        <v>0</v>
      </c>
      <c r="D143" s="9">
        <f t="shared" si="24"/>
        <v>0</v>
      </c>
      <c r="E143" s="9">
        <f t="shared" si="24"/>
        <v>0</v>
      </c>
      <c r="F143" s="9">
        <f t="shared" si="24"/>
        <v>0</v>
      </c>
      <c r="G143" s="9">
        <f t="shared" si="24"/>
        <v>0</v>
      </c>
      <c r="H143" s="9">
        <f t="shared" si="24"/>
        <v>-921.51400738804318</v>
      </c>
      <c r="I143" s="9">
        <f t="shared" si="24"/>
        <v>-610.48701547261624</v>
      </c>
      <c r="J143" s="9">
        <f t="shared" si="24"/>
        <v>-618.54797078033448</v>
      </c>
      <c r="K143" s="10">
        <f t="shared" si="23"/>
        <v>-2150.548993640994</v>
      </c>
    </row>
    <row r="144" spans="1:11" x14ac:dyDescent="0.3">
      <c r="A144" s="7" t="s">
        <v>64</v>
      </c>
      <c r="B144" s="8" t="s">
        <v>65</v>
      </c>
      <c r="C144" s="9">
        <f t="shared" ref="C144:J152" si="25">C84+C114</f>
        <v>0</v>
      </c>
      <c r="D144" s="9">
        <f t="shared" si="25"/>
        <v>0</v>
      </c>
      <c r="E144" s="9">
        <f t="shared" si="25"/>
        <v>0</v>
      </c>
      <c r="F144" s="9">
        <f t="shared" si="25"/>
        <v>0</v>
      </c>
      <c r="G144" s="9">
        <f t="shared" si="25"/>
        <v>0</v>
      </c>
      <c r="H144" s="9">
        <f t="shared" si="25"/>
        <v>-109163.33</v>
      </c>
      <c r="I144" s="9">
        <f t="shared" si="25"/>
        <v>0</v>
      </c>
      <c r="J144" s="9">
        <f t="shared" si="25"/>
        <v>0</v>
      </c>
      <c r="K144" s="10">
        <f t="shared" si="23"/>
        <v>-109163.33</v>
      </c>
    </row>
    <row r="145" spans="1:11" x14ac:dyDescent="0.3">
      <c r="A145" s="7" t="s">
        <v>66</v>
      </c>
      <c r="B145" s="8" t="s">
        <v>67</v>
      </c>
      <c r="C145" s="9">
        <f t="shared" si="25"/>
        <v>0</v>
      </c>
      <c r="D145" s="9">
        <f t="shared" si="25"/>
        <v>0</v>
      </c>
      <c r="E145" s="9">
        <f t="shared" si="25"/>
        <v>0</v>
      </c>
      <c r="F145" s="9">
        <f t="shared" si="25"/>
        <v>0</v>
      </c>
      <c r="G145" s="9">
        <f t="shared" si="25"/>
        <v>0</v>
      </c>
      <c r="H145" s="9">
        <f t="shared" si="25"/>
        <v>-535.2692317727051</v>
      </c>
      <c r="I145" s="9">
        <f t="shared" si="25"/>
        <v>0</v>
      </c>
      <c r="J145" s="9">
        <f t="shared" si="25"/>
        <v>0</v>
      </c>
      <c r="K145" s="10">
        <f t="shared" si="23"/>
        <v>-535.2692317727051</v>
      </c>
    </row>
    <row r="146" spans="1:11" x14ac:dyDescent="0.3">
      <c r="A146" s="7" t="s">
        <v>68</v>
      </c>
      <c r="B146" s="8" t="s">
        <v>69</v>
      </c>
      <c r="C146" s="9">
        <f t="shared" si="25"/>
        <v>0</v>
      </c>
      <c r="D146" s="9">
        <f t="shared" si="25"/>
        <v>0</v>
      </c>
      <c r="E146" s="9">
        <f t="shared" si="25"/>
        <v>0</v>
      </c>
      <c r="F146" s="9">
        <f t="shared" si="25"/>
        <v>0</v>
      </c>
      <c r="G146" s="9">
        <f t="shared" si="25"/>
        <v>0</v>
      </c>
      <c r="H146" s="9">
        <f t="shared" si="25"/>
        <v>0</v>
      </c>
      <c r="I146" s="9">
        <f t="shared" si="25"/>
        <v>0</v>
      </c>
      <c r="J146" s="9">
        <f t="shared" si="25"/>
        <v>0</v>
      </c>
      <c r="K146" s="10">
        <f t="shared" si="23"/>
        <v>0</v>
      </c>
    </row>
    <row r="147" spans="1:11" x14ac:dyDescent="0.3">
      <c r="A147" s="7" t="s">
        <v>64</v>
      </c>
      <c r="B147" s="8" t="s">
        <v>70</v>
      </c>
      <c r="C147" s="9">
        <f t="shared" si="25"/>
        <v>0</v>
      </c>
      <c r="D147" s="9">
        <f t="shared" si="25"/>
        <v>0</v>
      </c>
      <c r="E147" s="9">
        <f t="shared" si="25"/>
        <v>0</v>
      </c>
      <c r="F147" s="9">
        <f t="shared" si="25"/>
        <v>0</v>
      </c>
      <c r="G147" s="9">
        <f t="shared" si="25"/>
        <v>0</v>
      </c>
      <c r="H147" s="9">
        <f t="shared" si="25"/>
        <v>0</v>
      </c>
      <c r="I147" s="9">
        <f t="shared" si="25"/>
        <v>-100539.54000000001</v>
      </c>
      <c r="J147" s="9">
        <f t="shared" si="25"/>
        <v>0</v>
      </c>
      <c r="K147" s="10">
        <f t="shared" si="23"/>
        <v>-100539.54000000001</v>
      </c>
    </row>
    <row r="148" spans="1:11" x14ac:dyDescent="0.3">
      <c r="A148" s="7" t="s">
        <v>66</v>
      </c>
      <c r="B148" s="8" t="s">
        <v>71</v>
      </c>
      <c r="C148" s="9">
        <f t="shared" si="25"/>
        <v>0</v>
      </c>
      <c r="D148" s="9">
        <f t="shared" si="25"/>
        <v>0</v>
      </c>
      <c r="E148" s="9">
        <f t="shared" si="25"/>
        <v>0</v>
      </c>
      <c r="F148" s="9">
        <f t="shared" si="25"/>
        <v>0</v>
      </c>
      <c r="G148" s="9">
        <f t="shared" si="25"/>
        <v>0</v>
      </c>
      <c r="H148" s="9">
        <f t="shared" si="25"/>
        <v>0</v>
      </c>
      <c r="I148" s="9">
        <f t="shared" si="25"/>
        <v>4739.2799999999679</v>
      </c>
      <c r="J148" s="9">
        <f t="shared" si="25"/>
        <v>0</v>
      </c>
      <c r="K148" s="10">
        <f t="shared" si="23"/>
        <v>4739.2799999999679</v>
      </c>
    </row>
    <row r="149" spans="1:11" x14ac:dyDescent="0.3">
      <c r="A149" s="7" t="s">
        <v>68</v>
      </c>
      <c r="B149" s="8" t="s">
        <v>72</v>
      </c>
      <c r="C149" s="9">
        <f t="shared" si="25"/>
        <v>0</v>
      </c>
      <c r="D149" s="9">
        <f t="shared" si="25"/>
        <v>0</v>
      </c>
      <c r="E149" s="9">
        <f t="shared" si="25"/>
        <v>0</v>
      </c>
      <c r="F149" s="9">
        <f t="shared" si="25"/>
        <v>0</v>
      </c>
      <c r="G149" s="9">
        <f t="shared" si="25"/>
        <v>0</v>
      </c>
      <c r="H149" s="9">
        <f t="shared" si="25"/>
        <v>0</v>
      </c>
      <c r="I149" s="9">
        <f t="shared" si="25"/>
        <v>0</v>
      </c>
      <c r="J149" s="9">
        <f t="shared" si="25"/>
        <v>0</v>
      </c>
      <c r="K149" s="10">
        <f t="shared" si="23"/>
        <v>0</v>
      </c>
    </row>
    <row r="150" spans="1:11" x14ac:dyDescent="0.3">
      <c r="A150" s="7" t="s">
        <v>64</v>
      </c>
      <c r="B150" s="8" t="s">
        <v>73</v>
      </c>
      <c r="C150" s="9">
        <f t="shared" si="25"/>
        <v>0</v>
      </c>
      <c r="D150" s="9">
        <f t="shared" si="25"/>
        <v>0</v>
      </c>
      <c r="E150" s="9">
        <f t="shared" si="25"/>
        <v>0</v>
      </c>
      <c r="F150" s="9">
        <f t="shared" si="25"/>
        <v>0</v>
      </c>
      <c r="G150" s="9">
        <f t="shared" si="25"/>
        <v>0</v>
      </c>
      <c r="H150" s="9">
        <f t="shared" si="25"/>
        <v>0</v>
      </c>
      <c r="I150" s="9">
        <f t="shared" si="25"/>
        <v>0</v>
      </c>
      <c r="J150" s="9">
        <f t="shared" si="25"/>
        <v>-86823.639999999985</v>
      </c>
      <c r="K150" s="10">
        <f t="shared" si="23"/>
        <v>-86823.639999999985</v>
      </c>
    </row>
    <row r="151" spans="1:11" x14ac:dyDescent="0.3">
      <c r="A151" s="7" t="s">
        <v>66</v>
      </c>
      <c r="B151" s="8" t="s">
        <v>74</v>
      </c>
      <c r="C151" s="9">
        <f t="shared" si="25"/>
        <v>0</v>
      </c>
      <c r="D151" s="9">
        <f t="shared" si="25"/>
        <v>0</v>
      </c>
      <c r="E151" s="9">
        <f t="shared" si="25"/>
        <v>0</v>
      </c>
      <c r="F151" s="9">
        <f t="shared" si="25"/>
        <v>0</v>
      </c>
      <c r="G151" s="9">
        <f t="shared" si="25"/>
        <v>0</v>
      </c>
      <c r="H151" s="9">
        <f t="shared" si="25"/>
        <v>0</v>
      </c>
      <c r="I151" s="9">
        <f t="shared" si="25"/>
        <v>0</v>
      </c>
      <c r="J151" s="9">
        <f t="shared" si="25"/>
        <v>-24599.349999999995</v>
      </c>
      <c r="K151" s="10">
        <f t="shared" si="23"/>
        <v>-24599.349999999995</v>
      </c>
    </row>
    <row r="152" spans="1:11" x14ac:dyDescent="0.3">
      <c r="A152" s="7" t="s">
        <v>68</v>
      </c>
      <c r="B152" s="8" t="s">
        <v>75</v>
      </c>
      <c r="C152" s="9">
        <f t="shared" si="25"/>
        <v>0</v>
      </c>
      <c r="D152" s="9">
        <f t="shared" si="25"/>
        <v>0</v>
      </c>
      <c r="E152" s="9">
        <f t="shared" si="25"/>
        <v>0</v>
      </c>
      <c r="F152" s="9">
        <f t="shared" si="25"/>
        <v>0</v>
      </c>
      <c r="G152" s="9">
        <f t="shared" si="25"/>
        <v>0</v>
      </c>
      <c r="H152" s="9">
        <f t="shared" si="25"/>
        <v>0</v>
      </c>
      <c r="I152" s="9">
        <f t="shared" si="25"/>
        <v>0</v>
      </c>
      <c r="J152" s="9">
        <f t="shared" si="25"/>
        <v>0</v>
      </c>
      <c r="K152" s="10">
        <f t="shared" si="23"/>
        <v>0</v>
      </c>
    </row>
    <row r="153" spans="1:11" x14ac:dyDescent="0.3">
      <c r="A153" s="12" t="s">
        <v>11</v>
      </c>
      <c r="B153" s="12"/>
      <c r="C153" s="13">
        <f>SUM(C125:C152)</f>
        <v>0</v>
      </c>
      <c r="D153" s="13">
        <f t="shared" ref="D153:K153" si="26">SUM(D125:D152)</f>
        <v>0</v>
      </c>
      <c r="E153" s="13">
        <f t="shared" si="26"/>
        <v>0</v>
      </c>
      <c r="F153" s="13">
        <f t="shared" si="26"/>
        <v>0</v>
      </c>
      <c r="G153" s="13">
        <f t="shared" si="26"/>
        <v>0</v>
      </c>
      <c r="H153" s="13">
        <f t="shared" si="26"/>
        <v>-110620.11323916075</v>
      </c>
      <c r="I153" s="13">
        <f t="shared" si="26"/>
        <v>-96410.747015472662</v>
      </c>
      <c r="J153" s="13">
        <f t="shared" si="26"/>
        <v>-112041.53797078031</v>
      </c>
      <c r="K153" s="13">
        <f t="shared" si="26"/>
        <v>-319072.39822541375</v>
      </c>
    </row>
    <row r="157" spans="1:11" ht="23.4" x14ac:dyDescent="0.45">
      <c r="A157" s="25" t="s">
        <v>76</v>
      </c>
      <c r="B157" s="25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1:11" x14ac:dyDescent="0.3">
      <c r="A158" s="26" t="s">
        <v>1</v>
      </c>
      <c r="B158" s="26" t="s">
        <v>2</v>
      </c>
      <c r="C158" s="26">
        <v>2016</v>
      </c>
      <c r="D158" s="26">
        <v>2017</v>
      </c>
      <c r="E158" s="26">
        <v>2018</v>
      </c>
      <c r="F158" s="26">
        <v>2019</v>
      </c>
      <c r="G158" s="26">
        <v>2020</v>
      </c>
      <c r="H158" s="26">
        <v>2021</v>
      </c>
      <c r="I158" s="26">
        <v>2022</v>
      </c>
      <c r="J158" s="26">
        <v>2023</v>
      </c>
      <c r="K158" s="26" t="s">
        <v>3</v>
      </c>
    </row>
    <row r="159" spans="1:11" x14ac:dyDescent="0.3">
      <c r="A159" s="4"/>
      <c r="B159" s="4"/>
      <c r="C159" s="5" t="s">
        <v>4</v>
      </c>
      <c r="D159" s="5"/>
      <c r="E159" s="5"/>
      <c r="F159" s="5"/>
      <c r="G159" s="5"/>
      <c r="H159" s="5"/>
      <c r="I159" s="5"/>
      <c r="J159" s="5"/>
      <c r="K159" s="5"/>
    </row>
    <row r="160" spans="1:11" x14ac:dyDescent="0.3">
      <c r="A160" s="7" t="s">
        <v>77</v>
      </c>
      <c r="B160" s="8" t="s">
        <v>78</v>
      </c>
      <c r="C160" s="9">
        <v>0</v>
      </c>
      <c r="D160" s="9">
        <v>0</v>
      </c>
      <c r="E160" s="9">
        <v>0</v>
      </c>
      <c r="F160" s="9">
        <v>0</v>
      </c>
      <c r="G160" s="9">
        <v>39150.128472544951</v>
      </c>
      <c r="H160" s="9">
        <v>0</v>
      </c>
      <c r="I160" s="9">
        <v>0</v>
      </c>
      <c r="J160" s="9">
        <v>0</v>
      </c>
      <c r="K160" s="10">
        <f t="shared" ref="K160:K167" si="27">SUM(C160:J160)</f>
        <v>39150.128472544951</v>
      </c>
    </row>
    <row r="161" spans="1:11" ht="28.8" x14ac:dyDescent="0.3">
      <c r="A161" s="7" t="s">
        <v>79</v>
      </c>
      <c r="B161" s="8" t="s">
        <v>80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-408.64808854443254</v>
      </c>
      <c r="I161" s="9">
        <v>0</v>
      </c>
      <c r="J161" s="9">
        <v>0</v>
      </c>
      <c r="K161" s="10">
        <f t="shared" si="27"/>
        <v>-408.64808854443254</v>
      </c>
    </row>
    <row r="162" spans="1:11" x14ac:dyDescent="0.3">
      <c r="A162" s="7" t="s">
        <v>81</v>
      </c>
      <c r="B162" s="8" t="s">
        <v>82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-8804.2800000000007</v>
      </c>
      <c r="J162" s="9">
        <v>0</v>
      </c>
      <c r="K162" s="10">
        <f t="shared" si="27"/>
        <v>-8804.2800000000007</v>
      </c>
    </row>
    <row r="163" spans="1:11" ht="28.8" x14ac:dyDescent="0.3">
      <c r="A163" s="7" t="s">
        <v>83</v>
      </c>
      <c r="B163" s="8" t="s">
        <v>84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4579.9099999999962</v>
      </c>
      <c r="J163" s="9">
        <v>0</v>
      </c>
      <c r="K163" s="10">
        <f t="shared" si="27"/>
        <v>4579.9099999999962</v>
      </c>
    </row>
    <row r="164" spans="1:11" ht="28.8" x14ac:dyDescent="0.3">
      <c r="A164" s="7" t="s">
        <v>85</v>
      </c>
      <c r="B164" s="8" t="s">
        <v>86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287.70000000001983</v>
      </c>
      <c r="J164" s="9">
        <v>0</v>
      </c>
      <c r="K164" s="10">
        <f t="shared" si="27"/>
        <v>287.70000000001983</v>
      </c>
    </row>
    <row r="165" spans="1:11" x14ac:dyDescent="0.3">
      <c r="A165" s="7" t="s">
        <v>87</v>
      </c>
      <c r="B165" s="8" t="s">
        <v>88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52715.58</v>
      </c>
      <c r="K165" s="10">
        <f t="shared" si="27"/>
        <v>52715.58</v>
      </c>
    </row>
    <row r="166" spans="1:11" x14ac:dyDescent="0.3">
      <c r="A166" s="7" t="s">
        <v>89</v>
      </c>
      <c r="B166" s="8" t="s">
        <v>90</v>
      </c>
      <c r="C166" s="9">
        <v>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-28394.889999999989</v>
      </c>
      <c r="K166" s="10">
        <f t="shared" si="27"/>
        <v>-28394.889999999989</v>
      </c>
    </row>
    <row r="167" spans="1:11" x14ac:dyDescent="0.3">
      <c r="A167" s="12" t="s">
        <v>11</v>
      </c>
      <c r="B167" s="12"/>
      <c r="C167" s="13">
        <f>SUM(C160:C166)</f>
        <v>0</v>
      </c>
      <c r="D167" s="13">
        <f t="shared" ref="D167:J167" si="28">SUM(D160:D166)</f>
        <v>0</v>
      </c>
      <c r="E167" s="13">
        <f t="shared" si="28"/>
        <v>0</v>
      </c>
      <c r="F167" s="13">
        <f t="shared" si="28"/>
        <v>0</v>
      </c>
      <c r="G167" s="13">
        <f t="shared" si="28"/>
        <v>39150.128472544951</v>
      </c>
      <c r="H167" s="13">
        <f t="shared" si="28"/>
        <v>-408.64808854443254</v>
      </c>
      <c r="I167" s="13">
        <f t="shared" si="28"/>
        <v>-3936.6699999999846</v>
      </c>
      <c r="J167" s="13">
        <f t="shared" si="28"/>
        <v>24320.690000000013</v>
      </c>
      <c r="K167" s="13">
        <f t="shared" si="27"/>
        <v>59125.500384000552</v>
      </c>
    </row>
    <row r="168" spans="1:11" x14ac:dyDescent="0.3">
      <c r="A168" s="4"/>
      <c r="B168" s="4"/>
      <c r="C168" s="5" t="s">
        <v>12</v>
      </c>
      <c r="D168" s="5"/>
      <c r="E168" s="5"/>
      <c r="F168" s="5"/>
      <c r="G168" s="5"/>
      <c r="H168" s="5"/>
      <c r="I168" s="5"/>
      <c r="J168" s="5"/>
      <c r="K168" s="5"/>
    </row>
    <row r="169" spans="1:11" x14ac:dyDescent="0.3">
      <c r="A169" s="7" t="s">
        <v>77</v>
      </c>
      <c r="B169" s="8" t="s">
        <v>78</v>
      </c>
      <c r="C169" s="9">
        <v>0</v>
      </c>
      <c r="D169" s="9">
        <v>0</v>
      </c>
      <c r="E169" s="9">
        <v>0</v>
      </c>
      <c r="F169" s="9">
        <v>0</v>
      </c>
      <c r="G169" s="9">
        <v>-39150.128472544951</v>
      </c>
      <c r="H169" s="9">
        <v>0</v>
      </c>
      <c r="I169" s="9">
        <v>0</v>
      </c>
      <c r="J169" s="9">
        <v>0</v>
      </c>
      <c r="K169" s="10">
        <f t="shared" ref="K169:K176" si="29">SUM(C169:J169)</f>
        <v>-39150.128472544951</v>
      </c>
    </row>
    <row r="170" spans="1:11" ht="28.8" x14ac:dyDescent="0.3">
      <c r="A170" s="7" t="s">
        <v>79</v>
      </c>
      <c r="B170" s="8" t="s">
        <v>80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10">
        <f t="shared" si="29"/>
        <v>0</v>
      </c>
    </row>
    <row r="171" spans="1:11" x14ac:dyDescent="0.3">
      <c r="A171" s="7" t="s">
        <v>81</v>
      </c>
      <c r="B171" s="8" t="s">
        <v>82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10">
        <f t="shared" si="29"/>
        <v>0</v>
      </c>
    </row>
    <row r="172" spans="1:11" ht="28.8" x14ac:dyDescent="0.3">
      <c r="A172" s="7" t="s">
        <v>83</v>
      </c>
      <c r="B172" s="8" t="s">
        <v>84</v>
      </c>
      <c r="C172" s="9">
        <v>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10">
        <f t="shared" si="29"/>
        <v>0</v>
      </c>
    </row>
    <row r="173" spans="1:11" ht="28.8" x14ac:dyDescent="0.3">
      <c r="A173" s="7" t="s">
        <v>85</v>
      </c>
      <c r="B173" s="8" t="s">
        <v>86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10">
        <f t="shared" si="29"/>
        <v>0</v>
      </c>
    </row>
    <row r="174" spans="1:11" x14ac:dyDescent="0.3">
      <c r="A174" s="7" t="s">
        <v>87</v>
      </c>
      <c r="B174" s="8" t="s">
        <v>88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10">
        <f t="shared" si="29"/>
        <v>0</v>
      </c>
    </row>
    <row r="175" spans="1:11" x14ac:dyDescent="0.3">
      <c r="A175" s="7" t="s">
        <v>89</v>
      </c>
      <c r="B175" s="8" t="s">
        <v>90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10">
        <f t="shared" si="29"/>
        <v>0</v>
      </c>
    </row>
    <row r="176" spans="1:11" x14ac:dyDescent="0.3">
      <c r="A176" s="12" t="s">
        <v>11</v>
      </c>
      <c r="B176" s="12"/>
      <c r="C176" s="13">
        <f>SUM(C169:C175)</f>
        <v>0</v>
      </c>
      <c r="D176" s="13">
        <f t="shared" ref="D176:J176" si="30">SUM(D169:D175)</f>
        <v>0</v>
      </c>
      <c r="E176" s="13">
        <f t="shared" si="30"/>
        <v>0</v>
      </c>
      <c r="F176" s="13">
        <f t="shared" si="30"/>
        <v>0</v>
      </c>
      <c r="G176" s="13">
        <f t="shared" si="30"/>
        <v>-39150.128472544951</v>
      </c>
      <c r="H176" s="13">
        <f t="shared" si="30"/>
        <v>0</v>
      </c>
      <c r="I176" s="13">
        <f t="shared" si="30"/>
        <v>0</v>
      </c>
      <c r="J176" s="13">
        <f t="shared" si="30"/>
        <v>0</v>
      </c>
      <c r="K176" s="13">
        <f t="shared" si="29"/>
        <v>-39150.128472544951</v>
      </c>
    </row>
    <row r="177" spans="1:11" x14ac:dyDescent="0.3">
      <c r="A177" s="4"/>
      <c r="B177" s="4"/>
      <c r="C177" s="5" t="s">
        <v>13</v>
      </c>
      <c r="D177" s="5"/>
      <c r="E177" s="5"/>
      <c r="F177" s="5"/>
      <c r="G177" s="5"/>
      <c r="H177" s="5"/>
      <c r="I177" s="5"/>
      <c r="J177" s="5"/>
      <c r="K177" s="5"/>
    </row>
    <row r="178" spans="1:11" x14ac:dyDescent="0.3">
      <c r="A178" s="7" t="s">
        <v>77</v>
      </c>
      <c r="B178" s="8" t="s">
        <v>78</v>
      </c>
      <c r="C178" s="9">
        <f>C160+C169</f>
        <v>0</v>
      </c>
      <c r="D178" s="9">
        <f t="shared" ref="D178:J178" si="31">D160+D169</f>
        <v>0</v>
      </c>
      <c r="E178" s="9">
        <f t="shared" si="31"/>
        <v>0</v>
      </c>
      <c r="F178" s="9">
        <f t="shared" si="31"/>
        <v>0</v>
      </c>
      <c r="G178" s="9">
        <f t="shared" si="31"/>
        <v>0</v>
      </c>
      <c r="H178" s="9">
        <f t="shared" si="31"/>
        <v>0</v>
      </c>
      <c r="I178" s="9">
        <f t="shared" si="31"/>
        <v>0</v>
      </c>
      <c r="J178" s="9">
        <f t="shared" si="31"/>
        <v>0</v>
      </c>
      <c r="K178" s="10">
        <f t="shared" ref="K178:K185" si="32">SUM(C178:J178)</f>
        <v>0</v>
      </c>
    </row>
    <row r="179" spans="1:11" ht="28.8" x14ac:dyDescent="0.3">
      <c r="A179" s="7" t="s">
        <v>79</v>
      </c>
      <c r="B179" s="8" t="s">
        <v>80</v>
      </c>
      <c r="C179" s="9">
        <f t="shared" ref="C179:J184" si="33">C161+C170</f>
        <v>0</v>
      </c>
      <c r="D179" s="9">
        <f t="shared" si="33"/>
        <v>0</v>
      </c>
      <c r="E179" s="9">
        <f t="shared" si="33"/>
        <v>0</v>
      </c>
      <c r="F179" s="9">
        <f t="shared" si="33"/>
        <v>0</v>
      </c>
      <c r="G179" s="9">
        <f t="shared" si="33"/>
        <v>0</v>
      </c>
      <c r="H179" s="9">
        <f t="shared" si="33"/>
        <v>-408.64808854443254</v>
      </c>
      <c r="I179" s="9">
        <f t="shared" si="33"/>
        <v>0</v>
      </c>
      <c r="J179" s="9">
        <f t="shared" si="33"/>
        <v>0</v>
      </c>
      <c r="K179" s="10">
        <f t="shared" si="32"/>
        <v>-408.64808854443254</v>
      </c>
    </row>
    <row r="180" spans="1:11" x14ac:dyDescent="0.3">
      <c r="A180" s="7" t="s">
        <v>81</v>
      </c>
      <c r="B180" s="8" t="s">
        <v>82</v>
      </c>
      <c r="C180" s="9">
        <f t="shared" si="33"/>
        <v>0</v>
      </c>
      <c r="D180" s="9">
        <f t="shared" si="33"/>
        <v>0</v>
      </c>
      <c r="E180" s="9">
        <f t="shared" si="33"/>
        <v>0</v>
      </c>
      <c r="F180" s="9">
        <f t="shared" si="33"/>
        <v>0</v>
      </c>
      <c r="G180" s="9">
        <f t="shared" si="33"/>
        <v>0</v>
      </c>
      <c r="H180" s="9">
        <f t="shared" si="33"/>
        <v>0</v>
      </c>
      <c r="I180" s="9">
        <f t="shared" si="33"/>
        <v>-8804.2800000000007</v>
      </c>
      <c r="J180" s="9">
        <f t="shared" si="33"/>
        <v>0</v>
      </c>
      <c r="K180" s="10">
        <f t="shared" si="32"/>
        <v>-8804.2800000000007</v>
      </c>
    </row>
    <row r="181" spans="1:11" ht="28.8" x14ac:dyDescent="0.3">
      <c r="A181" s="7" t="s">
        <v>83</v>
      </c>
      <c r="B181" s="8" t="s">
        <v>84</v>
      </c>
      <c r="C181" s="9">
        <f t="shared" si="33"/>
        <v>0</v>
      </c>
      <c r="D181" s="9">
        <f t="shared" si="33"/>
        <v>0</v>
      </c>
      <c r="E181" s="9">
        <f t="shared" si="33"/>
        <v>0</v>
      </c>
      <c r="F181" s="9">
        <f t="shared" si="33"/>
        <v>0</v>
      </c>
      <c r="G181" s="9">
        <f t="shared" si="33"/>
        <v>0</v>
      </c>
      <c r="H181" s="9">
        <f t="shared" si="33"/>
        <v>0</v>
      </c>
      <c r="I181" s="9">
        <f t="shared" si="33"/>
        <v>4579.9099999999962</v>
      </c>
      <c r="J181" s="9">
        <f t="shared" si="33"/>
        <v>0</v>
      </c>
      <c r="K181" s="10">
        <f t="shared" si="32"/>
        <v>4579.9099999999962</v>
      </c>
    </row>
    <row r="182" spans="1:11" ht="28.8" x14ac:dyDescent="0.3">
      <c r="A182" s="7" t="s">
        <v>85</v>
      </c>
      <c r="B182" s="8" t="s">
        <v>86</v>
      </c>
      <c r="C182" s="9">
        <f t="shared" si="33"/>
        <v>0</v>
      </c>
      <c r="D182" s="9">
        <f t="shared" si="33"/>
        <v>0</v>
      </c>
      <c r="E182" s="9">
        <f t="shared" si="33"/>
        <v>0</v>
      </c>
      <c r="F182" s="9">
        <f t="shared" si="33"/>
        <v>0</v>
      </c>
      <c r="G182" s="9">
        <f t="shared" si="33"/>
        <v>0</v>
      </c>
      <c r="H182" s="9">
        <f t="shared" si="33"/>
        <v>0</v>
      </c>
      <c r="I182" s="9">
        <f t="shared" si="33"/>
        <v>287.70000000001983</v>
      </c>
      <c r="J182" s="9">
        <f t="shared" si="33"/>
        <v>0</v>
      </c>
      <c r="K182" s="10">
        <f t="shared" si="32"/>
        <v>287.70000000001983</v>
      </c>
    </row>
    <row r="183" spans="1:11" x14ac:dyDescent="0.3">
      <c r="A183" s="7" t="s">
        <v>87</v>
      </c>
      <c r="B183" s="8" t="s">
        <v>88</v>
      </c>
      <c r="C183" s="9">
        <f t="shared" si="33"/>
        <v>0</v>
      </c>
      <c r="D183" s="9">
        <f t="shared" si="33"/>
        <v>0</v>
      </c>
      <c r="E183" s="9">
        <f t="shared" si="33"/>
        <v>0</v>
      </c>
      <c r="F183" s="9">
        <f t="shared" si="33"/>
        <v>0</v>
      </c>
      <c r="G183" s="9">
        <f t="shared" si="33"/>
        <v>0</v>
      </c>
      <c r="H183" s="9">
        <f t="shared" si="33"/>
        <v>0</v>
      </c>
      <c r="I183" s="9">
        <f t="shared" si="33"/>
        <v>0</v>
      </c>
      <c r="J183" s="9">
        <f t="shared" si="33"/>
        <v>52715.58</v>
      </c>
      <c r="K183" s="10">
        <f t="shared" si="32"/>
        <v>52715.58</v>
      </c>
    </row>
    <row r="184" spans="1:11" x14ac:dyDescent="0.3">
      <c r="A184" s="7" t="s">
        <v>89</v>
      </c>
      <c r="B184" s="8" t="s">
        <v>90</v>
      </c>
      <c r="C184" s="9">
        <f t="shared" si="33"/>
        <v>0</v>
      </c>
      <c r="D184" s="9">
        <f t="shared" si="33"/>
        <v>0</v>
      </c>
      <c r="E184" s="9">
        <f t="shared" si="33"/>
        <v>0</v>
      </c>
      <c r="F184" s="9">
        <f t="shared" si="33"/>
        <v>0</v>
      </c>
      <c r="G184" s="9">
        <f t="shared" si="33"/>
        <v>0</v>
      </c>
      <c r="H184" s="9">
        <f t="shared" si="33"/>
        <v>0</v>
      </c>
      <c r="I184" s="9">
        <f t="shared" si="33"/>
        <v>0</v>
      </c>
      <c r="J184" s="9">
        <f t="shared" si="33"/>
        <v>-28394.889999999989</v>
      </c>
      <c r="K184" s="10">
        <f t="shared" si="32"/>
        <v>-28394.889999999989</v>
      </c>
    </row>
    <row r="185" spans="1:11" x14ac:dyDescent="0.3">
      <c r="A185" s="12" t="s">
        <v>11</v>
      </c>
      <c r="B185" s="12"/>
      <c r="C185" s="13">
        <f>SUM(C178:C184)</f>
        <v>0</v>
      </c>
      <c r="D185" s="13">
        <f t="shared" ref="D185:J185" si="34">SUM(D178:D184)</f>
        <v>0</v>
      </c>
      <c r="E185" s="13">
        <f t="shared" si="34"/>
        <v>0</v>
      </c>
      <c r="F185" s="13">
        <f t="shared" si="34"/>
        <v>0</v>
      </c>
      <c r="G185" s="13">
        <f t="shared" si="34"/>
        <v>0</v>
      </c>
      <c r="H185" s="13">
        <f t="shared" si="34"/>
        <v>-408.64808854443254</v>
      </c>
      <c r="I185" s="13">
        <f t="shared" si="34"/>
        <v>-3936.6699999999846</v>
      </c>
      <c r="J185" s="13">
        <f t="shared" si="34"/>
        <v>24320.690000000013</v>
      </c>
      <c r="K185" s="13">
        <f t="shared" si="32"/>
        <v>19975.371911455597</v>
      </c>
    </row>
  </sheetData>
  <pageMargins left="0.25" right="0.25" top="0.75" bottom="0.75" header="0.3" footer="0.3"/>
  <pageSetup scale="62" orientation="portrait" r:id="rId1"/>
  <headerFooter>
    <oddFooter>&amp;L&amp;F
&amp;A&amp;R&amp;D
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2820BC222D64D8DC9A2DA070C4654" ma:contentTypeVersion="4" ma:contentTypeDescription="Create a new document." ma:contentTypeScope="" ma:versionID="0f680be39e736a13f1a0da5019821b7a">
  <xsd:schema xmlns:xsd="http://www.w3.org/2001/XMLSchema" xmlns:xs="http://www.w3.org/2001/XMLSchema" xmlns:p="http://schemas.microsoft.com/office/2006/metadata/properties" xmlns:ns2="350538af-ac85-4a7e-a050-2815b534ee5b" targetNamespace="http://schemas.microsoft.com/office/2006/metadata/properties" ma:root="true" ma:fieldsID="507bb29b80f45b56f8875f2500c939bc" ns2:_="">
    <xsd:import namespace="350538af-ac85-4a7e-a050-2815b534e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538af-ac85-4a7e-a050-2815b534e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ECD3E6-655D-4063-9DE9-9559762666D6}"/>
</file>

<file path=customXml/itemProps2.xml><?xml version="1.0" encoding="utf-8"?>
<ds:datastoreItem xmlns:ds="http://schemas.openxmlformats.org/officeDocument/2006/customXml" ds:itemID="{2A7F9658-673E-4692-9846-63D6053D1E36}"/>
</file>

<file path=customXml/itemProps3.xml><?xml version="1.0" encoding="utf-8"?>
<ds:datastoreItem xmlns:ds="http://schemas.openxmlformats.org/officeDocument/2006/customXml" ds:itemID="{E069EC7D-68EF-4507-85B0-2D5A97A1F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 ADJ REQ'D</vt:lpstr>
      <vt:lpstr>'GL ADJ REQ''D'!Print_Area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Graziano</dc:creator>
  <cp:lastModifiedBy>Brandon Ott</cp:lastModifiedBy>
  <dcterms:created xsi:type="dcterms:W3CDTF">2025-01-18T14:29:08Z</dcterms:created>
  <dcterms:modified xsi:type="dcterms:W3CDTF">2025-01-27T18:08:31Z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0x010100F172820BC222D64D8DC9A2DA070C4654</vt:lpwstr>
  </property>
</Properties>
</file>