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IRR/"/>
    </mc:Choice>
  </mc:AlternateContent>
  <xr:revisionPtr revIDLastSave="0" documentId="8_{52B6AB05-FFC4-4A52-8BEF-AED43A0F6CD2}" xr6:coauthVersionLast="47" xr6:coauthVersionMax="47" xr10:uidLastSave="{00000000-0000-0000-0000-000000000000}"/>
  <bookViews>
    <workbookView xWindow="-108" yWindow="-108" windowWidth="23256" windowHeight="12456" xr2:uid="{45ACEA4B-8F83-4A71-8FA4-59BC8A33CAEA}"/>
  </bookViews>
  <sheets>
    <sheet name="2016 RPP" sheetId="10" r:id="rId1"/>
    <sheet name="2017 RPP" sheetId="11" r:id="rId2"/>
    <sheet name="2018 RPP" sheetId="12" r:id="rId3"/>
    <sheet name="2019 RPP" sheetId="13" r:id="rId4"/>
    <sheet name="2020 RPP" sheetId="14" r:id="rId5"/>
    <sheet name="2021 RPP" sheetId="15" r:id="rId6"/>
    <sheet name="2022 RPP" sheetId="16" r:id="rId7"/>
    <sheet name="2023 RPP" sheetId="17" r:id="rId8"/>
  </sheets>
  <definedNames>
    <definedName name="JUL_ACT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10" l="1"/>
  <c r="C48" i="10"/>
  <c r="D48" i="10"/>
  <c r="E48" i="10"/>
  <c r="F48" i="10"/>
  <c r="G48" i="10"/>
  <c r="H48" i="10"/>
  <c r="I48" i="10"/>
  <c r="J48" i="10"/>
  <c r="K48" i="10"/>
  <c r="L48" i="10"/>
  <c r="B48" i="10"/>
  <c r="N3" i="10"/>
  <c r="N4" i="10"/>
  <c r="N5" i="10"/>
  <c r="N6" i="10"/>
  <c r="N7" i="10"/>
  <c r="F11" i="10"/>
  <c r="N8" i="10"/>
  <c r="N9" i="10"/>
  <c r="E11" i="10"/>
  <c r="E20" i="10" s="1"/>
  <c r="E31" i="10" s="1"/>
  <c r="N10" i="10"/>
  <c r="D82" i="17"/>
  <c r="F82" i="17"/>
  <c r="G82" i="17"/>
  <c r="H82" i="17"/>
  <c r="M82" i="17"/>
  <c r="L82" i="17"/>
  <c r="K82" i="17"/>
  <c r="J82" i="17"/>
  <c r="I82" i="17"/>
  <c r="E82" i="17"/>
  <c r="C82" i="17"/>
  <c r="B82" i="17"/>
  <c r="L75" i="17"/>
  <c r="J75" i="17"/>
  <c r="M75" i="17"/>
  <c r="D75" i="17"/>
  <c r="N74" i="17"/>
  <c r="B75" i="17"/>
  <c r="N71" i="17"/>
  <c r="K75" i="17"/>
  <c r="I75" i="17"/>
  <c r="H75" i="17"/>
  <c r="G75" i="17"/>
  <c r="F75" i="17"/>
  <c r="C75" i="17"/>
  <c r="F68" i="17"/>
  <c r="N67" i="17"/>
  <c r="N66" i="17"/>
  <c r="G68" i="17"/>
  <c r="N65" i="17"/>
  <c r="J68" i="17"/>
  <c r="H68" i="17"/>
  <c r="M68" i="17"/>
  <c r="I68" i="17"/>
  <c r="E68" i="17"/>
  <c r="D68" i="17"/>
  <c r="K48" i="17"/>
  <c r="J48" i="17"/>
  <c r="H48" i="17"/>
  <c r="G48" i="17"/>
  <c r="M48" i="17"/>
  <c r="L48" i="17"/>
  <c r="I48" i="17"/>
  <c r="F48" i="17"/>
  <c r="E48" i="17"/>
  <c r="D48" i="17"/>
  <c r="C48" i="17"/>
  <c r="B48" i="17"/>
  <c r="F11" i="17"/>
  <c r="F14" i="17" s="1"/>
  <c r="F25" i="17" s="1"/>
  <c r="F19" i="17"/>
  <c r="F30" i="17" s="1"/>
  <c r="C11" i="17"/>
  <c r="N9" i="17"/>
  <c r="N8" i="17"/>
  <c r="O8" i="17" s="1"/>
  <c r="G11" i="17"/>
  <c r="N7" i="17"/>
  <c r="O7" i="17" s="1"/>
  <c r="H11" i="17"/>
  <c r="G82" i="16"/>
  <c r="N82" i="16"/>
  <c r="M82" i="16"/>
  <c r="K82" i="16"/>
  <c r="J82" i="16"/>
  <c r="I82" i="16"/>
  <c r="H82" i="16"/>
  <c r="F82" i="16"/>
  <c r="E82" i="16"/>
  <c r="L75" i="16"/>
  <c r="I75" i="16"/>
  <c r="P74" i="16"/>
  <c r="P72" i="16"/>
  <c r="G75" i="16"/>
  <c r="F75" i="16"/>
  <c r="E75" i="16"/>
  <c r="D75" i="16"/>
  <c r="O75" i="16"/>
  <c r="K75" i="16"/>
  <c r="J75" i="16"/>
  <c r="H75" i="16"/>
  <c r="C75" i="16"/>
  <c r="F68" i="16"/>
  <c r="P67" i="16"/>
  <c r="L68" i="16"/>
  <c r="J68" i="16"/>
  <c r="P66" i="16"/>
  <c r="O68" i="16"/>
  <c r="M68" i="16"/>
  <c r="E68" i="16"/>
  <c r="P64" i="16"/>
  <c r="N68" i="16"/>
  <c r="K68" i="16"/>
  <c r="I68" i="16"/>
  <c r="G68" i="16"/>
  <c r="B68" i="16"/>
  <c r="K48" i="16"/>
  <c r="I48" i="16"/>
  <c r="G48" i="16"/>
  <c r="D48" i="16"/>
  <c r="O48" i="16"/>
  <c r="M48" i="16"/>
  <c r="L48" i="16"/>
  <c r="J48" i="16"/>
  <c r="N48" i="16"/>
  <c r="H48" i="16"/>
  <c r="E48" i="16"/>
  <c r="B48" i="16"/>
  <c r="Q10" i="16"/>
  <c r="Q9" i="16"/>
  <c r="Q6" i="16"/>
  <c r="Q3" i="16"/>
  <c r="J11" i="16"/>
  <c r="J19" i="16" s="1"/>
  <c r="I11" i="16"/>
  <c r="I16" i="16" s="1"/>
  <c r="I27" i="16" s="1"/>
  <c r="H11" i="16"/>
  <c r="H17" i="16" s="1"/>
  <c r="H28" i="16" s="1"/>
  <c r="G82" i="15"/>
  <c r="J82" i="15"/>
  <c r="F82" i="15"/>
  <c r="O78" i="15"/>
  <c r="M82" i="15"/>
  <c r="I82" i="15"/>
  <c r="H82" i="15"/>
  <c r="E82" i="15"/>
  <c r="O77" i="15"/>
  <c r="G75" i="15"/>
  <c r="L75" i="15"/>
  <c r="O71" i="15"/>
  <c r="M75" i="15"/>
  <c r="J75" i="15"/>
  <c r="F75" i="15"/>
  <c r="E75" i="15"/>
  <c r="D75" i="15"/>
  <c r="M68" i="15"/>
  <c r="G68" i="15"/>
  <c r="O64" i="15"/>
  <c r="I68" i="15"/>
  <c r="H68" i="15"/>
  <c r="F68" i="15"/>
  <c r="E68" i="15"/>
  <c r="O54" i="15"/>
  <c r="O53" i="15"/>
  <c r="O52" i="15"/>
  <c r="O51" i="15"/>
  <c r="O50" i="15"/>
  <c r="F48" i="15"/>
  <c r="E48" i="15"/>
  <c r="B48" i="15"/>
  <c r="L48" i="15"/>
  <c r="J48" i="15"/>
  <c r="C48" i="15"/>
  <c r="N48" i="15"/>
  <c r="M48" i="15"/>
  <c r="K48" i="15"/>
  <c r="I48" i="15"/>
  <c r="H48" i="15"/>
  <c r="G48" i="15"/>
  <c r="D48" i="15"/>
  <c r="C68" i="14"/>
  <c r="B68" i="14"/>
  <c r="O66" i="14"/>
  <c r="D68" i="14"/>
  <c r="N68" i="14"/>
  <c r="M68" i="14"/>
  <c r="L68" i="14"/>
  <c r="K68" i="14"/>
  <c r="J68" i="14"/>
  <c r="I48" i="14"/>
  <c r="G48" i="14"/>
  <c r="C48" i="14"/>
  <c r="B48" i="14"/>
  <c r="N48" i="14"/>
  <c r="L48" i="14"/>
  <c r="J48" i="14"/>
  <c r="H48" i="14"/>
  <c r="D48" i="14"/>
  <c r="M48" i="14"/>
  <c r="K48" i="14"/>
  <c r="E48" i="14"/>
  <c r="G11" i="14"/>
  <c r="G18" i="14" s="1"/>
  <c r="G29" i="14" s="1"/>
  <c r="O10" i="14"/>
  <c r="H11" i="14"/>
  <c r="I11" i="14"/>
  <c r="I17" i="14" s="1"/>
  <c r="G68" i="13"/>
  <c r="N67" i="13"/>
  <c r="D68" i="13"/>
  <c r="M68" i="13"/>
  <c r="K68" i="13"/>
  <c r="J68" i="13"/>
  <c r="I68" i="13"/>
  <c r="H68" i="13"/>
  <c r="F68" i="13"/>
  <c r="E68" i="13"/>
  <c r="C68" i="13"/>
  <c r="B68" i="13"/>
  <c r="K48" i="13"/>
  <c r="I48" i="13"/>
  <c r="H48" i="13"/>
  <c r="D48" i="13"/>
  <c r="M48" i="13"/>
  <c r="L48" i="13"/>
  <c r="J48" i="13"/>
  <c r="G48" i="13"/>
  <c r="F48" i="13"/>
  <c r="E48" i="13"/>
  <c r="C48" i="13"/>
  <c r="B48" i="13"/>
  <c r="I11" i="13"/>
  <c r="I14" i="13" s="1"/>
  <c r="H19" i="13"/>
  <c r="I18" i="13"/>
  <c r="H18" i="13"/>
  <c r="I17" i="13"/>
  <c r="H17" i="13"/>
  <c r="I16" i="13"/>
  <c r="I15" i="13"/>
  <c r="N5" i="13"/>
  <c r="N4" i="13"/>
  <c r="H11" i="13"/>
  <c r="H20" i="13" s="1"/>
  <c r="H68" i="12"/>
  <c r="N66" i="12"/>
  <c r="G68" i="12"/>
  <c r="N64" i="12"/>
  <c r="M68" i="12"/>
  <c r="L68" i="12"/>
  <c r="K68" i="12"/>
  <c r="J68" i="12"/>
  <c r="I68" i="12"/>
  <c r="F68" i="12"/>
  <c r="E68" i="12"/>
  <c r="D68" i="12"/>
  <c r="C68" i="12"/>
  <c r="B68" i="12"/>
  <c r="G48" i="12"/>
  <c r="D48" i="12"/>
  <c r="B48" i="12"/>
  <c r="M48" i="12"/>
  <c r="L48" i="12"/>
  <c r="K48" i="12"/>
  <c r="J48" i="12"/>
  <c r="I48" i="12"/>
  <c r="H48" i="12"/>
  <c r="F48" i="12"/>
  <c r="E48" i="12"/>
  <c r="C48" i="12"/>
  <c r="N46" i="12"/>
  <c r="B11" i="12"/>
  <c r="N10" i="12"/>
  <c r="N9" i="12"/>
  <c r="N8" i="12"/>
  <c r="N6" i="12"/>
  <c r="N5" i="12"/>
  <c r="N4" i="12"/>
  <c r="N67" i="11"/>
  <c r="N66" i="11"/>
  <c r="N65" i="11"/>
  <c r="K68" i="11"/>
  <c r="N64" i="11"/>
  <c r="L68" i="11"/>
  <c r="J68" i="11"/>
  <c r="I68" i="11"/>
  <c r="F68" i="11"/>
  <c r="E68" i="11"/>
  <c r="F48" i="11"/>
  <c r="B48" i="11"/>
  <c r="M48" i="11"/>
  <c r="L48" i="11"/>
  <c r="K48" i="11"/>
  <c r="J48" i="11"/>
  <c r="I48" i="11"/>
  <c r="H48" i="11"/>
  <c r="G48" i="11"/>
  <c r="E48" i="11"/>
  <c r="D48" i="11"/>
  <c r="C48" i="11"/>
  <c r="N46" i="11"/>
  <c r="J11" i="11"/>
  <c r="I17" i="11"/>
  <c r="N6" i="11"/>
  <c r="I11" i="11"/>
  <c r="I13" i="11" s="1"/>
  <c r="M75" i="10"/>
  <c r="L75" i="10"/>
  <c r="N74" i="10"/>
  <c r="N73" i="10"/>
  <c r="K75" i="10"/>
  <c r="J75" i="10"/>
  <c r="I75" i="10"/>
  <c r="G75" i="10"/>
  <c r="F75" i="10"/>
  <c r="E75" i="10"/>
  <c r="D75" i="10"/>
  <c r="C75" i="10"/>
  <c r="N66" i="10"/>
  <c r="N65" i="10"/>
  <c r="G68" i="10"/>
  <c r="N64" i="10"/>
  <c r="M68" i="10"/>
  <c r="L68" i="10"/>
  <c r="J68" i="10"/>
  <c r="H68" i="10"/>
  <c r="F68" i="10"/>
  <c r="E68" i="10"/>
  <c r="D11" i="10"/>
  <c r="F51" i="17" l="1"/>
  <c r="F13" i="17"/>
  <c r="F17" i="17"/>
  <c r="F28" i="17" s="1"/>
  <c r="F44" i="17" s="1"/>
  <c r="F41" i="17"/>
  <c r="F57" i="17" s="1"/>
  <c r="F85" i="17" s="1"/>
  <c r="F15" i="17"/>
  <c r="F26" i="17" s="1"/>
  <c r="F18" i="17"/>
  <c r="F29" i="17" s="1"/>
  <c r="H18" i="16"/>
  <c r="H29" i="16" s="1"/>
  <c r="I18" i="16"/>
  <c r="I19" i="16"/>
  <c r="I30" i="16" s="1"/>
  <c r="H14" i="16"/>
  <c r="H25" i="16" s="1"/>
  <c r="H51" i="16" s="1"/>
  <c r="J20" i="16"/>
  <c r="J31" i="16" s="1"/>
  <c r="J14" i="16"/>
  <c r="J25" i="16" s="1"/>
  <c r="I29" i="16"/>
  <c r="H15" i="16"/>
  <c r="H26" i="16" s="1"/>
  <c r="H58" i="16" s="1"/>
  <c r="H86" i="16" s="1"/>
  <c r="H13" i="16"/>
  <c r="J15" i="16"/>
  <c r="J26" i="16" s="1"/>
  <c r="I14" i="16"/>
  <c r="I25" i="16" s="1"/>
  <c r="H16" i="16"/>
  <c r="H27" i="16" s="1"/>
  <c r="J18" i="16"/>
  <c r="H19" i="16"/>
  <c r="H30" i="16" s="1"/>
  <c r="J16" i="16"/>
  <c r="I13" i="13"/>
  <c r="H13" i="13"/>
  <c r="I14" i="11"/>
  <c r="I15" i="11"/>
  <c r="I26" i="11" s="1"/>
  <c r="I16" i="11"/>
  <c r="I18" i="11"/>
  <c r="I29" i="11" s="1"/>
  <c r="I19" i="11"/>
  <c r="I30" i="11" s="1"/>
  <c r="E18" i="10"/>
  <c r="E29" i="10" s="1"/>
  <c r="E13" i="10"/>
  <c r="E19" i="10"/>
  <c r="E30" i="10" s="1"/>
  <c r="E24" i="10"/>
  <c r="E40" i="10" s="1"/>
  <c r="D15" i="10"/>
  <c r="D26" i="10" s="1"/>
  <c r="D18" i="10"/>
  <c r="D29" i="10" s="1"/>
  <c r="D17" i="10"/>
  <c r="D28" i="10" s="1"/>
  <c r="D16" i="10"/>
  <c r="D27" i="10" s="1"/>
  <c r="F13" i="10"/>
  <c r="F16" i="10"/>
  <c r="F27" i="10" s="1"/>
  <c r="F14" i="10"/>
  <c r="F25" i="10" s="1"/>
  <c r="E50" i="10"/>
  <c r="D19" i="10"/>
  <c r="D30" i="10" s="1"/>
  <c r="D20" i="10"/>
  <c r="D31" i="10" s="1"/>
  <c r="D13" i="10"/>
  <c r="J20" i="11"/>
  <c r="J19" i="11"/>
  <c r="J30" i="11" s="1"/>
  <c r="I11" i="10"/>
  <c r="I18" i="10" s="1"/>
  <c r="I29" i="10" s="1"/>
  <c r="M11" i="10"/>
  <c r="M14" i="10" s="1"/>
  <c r="M25" i="10" s="1"/>
  <c r="B11" i="10"/>
  <c r="B14" i="10" s="1"/>
  <c r="B25" i="10" s="1"/>
  <c r="E17" i="10"/>
  <c r="E28" i="10" s="1"/>
  <c r="E16" i="10"/>
  <c r="E27" i="10" s="1"/>
  <c r="E15" i="10"/>
  <c r="E26" i="10" s="1"/>
  <c r="E14" i="10"/>
  <c r="E25" i="10" s="1"/>
  <c r="F15" i="10"/>
  <c r="F26" i="10" s="1"/>
  <c r="F17" i="10"/>
  <c r="F28" i="10" s="1"/>
  <c r="F18" i="10"/>
  <c r="F29" i="10" s="1"/>
  <c r="F19" i="10"/>
  <c r="F30" i="10" s="1"/>
  <c r="F20" i="10"/>
  <c r="F31" i="10" s="1"/>
  <c r="G11" i="10"/>
  <c r="G18" i="10" s="1"/>
  <c r="G29" i="10" s="1"/>
  <c r="D14" i="10"/>
  <c r="D25" i="10" s="1"/>
  <c r="H11" i="10"/>
  <c r="H14" i="10" s="1"/>
  <c r="H25" i="10" s="1"/>
  <c r="J11" i="10"/>
  <c r="J17" i="10" s="1"/>
  <c r="J28" i="10" s="1"/>
  <c r="B68" i="10"/>
  <c r="B11" i="11"/>
  <c r="B14" i="11" s="1"/>
  <c r="B25" i="11" s="1"/>
  <c r="N3" i="11"/>
  <c r="N22" i="11"/>
  <c r="C68" i="10"/>
  <c r="C11" i="11"/>
  <c r="C17" i="11" s="1"/>
  <c r="C28" i="11" s="1"/>
  <c r="N5" i="11"/>
  <c r="N7" i="11"/>
  <c r="M18" i="11"/>
  <c r="M29" i="11" s="1"/>
  <c r="H29" i="12"/>
  <c r="D68" i="10"/>
  <c r="D11" i="11"/>
  <c r="D20" i="11" s="1"/>
  <c r="D31" i="11" s="1"/>
  <c r="N8" i="11"/>
  <c r="N9" i="11"/>
  <c r="N10" i="11"/>
  <c r="K11" i="10"/>
  <c r="K15" i="10" s="1"/>
  <c r="K26" i="10" s="1"/>
  <c r="F11" i="11"/>
  <c r="F18" i="11" s="1"/>
  <c r="F29" i="11" s="1"/>
  <c r="E11" i="11"/>
  <c r="E15" i="11" s="1"/>
  <c r="E26" i="11" s="1"/>
  <c r="N67" i="10"/>
  <c r="H75" i="10"/>
  <c r="L11" i="10"/>
  <c r="L13" i="10" s="1"/>
  <c r="N22" i="10"/>
  <c r="G17" i="11"/>
  <c r="G28" i="11" s="1"/>
  <c r="I68" i="10"/>
  <c r="G18" i="11"/>
  <c r="G29" i="11" s="1"/>
  <c r="I24" i="11"/>
  <c r="C11" i="10"/>
  <c r="J13" i="11"/>
  <c r="F11" i="12"/>
  <c r="K68" i="10"/>
  <c r="N70" i="10"/>
  <c r="N71" i="10"/>
  <c r="N72" i="10"/>
  <c r="J14" i="11"/>
  <c r="J25" i="11" s="1"/>
  <c r="J15" i="11"/>
  <c r="J26" i="11" s="1"/>
  <c r="J16" i="11"/>
  <c r="J27" i="11" s="1"/>
  <c r="J17" i="11"/>
  <c r="J18" i="11"/>
  <c r="J24" i="11"/>
  <c r="N7" i="12"/>
  <c r="B20" i="12"/>
  <c r="B31" i="12" s="1"/>
  <c r="B19" i="12"/>
  <c r="B18" i="12"/>
  <c r="B29" i="12" s="1"/>
  <c r="N4" i="11"/>
  <c r="G11" i="11"/>
  <c r="G15" i="11" s="1"/>
  <c r="G26" i="11" s="1"/>
  <c r="D11" i="12"/>
  <c r="D15" i="12" s="1"/>
  <c r="D26" i="12" s="1"/>
  <c r="B75" i="10"/>
  <c r="N75" i="10" s="1"/>
  <c r="I20" i="11"/>
  <c r="I31" i="11" s="1"/>
  <c r="H11" i="11"/>
  <c r="H14" i="11" s="1"/>
  <c r="H25" i="11" s="1"/>
  <c r="G68" i="11"/>
  <c r="E11" i="12"/>
  <c r="E15" i="12" s="1"/>
  <c r="E26" i="12" s="1"/>
  <c r="N63" i="10"/>
  <c r="H68" i="11"/>
  <c r="F13" i="12"/>
  <c r="E14" i="12"/>
  <c r="E25" i="12" s="1"/>
  <c r="K11" i="11"/>
  <c r="K13" i="11" s="1"/>
  <c r="J31" i="11"/>
  <c r="L11" i="11"/>
  <c r="L14" i="11" s="1"/>
  <c r="L25" i="11" s="1"/>
  <c r="H17" i="12"/>
  <c r="H28" i="12" s="1"/>
  <c r="M11" i="11"/>
  <c r="M19" i="11" s="1"/>
  <c r="M30" i="11" s="1"/>
  <c r="I28" i="11"/>
  <c r="J29" i="11"/>
  <c r="J11" i="12"/>
  <c r="J19" i="12" s="1"/>
  <c r="J30" i="12" s="1"/>
  <c r="I27" i="11"/>
  <c r="J28" i="11"/>
  <c r="M68" i="11"/>
  <c r="K13" i="12"/>
  <c r="J14" i="12"/>
  <c r="J25" i="12" s="1"/>
  <c r="J15" i="12"/>
  <c r="J26" i="12" s="1"/>
  <c r="B68" i="11"/>
  <c r="N63" i="11"/>
  <c r="B16" i="12"/>
  <c r="B27" i="12" s="1"/>
  <c r="M11" i="13"/>
  <c r="M14" i="13" s="1"/>
  <c r="M25" i="13" s="1"/>
  <c r="M15" i="13"/>
  <c r="I25" i="11"/>
  <c r="C68" i="11"/>
  <c r="M11" i="12"/>
  <c r="M15" i="12" s="1"/>
  <c r="M26" i="12" s="1"/>
  <c r="D68" i="11"/>
  <c r="B13" i="12"/>
  <c r="N3" i="12"/>
  <c r="C11" i="12"/>
  <c r="C16" i="12" s="1"/>
  <c r="C27" i="12" s="1"/>
  <c r="J15" i="13"/>
  <c r="J26" i="13" s="1"/>
  <c r="J16" i="13"/>
  <c r="J31" i="13"/>
  <c r="B14" i="12"/>
  <c r="J17" i="13"/>
  <c r="J20" i="13"/>
  <c r="H19" i="14"/>
  <c r="H30" i="14" s="1"/>
  <c r="H18" i="14"/>
  <c r="H29" i="14" s="1"/>
  <c r="H17" i="14"/>
  <c r="H28" i="14" s="1"/>
  <c r="B15" i="12"/>
  <c r="B26" i="12" s="1"/>
  <c r="L16" i="13"/>
  <c r="L27" i="13" s="1"/>
  <c r="G11" i="12"/>
  <c r="G19" i="12" s="1"/>
  <c r="G30" i="12" s="1"/>
  <c r="B17" i="12"/>
  <c r="N3" i="13"/>
  <c r="N6" i="13"/>
  <c r="M17" i="13"/>
  <c r="M18" i="13"/>
  <c r="M29" i="13" s="1"/>
  <c r="H11" i="12"/>
  <c r="H18" i="12" s="1"/>
  <c r="N9" i="13"/>
  <c r="N10" i="13"/>
  <c r="I20" i="13"/>
  <c r="I31" i="13" s="1"/>
  <c r="I19" i="13"/>
  <c r="I21" i="13" s="1"/>
  <c r="N68" i="13"/>
  <c r="N64" i="13"/>
  <c r="I11" i="12"/>
  <c r="I17" i="12" s="1"/>
  <c r="I28" i="12" s="1"/>
  <c r="K24" i="12"/>
  <c r="D16" i="13"/>
  <c r="D27" i="13" s="1"/>
  <c r="N68" i="12"/>
  <c r="N63" i="12"/>
  <c r="E11" i="13"/>
  <c r="E16" i="13" s="1"/>
  <c r="E27" i="13" s="1"/>
  <c r="E14" i="13"/>
  <c r="D20" i="13"/>
  <c r="D31" i="13" s="1"/>
  <c r="K11" i="12"/>
  <c r="K16" i="12" s="1"/>
  <c r="K27" i="12" s="1"/>
  <c r="E17" i="13"/>
  <c r="E28" i="13" s="1"/>
  <c r="E18" i="13"/>
  <c r="E29" i="13" s="1"/>
  <c r="L11" i="12"/>
  <c r="L16" i="12" s="1"/>
  <c r="L27" i="12" s="1"/>
  <c r="B24" i="12"/>
  <c r="B25" i="12"/>
  <c r="B28" i="12"/>
  <c r="B30" i="12"/>
  <c r="N65" i="12"/>
  <c r="N67" i="12"/>
  <c r="H14" i="13"/>
  <c r="H25" i="13" s="1"/>
  <c r="H15" i="13"/>
  <c r="H26" i="13" s="1"/>
  <c r="H16" i="13"/>
  <c r="G18" i="13"/>
  <c r="G29" i="13" s="1"/>
  <c r="G19" i="13"/>
  <c r="G30" i="13" s="1"/>
  <c r="H31" i="13"/>
  <c r="B11" i="14"/>
  <c r="B13" i="14" s="1"/>
  <c r="B24" i="14" s="1"/>
  <c r="N11" i="14"/>
  <c r="N13" i="14" s="1"/>
  <c r="N24" i="14" s="1"/>
  <c r="I16" i="14"/>
  <c r="N7" i="13"/>
  <c r="J11" i="13"/>
  <c r="J13" i="13" s="1"/>
  <c r="C11" i="14"/>
  <c r="C15" i="14" s="1"/>
  <c r="C26" i="14" s="1"/>
  <c r="O3" i="14"/>
  <c r="O7" i="15"/>
  <c r="N8" i="13"/>
  <c r="K11" i="13"/>
  <c r="K18" i="13" s="1"/>
  <c r="K29" i="13" s="1"/>
  <c r="M26" i="13"/>
  <c r="M28" i="13"/>
  <c r="L68" i="13"/>
  <c r="D11" i="14"/>
  <c r="D16" i="14" s="1"/>
  <c r="D27" i="14" s="1"/>
  <c r="O67" i="14"/>
  <c r="L11" i="13"/>
  <c r="L18" i="13" s="1"/>
  <c r="L29" i="13" s="1"/>
  <c r="E11" i="14"/>
  <c r="O4" i="14"/>
  <c r="I18" i="14"/>
  <c r="I29" i="14" s="1"/>
  <c r="G19" i="14"/>
  <c r="G30" i="14" s="1"/>
  <c r="G68" i="14"/>
  <c r="E16" i="15"/>
  <c r="E27" i="15" s="1"/>
  <c r="N63" i="13"/>
  <c r="F11" i="14"/>
  <c r="F14" i="14" s="1"/>
  <c r="F25" i="14" s="1"/>
  <c r="O5" i="14"/>
  <c r="G20" i="14"/>
  <c r="B11" i="13"/>
  <c r="B18" i="13" s="1"/>
  <c r="B29" i="13" s="1"/>
  <c r="G13" i="14"/>
  <c r="D15" i="14"/>
  <c r="D26" i="14" s="1"/>
  <c r="I19" i="14"/>
  <c r="H20" i="14"/>
  <c r="H31" i="14" s="1"/>
  <c r="G31" i="14"/>
  <c r="C11" i="13"/>
  <c r="E25" i="13"/>
  <c r="N65" i="13"/>
  <c r="N66" i="13"/>
  <c r="H13" i="14"/>
  <c r="I20" i="14"/>
  <c r="I31" i="14" s="1"/>
  <c r="D11" i="13"/>
  <c r="D17" i="13" s="1"/>
  <c r="D28" i="13" s="1"/>
  <c r="B14" i="13"/>
  <c r="B25" i="13" s="1"/>
  <c r="I13" i="14"/>
  <c r="G14" i="14"/>
  <c r="G25" i="14" s="1"/>
  <c r="F15" i="14"/>
  <c r="F26" i="14" s="1"/>
  <c r="O7" i="14"/>
  <c r="G25" i="13"/>
  <c r="J11" i="14"/>
  <c r="J15" i="14" s="1"/>
  <c r="J26" i="14" s="1"/>
  <c r="H14" i="14"/>
  <c r="H25" i="14" s="1"/>
  <c r="G15" i="14"/>
  <c r="G26" i="14" s="1"/>
  <c r="D17" i="14"/>
  <c r="D28" i="14" s="1"/>
  <c r="F11" i="13"/>
  <c r="H24" i="13"/>
  <c r="H27" i="13"/>
  <c r="H28" i="13"/>
  <c r="H29" i="13"/>
  <c r="H30" i="13"/>
  <c r="N46" i="13"/>
  <c r="K11" i="14"/>
  <c r="K16" i="14" s="1"/>
  <c r="K27" i="14" s="1"/>
  <c r="I14" i="14"/>
  <c r="I25" i="14" s="1"/>
  <c r="H15" i="14"/>
  <c r="H26" i="14" s="1"/>
  <c r="E17" i="14"/>
  <c r="E28" i="14" s="1"/>
  <c r="O8" i="14"/>
  <c r="O63" i="14"/>
  <c r="G11" i="13"/>
  <c r="G14" i="13" s="1"/>
  <c r="I24" i="13"/>
  <c r="I25" i="13"/>
  <c r="I26" i="13"/>
  <c r="I27" i="13"/>
  <c r="I28" i="13"/>
  <c r="I29" i="13"/>
  <c r="I30" i="13"/>
  <c r="L11" i="14"/>
  <c r="I15" i="14"/>
  <c r="I26" i="14" s="1"/>
  <c r="G16" i="14"/>
  <c r="G27" i="14" s="1"/>
  <c r="F17" i="14"/>
  <c r="F28" i="14" s="1"/>
  <c r="O9" i="14"/>
  <c r="J27" i="13"/>
  <c r="J28" i="13"/>
  <c r="M11" i="14"/>
  <c r="M18" i="14" s="1"/>
  <c r="M29" i="14" s="1"/>
  <c r="H16" i="14"/>
  <c r="H27" i="14" s="1"/>
  <c r="G17" i="14"/>
  <c r="G28" i="14" s="1"/>
  <c r="O64" i="14"/>
  <c r="N15" i="15"/>
  <c r="N26" i="15" s="1"/>
  <c r="O6" i="14"/>
  <c r="B19" i="14"/>
  <c r="B30" i="14" s="1"/>
  <c r="H68" i="14"/>
  <c r="E11" i="15"/>
  <c r="E13" i="15" s="1"/>
  <c r="L68" i="15"/>
  <c r="I68" i="14"/>
  <c r="F11" i="15"/>
  <c r="F14" i="15" s="1"/>
  <c r="F25" i="15" s="1"/>
  <c r="E14" i="15"/>
  <c r="N16" i="15"/>
  <c r="N27" i="15" s="1"/>
  <c r="I59" i="16"/>
  <c r="I87" i="16" s="1"/>
  <c r="I53" i="16"/>
  <c r="I43" i="16"/>
  <c r="G11" i="15"/>
  <c r="G20" i="15" s="1"/>
  <c r="G31" i="15" s="1"/>
  <c r="E15" i="15"/>
  <c r="O6" i="15"/>
  <c r="I27" i="14"/>
  <c r="J11" i="15"/>
  <c r="H15" i="15"/>
  <c r="H26" i="15" s="1"/>
  <c r="O8" i="15"/>
  <c r="M19" i="15"/>
  <c r="M30" i="15" s="1"/>
  <c r="O66" i="15"/>
  <c r="I28" i="14"/>
  <c r="K11" i="15"/>
  <c r="O9" i="15"/>
  <c r="O67" i="15"/>
  <c r="H54" i="16"/>
  <c r="H60" i="16"/>
  <c r="H88" i="16" s="1"/>
  <c r="H44" i="16"/>
  <c r="L11" i="15"/>
  <c r="L14" i="15" s="1"/>
  <c r="L25" i="15" s="1"/>
  <c r="E17" i="15"/>
  <c r="E28" i="15" s="1"/>
  <c r="I30" i="14"/>
  <c r="M11" i="15"/>
  <c r="M18" i="15" s="1"/>
  <c r="I16" i="15"/>
  <c r="I27" i="15" s="1"/>
  <c r="E18" i="15"/>
  <c r="E29" i="15" s="1"/>
  <c r="H11" i="15"/>
  <c r="H14" i="15" s="1"/>
  <c r="H25" i="15" s="1"/>
  <c r="E68" i="14"/>
  <c r="B13" i="15"/>
  <c r="O3" i="15"/>
  <c r="B11" i="15"/>
  <c r="B18" i="15" s="1"/>
  <c r="N11" i="15"/>
  <c r="N18" i="15" s="1"/>
  <c r="J16" i="15"/>
  <c r="J27" i="15" s="1"/>
  <c r="G17" i="15"/>
  <c r="G28" i="15" s="1"/>
  <c r="E19" i="15"/>
  <c r="E30" i="15" s="1"/>
  <c r="J68" i="15"/>
  <c r="K11" i="16"/>
  <c r="K18" i="16" s="1"/>
  <c r="K29" i="16" s="1"/>
  <c r="F68" i="14"/>
  <c r="O65" i="14"/>
  <c r="B14" i="15"/>
  <c r="B25" i="15" s="1"/>
  <c r="K16" i="15"/>
  <c r="K27" i="15" s="1"/>
  <c r="H17" i="15"/>
  <c r="H28" i="15" s="1"/>
  <c r="G18" i="15"/>
  <c r="G29" i="15" s="1"/>
  <c r="E20" i="15"/>
  <c r="P7" i="16"/>
  <c r="O17" i="16"/>
  <c r="O28" i="16" s="1"/>
  <c r="Q7" i="16"/>
  <c r="F48" i="14"/>
  <c r="O5" i="15"/>
  <c r="B15" i="15"/>
  <c r="B26" i="15" s="1"/>
  <c r="I11" i="15"/>
  <c r="I13" i="15" s="1"/>
  <c r="I24" i="15" s="1"/>
  <c r="G13" i="15"/>
  <c r="E31" i="15"/>
  <c r="O65" i="15"/>
  <c r="B75" i="15"/>
  <c r="N75" i="15"/>
  <c r="D82" i="15"/>
  <c r="L19" i="16"/>
  <c r="L30" i="16" s="1"/>
  <c r="I20" i="16"/>
  <c r="I31" i="16" s="1"/>
  <c r="C14" i="17"/>
  <c r="C25" i="17" s="1"/>
  <c r="C20" i="17"/>
  <c r="C31" i="17" s="1"/>
  <c r="C16" i="17"/>
  <c r="C27" i="17" s="1"/>
  <c r="C19" i="17"/>
  <c r="C30" i="17" s="1"/>
  <c r="C15" i="17"/>
  <c r="C26" i="17" s="1"/>
  <c r="C75" i="15"/>
  <c r="O70" i="15"/>
  <c r="O79" i="15"/>
  <c r="P3" i="16"/>
  <c r="L14" i="16"/>
  <c r="L25" i="16" s="1"/>
  <c r="P8" i="16"/>
  <c r="Q8" i="16"/>
  <c r="O80" i="15"/>
  <c r="D18" i="16"/>
  <c r="D29" i="16" s="1"/>
  <c r="P73" i="16"/>
  <c r="O10" i="15"/>
  <c r="O81" i="15"/>
  <c r="L15" i="16"/>
  <c r="L26" i="16" s="1"/>
  <c r="J30" i="16"/>
  <c r="J29" i="16"/>
  <c r="J27" i="16"/>
  <c r="O72" i="15"/>
  <c r="P4" i="16"/>
  <c r="Q4" i="16"/>
  <c r="M15" i="16"/>
  <c r="M26" i="16" s="1"/>
  <c r="O20" i="16"/>
  <c r="O31" i="16" s="1"/>
  <c r="G13" i="17"/>
  <c r="G24" i="17" s="1"/>
  <c r="G16" i="17"/>
  <c r="G27" i="17" s="1"/>
  <c r="G20" i="17"/>
  <c r="G31" i="17" s="1"/>
  <c r="K68" i="15"/>
  <c r="O73" i="15"/>
  <c r="F13" i="16"/>
  <c r="C11" i="15"/>
  <c r="C17" i="15" s="1"/>
  <c r="C28" i="15" s="1"/>
  <c r="E25" i="15"/>
  <c r="M29" i="15"/>
  <c r="H75" i="15"/>
  <c r="O74" i="15"/>
  <c r="G11" i="16"/>
  <c r="G14" i="16" s="1"/>
  <c r="G25" i="16" s="1"/>
  <c r="P5" i="16"/>
  <c r="Q5" i="16"/>
  <c r="J17" i="16"/>
  <c r="J28" i="16" s="1"/>
  <c r="F19" i="16"/>
  <c r="F30" i="16" s="1"/>
  <c r="P10" i="16"/>
  <c r="D11" i="15"/>
  <c r="E26" i="15"/>
  <c r="B29" i="15"/>
  <c r="N29" i="15"/>
  <c r="I75" i="15"/>
  <c r="K82" i="15"/>
  <c r="P6" i="16"/>
  <c r="C11" i="16"/>
  <c r="C17" i="16" s="1"/>
  <c r="C28" i="16" s="1"/>
  <c r="B68" i="15"/>
  <c r="N68" i="15"/>
  <c r="L82" i="15"/>
  <c r="I15" i="16"/>
  <c r="I26" i="16" s="1"/>
  <c r="I17" i="16"/>
  <c r="I28" i="16" s="1"/>
  <c r="I13" i="16"/>
  <c r="D68" i="16"/>
  <c r="O4" i="15"/>
  <c r="C68" i="15"/>
  <c r="O63" i="15"/>
  <c r="K75" i="15"/>
  <c r="H57" i="16"/>
  <c r="H85" i="16" s="1"/>
  <c r="H41" i="16"/>
  <c r="D16" i="16"/>
  <c r="D27" i="16" s="1"/>
  <c r="O11" i="16"/>
  <c r="O18" i="16" s="1"/>
  <c r="O29" i="16" s="1"/>
  <c r="D68" i="15"/>
  <c r="B82" i="15"/>
  <c r="N82" i="15"/>
  <c r="E16" i="16"/>
  <c r="E27" i="16" s="1"/>
  <c r="B17" i="16"/>
  <c r="B28" i="16" s="1"/>
  <c r="H24" i="16"/>
  <c r="L11" i="17"/>
  <c r="I20" i="17"/>
  <c r="I31" i="17" s="1"/>
  <c r="L11" i="16"/>
  <c r="L20" i="16" s="1"/>
  <c r="L31" i="16" s="1"/>
  <c r="H68" i="16"/>
  <c r="P65" i="16"/>
  <c r="P71" i="16"/>
  <c r="M11" i="17"/>
  <c r="M15" i="17" s="1"/>
  <c r="M26" i="17" s="1"/>
  <c r="N72" i="17"/>
  <c r="N73" i="17"/>
  <c r="M11" i="16"/>
  <c r="M17" i="16" s="1"/>
  <c r="M28" i="16" s="1"/>
  <c r="J13" i="16"/>
  <c r="J21" i="16" s="1"/>
  <c r="C48" i="16"/>
  <c r="L15" i="17"/>
  <c r="L26" i="17" s="1"/>
  <c r="L18" i="17"/>
  <c r="L29" i="17" s="1"/>
  <c r="B11" i="16"/>
  <c r="B19" i="16" s="1"/>
  <c r="B30" i="16" s="1"/>
  <c r="N11" i="16"/>
  <c r="N16" i="16" s="1"/>
  <c r="N27" i="16" s="1"/>
  <c r="B16" i="16"/>
  <c r="B27" i="16" s="1"/>
  <c r="C13" i="17"/>
  <c r="N4" i="17"/>
  <c r="D11" i="17"/>
  <c r="O9" i="17"/>
  <c r="H20" i="16"/>
  <c r="H31" i="16" s="1"/>
  <c r="D11" i="16"/>
  <c r="D19" i="16" s="1"/>
  <c r="D30" i="16" s="1"/>
  <c r="F48" i="16"/>
  <c r="C17" i="17"/>
  <c r="C28" i="17" s="1"/>
  <c r="C18" i="17"/>
  <c r="C29" i="17" s="1"/>
  <c r="N10" i="17"/>
  <c r="E11" i="16"/>
  <c r="E15" i="16" s="1"/>
  <c r="E26" i="16" s="1"/>
  <c r="B13" i="16"/>
  <c r="P22" i="16"/>
  <c r="B82" i="16"/>
  <c r="L82" i="16"/>
  <c r="E11" i="17"/>
  <c r="E18" i="17" s="1"/>
  <c r="E29" i="17" s="1"/>
  <c r="F16" i="17"/>
  <c r="F27" i="17" s="1"/>
  <c r="K68" i="17"/>
  <c r="F11" i="16"/>
  <c r="F16" i="16" s="1"/>
  <c r="F27" i="16" s="1"/>
  <c r="M75" i="16"/>
  <c r="C82" i="16"/>
  <c r="O82" i="16"/>
  <c r="N78" i="17"/>
  <c r="C68" i="16"/>
  <c r="D82" i="16"/>
  <c r="G14" i="17"/>
  <c r="G25" i="17" s="1"/>
  <c r="F52" i="17"/>
  <c r="F42" i="17"/>
  <c r="E20" i="17"/>
  <c r="E31" i="17" s="1"/>
  <c r="F24" i="17"/>
  <c r="C82" i="15"/>
  <c r="P9" i="16"/>
  <c r="P63" i="16"/>
  <c r="I11" i="17"/>
  <c r="H19" i="17"/>
  <c r="H30" i="17" s="1"/>
  <c r="H13" i="17"/>
  <c r="G15" i="17"/>
  <c r="G26" i="17" s="1"/>
  <c r="G17" i="17"/>
  <c r="G28" i="17" s="1"/>
  <c r="G19" i="17"/>
  <c r="G30" i="17" s="1"/>
  <c r="B68" i="17"/>
  <c r="N63" i="17"/>
  <c r="P70" i="16"/>
  <c r="J11" i="17"/>
  <c r="H15" i="17"/>
  <c r="H26" i="17" s="1"/>
  <c r="H16" i="17"/>
  <c r="H27" i="17" s="1"/>
  <c r="H17" i="17"/>
  <c r="H28" i="17" s="1"/>
  <c r="H18" i="17"/>
  <c r="H29" i="17" s="1"/>
  <c r="N64" i="17"/>
  <c r="K11" i="17"/>
  <c r="K15" i="17" s="1"/>
  <c r="K26" i="17" s="1"/>
  <c r="J14" i="17"/>
  <c r="J25" i="17" s="1"/>
  <c r="N82" i="17"/>
  <c r="N77" i="17"/>
  <c r="H14" i="17"/>
  <c r="H25" i="17" s="1"/>
  <c r="L68" i="17"/>
  <c r="N70" i="17"/>
  <c r="N79" i="17"/>
  <c r="N80" i="17"/>
  <c r="N81" i="17"/>
  <c r="B75" i="16"/>
  <c r="N75" i="16"/>
  <c r="B11" i="17"/>
  <c r="N3" i="17"/>
  <c r="L14" i="17"/>
  <c r="L25" i="17" s="1"/>
  <c r="G18" i="17"/>
  <c r="G29" i="17" s="1"/>
  <c r="C68" i="17"/>
  <c r="E75" i="17"/>
  <c r="N75" i="17" s="1"/>
  <c r="N5" i="17"/>
  <c r="J18" i="17"/>
  <c r="J29" i="17" s="1"/>
  <c r="F20" i="17"/>
  <c r="F31" i="17" s="1"/>
  <c r="N6" i="17"/>
  <c r="H20" i="17"/>
  <c r="H31" i="17" s="1"/>
  <c r="N22" i="17"/>
  <c r="F54" i="17" l="1"/>
  <c r="F60" i="17" s="1"/>
  <c r="F88" i="17" s="1"/>
  <c r="K13" i="17"/>
  <c r="K24" i="17" s="1"/>
  <c r="M20" i="17"/>
  <c r="M31" i="17" s="1"/>
  <c r="E17" i="17"/>
  <c r="E28" i="17" s="1"/>
  <c r="M19" i="17"/>
  <c r="M30" i="17" s="1"/>
  <c r="M14" i="17"/>
  <c r="M25" i="17" s="1"/>
  <c r="M51" i="17" s="1"/>
  <c r="E16" i="17"/>
  <c r="E27" i="17" s="1"/>
  <c r="E53" i="17" s="1"/>
  <c r="M16" i="17"/>
  <c r="M27" i="17" s="1"/>
  <c r="M53" i="17" s="1"/>
  <c r="E15" i="17"/>
  <c r="E26" i="17" s="1"/>
  <c r="F21" i="17"/>
  <c r="K19" i="17"/>
  <c r="K30" i="17" s="1"/>
  <c r="P75" i="16"/>
  <c r="H42" i="16"/>
  <c r="J52" i="16"/>
  <c r="J42" i="16"/>
  <c r="J58" i="16"/>
  <c r="J86" i="16" s="1"/>
  <c r="G13" i="16"/>
  <c r="C13" i="16"/>
  <c r="C24" i="16" s="1"/>
  <c r="H52" i="16"/>
  <c r="H21" i="16"/>
  <c r="G20" i="16"/>
  <c r="G31" i="16" s="1"/>
  <c r="M20" i="16"/>
  <c r="M31" i="16" s="1"/>
  <c r="E18" i="16"/>
  <c r="E29" i="16" s="1"/>
  <c r="G17" i="16"/>
  <c r="G28" i="16" s="1"/>
  <c r="G60" i="16" s="1"/>
  <c r="G88" i="16" s="1"/>
  <c r="C20" i="16"/>
  <c r="C31" i="16" s="1"/>
  <c r="G19" i="16"/>
  <c r="G30" i="16" s="1"/>
  <c r="N20" i="16"/>
  <c r="N31" i="16" s="1"/>
  <c r="B14" i="16"/>
  <c r="B25" i="16" s="1"/>
  <c r="C18" i="16"/>
  <c r="C29" i="16" s="1"/>
  <c r="B18" i="16"/>
  <c r="B29" i="16" s="1"/>
  <c r="D14" i="16"/>
  <c r="D25" i="16" s="1"/>
  <c r="D57" i="16" s="1"/>
  <c r="D85" i="16" s="1"/>
  <c r="C14" i="16"/>
  <c r="C25" i="16" s="1"/>
  <c r="C41" i="16" s="1"/>
  <c r="D13" i="16"/>
  <c r="D24" i="16" s="1"/>
  <c r="D17" i="16"/>
  <c r="D28" i="16" s="1"/>
  <c r="D60" i="16" s="1"/>
  <c r="D88" i="16" s="1"/>
  <c r="E20" i="16"/>
  <c r="E31" i="16" s="1"/>
  <c r="M16" i="16"/>
  <c r="M27" i="16" s="1"/>
  <c r="M59" i="16" s="1"/>
  <c r="M87" i="16" s="1"/>
  <c r="G16" i="16"/>
  <c r="G27" i="16" s="1"/>
  <c r="G59" i="16" s="1"/>
  <c r="G87" i="16" s="1"/>
  <c r="D15" i="16"/>
  <c r="D26" i="16" s="1"/>
  <c r="D58" i="16" s="1"/>
  <c r="D86" i="16" s="1"/>
  <c r="J24" i="16"/>
  <c r="J32" i="16" s="1"/>
  <c r="M13" i="15"/>
  <c r="N13" i="15"/>
  <c r="M17" i="15"/>
  <c r="M28" i="15" s="1"/>
  <c r="M15" i="15"/>
  <c r="M26" i="15" s="1"/>
  <c r="M42" i="15" s="1"/>
  <c r="C18" i="15"/>
  <c r="C29" i="15" s="1"/>
  <c r="H13" i="15"/>
  <c r="H21" i="15" s="1"/>
  <c r="N14" i="15"/>
  <c r="N25" i="15" s="1"/>
  <c r="N51" i="15" s="1"/>
  <c r="G16" i="15"/>
  <c r="G27" i="15" s="1"/>
  <c r="H19" i="15"/>
  <c r="H30" i="15" s="1"/>
  <c r="N20" i="15"/>
  <c r="N31" i="15" s="1"/>
  <c r="I15" i="15"/>
  <c r="I26" i="15" s="1"/>
  <c r="I52" i="15" s="1"/>
  <c r="M16" i="15"/>
  <c r="M27" i="15" s="1"/>
  <c r="M43" i="15" s="1"/>
  <c r="B20" i="15"/>
  <c r="B31" i="15" s="1"/>
  <c r="E21" i="15"/>
  <c r="C19" i="15"/>
  <c r="C30" i="15" s="1"/>
  <c r="O68" i="14"/>
  <c r="N18" i="14"/>
  <c r="N29" i="14" s="1"/>
  <c r="F16" i="14"/>
  <c r="F27" i="14" s="1"/>
  <c r="B18" i="14"/>
  <c r="B29" i="14" s="1"/>
  <c r="N16" i="14"/>
  <c r="N27" i="14" s="1"/>
  <c r="N53" i="14" s="1"/>
  <c r="B16" i="14"/>
  <c r="B27" i="14" s="1"/>
  <c r="B43" i="14" s="1"/>
  <c r="B17" i="14"/>
  <c r="B28" i="14" s="1"/>
  <c r="B44" i="14" s="1"/>
  <c r="N19" i="14"/>
  <c r="N30" i="14" s="1"/>
  <c r="C17" i="14"/>
  <c r="C28" i="14" s="1"/>
  <c r="C44" i="14" s="1"/>
  <c r="G13" i="13"/>
  <c r="G24" i="13" s="1"/>
  <c r="G40" i="13" s="1"/>
  <c r="D19" i="13"/>
  <c r="D30" i="13" s="1"/>
  <c r="K15" i="13"/>
  <c r="K26" i="13" s="1"/>
  <c r="K42" i="13" s="1"/>
  <c r="D18" i="13"/>
  <c r="D29" i="13" s="1"/>
  <c r="K14" i="13"/>
  <c r="K25" i="13" s="1"/>
  <c r="K41" i="13" s="1"/>
  <c r="E15" i="13"/>
  <c r="E26" i="13" s="1"/>
  <c r="K19" i="13"/>
  <c r="K30" i="13" s="1"/>
  <c r="L15" i="13"/>
  <c r="L26" i="13" s="1"/>
  <c r="B20" i="13"/>
  <c r="B31" i="13" s="1"/>
  <c r="G17" i="13"/>
  <c r="G28" i="13" s="1"/>
  <c r="G54" i="13" s="1"/>
  <c r="E13" i="13"/>
  <c r="E24" i="13" s="1"/>
  <c r="E32" i="13" s="1"/>
  <c r="L14" i="13"/>
  <c r="L25" i="13" s="1"/>
  <c r="L41" i="13" s="1"/>
  <c r="E20" i="13"/>
  <c r="E31" i="13" s="1"/>
  <c r="E19" i="13"/>
  <c r="E30" i="13" s="1"/>
  <c r="M19" i="13"/>
  <c r="M30" i="13" s="1"/>
  <c r="H14" i="12"/>
  <c r="H25" i="12" s="1"/>
  <c r="H15" i="12"/>
  <c r="H26" i="12" s="1"/>
  <c r="H42" i="12" s="1"/>
  <c r="H13" i="12"/>
  <c r="H24" i="12" s="1"/>
  <c r="H50" i="12" s="1"/>
  <c r="D17" i="12"/>
  <c r="D28" i="12" s="1"/>
  <c r="D54" i="12" s="1"/>
  <c r="K14" i="12"/>
  <c r="K25" i="12" s="1"/>
  <c r="K51" i="12" s="1"/>
  <c r="M18" i="12"/>
  <c r="M29" i="12" s="1"/>
  <c r="J13" i="12"/>
  <c r="J24" i="12" s="1"/>
  <c r="E20" i="12"/>
  <c r="E31" i="12" s="1"/>
  <c r="E18" i="12"/>
  <c r="E29" i="12" s="1"/>
  <c r="E17" i="12"/>
  <c r="E28" i="12" s="1"/>
  <c r="J18" i="12"/>
  <c r="J29" i="12" s="1"/>
  <c r="E16" i="12"/>
  <c r="E27" i="12" s="1"/>
  <c r="E53" i="12" s="1"/>
  <c r="C19" i="12"/>
  <c r="C30" i="12" s="1"/>
  <c r="J17" i="12"/>
  <c r="J28" i="12" s="1"/>
  <c r="J44" i="12" s="1"/>
  <c r="C14" i="12"/>
  <c r="C25" i="12" s="1"/>
  <c r="C51" i="12" s="1"/>
  <c r="H20" i="11"/>
  <c r="H31" i="11" s="1"/>
  <c r="H19" i="11"/>
  <c r="H30" i="11" s="1"/>
  <c r="C16" i="11"/>
  <c r="C27" i="11" s="1"/>
  <c r="C43" i="11" s="1"/>
  <c r="L13" i="11"/>
  <c r="L24" i="11" s="1"/>
  <c r="L40" i="11" s="1"/>
  <c r="H18" i="11"/>
  <c r="H29" i="11" s="1"/>
  <c r="F15" i="11"/>
  <c r="F26" i="11" s="1"/>
  <c r="F13" i="11"/>
  <c r="F24" i="11" s="1"/>
  <c r="F40" i="11" s="1"/>
  <c r="L15" i="11"/>
  <c r="L26" i="11" s="1"/>
  <c r="L52" i="11" s="1"/>
  <c r="B19" i="11"/>
  <c r="B30" i="11" s="1"/>
  <c r="I21" i="11"/>
  <c r="M15" i="11"/>
  <c r="M26" i="11" s="1"/>
  <c r="M52" i="11" s="1"/>
  <c r="C18" i="11"/>
  <c r="C29" i="11" s="1"/>
  <c r="M20" i="11"/>
  <c r="M31" i="11" s="1"/>
  <c r="M14" i="11"/>
  <c r="M25" i="11" s="1"/>
  <c r="M41" i="11" s="1"/>
  <c r="G19" i="11"/>
  <c r="G30" i="11" s="1"/>
  <c r="D17" i="11"/>
  <c r="D28" i="11" s="1"/>
  <c r="D44" i="11" s="1"/>
  <c r="E19" i="11"/>
  <c r="E30" i="11" s="1"/>
  <c r="L16" i="11"/>
  <c r="L27" i="11" s="1"/>
  <c r="D16" i="11"/>
  <c r="D27" i="11" s="1"/>
  <c r="D53" i="11" s="1"/>
  <c r="H17" i="11"/>
  <c r="H28" i="11" s="1"/>
  <c r="H44" i="11" s="1"/>
  <c r="D15" i="11"/>
  <c r="D26" i="11" s="1"/>
  <c r="D52" i="11" s="1"/>
  <c r="B13" i="11"/>
  <c r="B24" i="11" s="1"/>
  <c r="B40" i="11" s="1"/>
  <c r="B17" i="11"/>
  <c r="B28" i="11" s="1"/>
  <c r="B54" i="11" s="1"/>
  <c r="F20" i="11"/>
  <c r="F31" i="11" s="1"/>
  <c r="E16" i="11"/>
  <c r="E27" i="11" s="1"/>
  <c r="B18" i="11"/>
  <c r="B29" i="11" s="1"/>
  <c r="E14" i="11"/>
  <c r="E25" i="11" s="1"/>
  <c r="E51" i="11" s="1"/>
  <c r="E56" i="10"/>
  <c r="E77" i="10" s="1"/>
  <c r="J15" i="10"/>
  <c r="J26" i="10" s="1"/>
  <c r="J42" i="10" s="1"/>
  <c r="J14" i="10"/>
  <c r="J25" i="10" s="1"/>
  <c r="J41" i="10" s="1"/>
  <c r="K14" i="10"/>
  <c r="K25" i="10" s="1"/>
  <c r="K41" i="10" s="1"/>
  <c r="K13" i="10"/>
  <c r="E32" i="10"/>
  <c r="K16" i="10"/>
  <c r="K27" i="10" s="1"/>
  <c r="K43" i="10" s="1"/>
  <c r="I19" i="10"/>
  <c r="I30" i="10" s="1"/>
  <c r="M15" i="10"/>
  <c r="M26" i="10" s="1"/>
  <c r="M52" i="10" s="1"/>
  <c r="J13" i="10"/>
  <c r="J24" i="10" s="1"/>
  <c r="F57" i="14"/>
  <c r="F71" i="14" s="1"/>
  <c r="F51" i="14"/>
  <c r="F41" i="14"/>
  <c r="L58" i="16"/>
  <c r="L86" i="16" s="1"/>
  <c r="L52" i="16"/>
  <c r="L42" i="16"/>
  <c r="D42" i="16"/>
  <c r="D52" i="16"/>
  <c r="I50" i="15"/>
  <c r="I40" i="15"/>
  <c r="I56" i="15" s="1"/>
  <c r="J58" i="14"/>
  <c r="J72" i="14" s="1"/>
  <c r="J42" i="14"/>
  <c r="J52" i="14"/>
  <c r="C44" i="15"/>
  <c r="C54" i="15"/>
  <c r="K17" i="16"/>
  <c r="K28" i="16" s="1"/>
  <c r="K20" i="16"/>
  <c r="K31" i="16" s="1"/>
  <c r="K14" i="16"/>
  <c r="K25" i="16" s="1"/>
  <c r="K13" i="16"/>
  <c r="M52" i="17"/>
  <c r="M42" i="17"/>
  <c r="M58" i="17" s="1"/>
  <c r="M86" i="17" s="1"/>
  <c r="N43" i="16"/>
  <c r="N59" i="16"/>
  <c r="N53" i="16"/>
  <c r="K52" i="13"/>
  <c r="B41" i="11"/>
  <c r="B51" i="11"/>
  <c r="K52" i="17"/>
  <c r="K42" i="17"/>
  <c r="K19" i="16"/>
  <c r="K30" i="16" s="1"/>
  <c r="K53" i="12"/>
  <c r="K43" i="12"/>
  <c r="L51" i="17"/>
  <c r="L41" i="17"/>
  <c r="E54" i="17"/>
  <c r="E44" i="17"/>
  <c r="M44" i="15"/>
  <c r="M54" i="15"/>
  <c r="F16" i="15"/>
  <c r="F27" i="15" s="1"/>
  <c r="F20" i="15"/>
  <c r="F31" i="15" s="1"/>
  <c r="F13" i="15"/>
  <c r="F19" i="15"/>
  <c r="F30" i="15" s="1"/>
  <c r="F17" i="15"/>
  <c r="F28" i="15" s="1"/>
  <c r="H41" i="13"/>
  <c r="H51" i="13"/>
  <c r="H60" i="14"/>
  <c r="H74" i="14" s="1"/>
  <c r="H54" i="14"/>
  <c r="H44" i="14"/>
  <c r="K24" i="11"/>
  <c r="D52" i="12"/>
  <c r="D42" i="12"/>
  <c r="J52" i="11"/>
  <c r="J42" i="11"/>
  <c r="H51" i="10"/>
  <c r="H41" i="10"/>
  <c r="K53" i="15"/>
  <c r="K43" i="15"/>
  <c r="C58" i="14"/>
  <c r="C72" i="14" s="1"/>
  <c r="C52" i="14"/>
  <c r="C42" i="14"/>
  <c r="J53" i="11"/>
  <c r="J43" i="11"/>
  <c r="E54" i="15"/>
  <c r="E44" i="15"/>
  <c r="G53" i="17"/>
  <c r="G43" i="17"/>
  <c r="G59" i="17" s="1"/>
  <c r="G87" i="17" s="1"/>
  <c r="F15" i="15"/>
  <c r="F26" i="15" s="1"/>
  <c r="I58" i="14"/>
  <c r="I72" i="14" s="1"/>
  <c r="I42" i="14"/>
  <c r="I52" i="14"/>
  <c r="B53" i="14"/>
  <c r="J24" i="13"/>
  <c r="M41" i="13"/>
  <c r="M51" i="13"/>
  <c r="H54" i="12"/>
  <c r="H44" i="12"/>
  <c r="J51" i="11"/>
  <c r="J41" i="11"/>
  <c r="M42" i="13"/>
  <c r="M52" i="13"/>
  <c r="G24" i="15"/>
  <c r="J51" i="17"/>
  <c r="J41" i="17"/>
  <c r="J57" i="17" s="1"/>
  <c r="J85" i="17" s="1"/>
  <c r="G24" i="16"/>
  <c r="L51" i="15"/>
  <c r="L41" i="15"/>
  <c r="L57" i="15" s="1"/>
  <c r="L85" i="15" s="1"/>
  <c r="J52" i="13"/>
  <c r="J42" i="13"/>
  <c r="J52" i="12"/>
  <c r="J42" i="12"/>
  <c r="E24" i="15"/>
  <c r="J50" i="16"/>
  <c r="J56" i="16"/>
  <c r="J40" i="16"/>
  <c r="P11" i="16"/>
  <c r="P13" i="16" s="1"/>
  <c r="K16" i="16"/>
  <c r="K27" i="16" s="1"/>
  <c r="D17" i="15"/>
  <c r="D28" i="15" s="1"/>
  <c r="D14" i="15"/>
  <c r="D25" i="15" s="1"/>
  <c r="D20" i="15"/>
  <c r="D31" i="15" s="1"/>
  <c r="D16" i="15"/>
  <c r="D27" i="15" s="1"/>
  <c r="D19" i="15"/>
  <c r="D30" i="15" s="1"/>
  <c r="D15" i="15"/>
  <c r="D26" i="15" s="1"/>
  <c r="D18" i="15"/>
  <c r="D29" i="15" s="1"/>
  <c r="K19" i="15"/>
  <c r="K30" i="15" s="1"/>
  <c r="K13" i="15"/>
  <c r="K15" i="15"/>
  <c r="K26" i="15" s="1"/>
  <c r="K14" i="15"/>
  <c r="K25" i="15" s="1"/>
  <c r="K18" i="15"/>
  <c r="K29" i="15" s="1"/>
  <c r="K17" i="15"/>
  <c r="K28" i="15" s="1"/>
  <c r="K20" i="15"/>
  <c r="K31" i="15" s="1"/>
  <c r="B18" i="17"/>
  <c r="B29" i="17" s="1"/>
  <c r="B19" i="17"/>
  <c r="B30" i="17" s="1"/>
  <c r="B15" i="17"/>
  <c r="B26" i="17" s="1"/>
  <c r="B20" i="17"/>
  <c r="B31" i="17" s="1"/>
  <c r="B16" i="17"/>
  <c r="B27" i="17" s="1"/>
  <c r="B17" i="17"/>
  <c r="B28" i="17" s="1"/>
  <c r="B13" i="17"/>
  <c r="B14" i="17"/>
  <c r="B25" i="17" s="1"/>
  <c r="G44" i="17"/>
  <c r="G54" i="17"/>
  <c r="E52" i="17"/>
  <c r="E42" i="17"/>
  <c r="P82" i="16"/>
  <c r="P20" i="16"/>
  <c r="K15" i="16"/>
  <c r="K26" i="16" s="1"/>
  <c r="O75" i="15"/>
  <c r="L17" i="14"/>
  <c r="L28" i="14" s="1"/>
  <c r="L16" i="14"/>
  <c r="L27" i="14" s="1"/>
  <c r="L15" i="14"/>
  <c r="L26" i="14" s="1"/>
  <c r="L14" i="14"/>
  <c r="L25" i="14" s="1"/>
  <c r="L19" i="14"/>
  <c r="L30" i="14" s="1"/>
  <c r="L13" i="14"/>
  <c r="L18" i="14"/>
  <c r="L29" i="14" s="1"/>
  <c r="L20" i="14"/>
  <c r="L31" i="14" s="1"/>
  <c r="E44" i="14"/>
  <c r="E60" i="14"/>
  <c r="E74" i="14" s="1"/>
  <c r="E54" i="14"/>
  <c r="F15" i="13"/>
  <c r="F26" i="13" s="1"/>
  <c r="F19" i="13"/>
  <c r="F30" i="13" s="1"/>
  <c r="F13" i="13"/>
  <c r="F20" i="13"/>
  <c r="F31" i="13" s="1"/>
  <c r="F14" i="13"/>
  <c r="F25" i="13" s="1"/>
  <c r="F16" i="13"/>
  <c r="F27" i="13" s="1"/>
  <c r="F17" i="13"/>
  <c r="F28" i="13" s="1"/>
  <c r="F18" i="13"/>
  <c r="F29" i="13" s="1"/>
  <c r="E43" i="15"/>
  <c r="E53" i="15"/>
  <c r="H42" i="13"/>
  <c r="H52" i="13"/>
  <c r="B53" i="12"/>
  <c r="B43" i="12"/>
  <c r="H52" i="12"/>
  <c r="L24" i="10"/>
  <c r="H21" i="17"/>
  <c r="H24" i="17"/>
  <c r="H53" i="17"/>
  <c r="H43" i="17"/>
  <c r="K50" i="17"/>
  <c r="K40" i="17"/>
  <c r="D20" i="17"/>
  <c r="D31" i="17" s="1"/>
  <c r="D14" i="17"/>
  <c r="D25" i="17" s="1"/>
  <c r="D16" i="17"/>
  <c r="D27" i="17" s="1"/>
  <c r="D19" i="17"/>
  <c r="D30" i="17" s="1"/>
  <c r="D15" i="17"/>
  <c r="D26" i="17" s="1"/>
  <c r="D13" i="17"/>
  <c r="D17" i="17"/>
  <c r="D28" i="17" s="1"/>
  <c r="D18" i="17"/>
  <c r="D29" i="17" s="1"/>
  <c r="L41" i="16"/>
  <c r="L57" i="16"/>
  <c r="L85" i="16" s="1"/>
  <c r="L51" i="16"/>
  <c r="E52" i="11"/>
  <c r="E42" i="11"/>
  <c r="M41" i="10"/>
  <c r="M51" i="10"/>
  <c r="J51" i="12"/>
  <c r="J41" i="12"/>
  <c r="G52" i="17"/>
  <c r="G42" i="17"/>
  <c r="P68" i="16"/>
  <c r="P3" i="15"/>
  <c r="O11" i="15"/>
  <c r="O17" i="15" s="1"/>
  <c r="F58" i="14"/>
  <c r="F72" i="14" s="1"/>
  <c r="F42" i="14"/>
  <c r="F52" i="14"/>
  <c r="M44" i="13"/>
  <c r="M54" i="13"/>
  <c r="E52" i="13"/>
  <c r="E42" i="13"/>
  <c r="C53" i="12"/>
  <c r="C43" i="12"/>
  <c r="H51" i="12"/>
  <c r="H41" i="12"/>
  <c r="H57" i="12" s="1"/>
  <c r="H71" i="12" s="1"/>
  <c r="H58" i="14"/>
  <c r="H72" i="14" s="1"/>
  <c r="H42" i="14"/>
  <c r="H52" i="14"/>
  <c r="L53" i="12"/>
  <c r="L43" i="12"/>
  <c r="F41" i="15"/>
  <c r="F51" i="15"/>
  <c r="M52" i="12"/>
  <c r="M42" i="12"/>
  <c r="M20" i="14"/>
  <c r="M31" i="14" s="1"/>
  <c r="M15" i="14"/>
  <c r="M26" i="14" s="1"/>
  <c r="M17" i="14"/>
  <c r="M28" i="14" s="1"/>
  <c r="M13" i="14"/>
  <c r="M14" i="14"/>
  <c r="M25" i="14" s="1"/>
  <c r="M19" i="14"/>
  <c r="M30" i="14" s="1"/>
  <c r="H50" i="16"/>
  <c r="H56" i="16"/>
  <c r="H40" i="16"/>
  <c r="H32" i="16"/>
  <c r="J60" i="16"/>
  <c r="J88" i="16" s="1"/>
  <c r="J54" i="16"/>
  <c r="J44" i="16"/>
  <c r="C53" i="17"/>
  <c r="C43" i="17"/>
  <c r="C59" i="17" s="1"/>
  <c r="C87" i="17" s="1"/>
  <c r="K53" i="14"/>
  <c r="K43" i="14"/>
  <c r="K59" i="14"/>
  <c r="K73" i="14" s="1"/>
  <c r="D53" i="13"/>
  <c r="D43" i="13"/>
  <c r="D41" i="16"/>
  <c r="D51" i="16"/>
  <c r="N15" i="16"/>
  <c r="N26" i="16" s="1"/>
  <c r="N13" i="16"/>
  <c r="N14" i="16"/>
  <c r="N25" i="16" s="1"/>
  <c r="N19" i="16"/>
  <c r="N30" i="16" s="1"/>
  <c r="F24" i="16"/>
  <c r="C51" i="17"/>
  <c r="C41" i="17"/>
  <c r="B42" i="15"/>
  <c r="B52" i="15"/>
  <c r="H51" i="15"/>
  <c r="H41" i="15"/>
  <c r="B51" i="13"/>
  <c r="B41" i="13"/>
  <c r="B51" i="10"/>
  <c r="B41" i="10"/>
  <c r="J13" i="17"/>
  <c r="J17" i="17"/>
  <c r="J28" i="17" s="1"/>
  <c r="J20" i="17"/>
  <c r="J31" i="17" s="1"/>
  <c r="J16" i="17"/>
  <c r="J27" i="17" s="1"/>
  <c r="J19" i="17"/>
  <c r="J30" i="17" s="1"/>
  <c r="J15" i="17"/>
  <c r="J26" i="17" s="1"/>
  <c r="F53" i="16"/>
  <c r="F59" i="16"/>
  <c r="F87" i="16" s="1"/>
  <c r="F43" i="16"/>
  <c r="N17" i="16"/>
  <c r="N28" i="16" s="1"/>
  <c r="B51" i="16"/>
  <c r="B57" i="16"/>
  <c r="B41" i="16"/>
  <c r="H52" i="15"/>
  <c r="H42" i="15"/>
  <c r="H58" i="15" s="1"/>
  <c r="H86" i="15" s="1"/>
  <c r="J18" i="14"/>
  <c r="J29" i="14" s="1"/>
  <c r="J17" i="14"/>
  <c r="J28" i="14" s="1"/>
  <c r="J16" i="14"/>
  <c r="J27" i="14" s="1"/>
  <c r="J13" i="14"/>
  <c r="J14" i="14"/>
  <c r="J25" i="14" s="1"/>
  <c r="J20" i="14"/>
  <c r="J31" i="14" s="1"/>
  <c r="J19" i="14"/>
  <c r="J30" i="14" s="1"/>
  <c r="C18" i="13"/>
  <c r="C29" i="13" s="1"/>
  <c r="C13" i="13"/>
  <c r="C14" i="13"/>
  <c r="C25" i="13" s="1"/>
  <c r="C15" i="13"/>
  <c r="C26" i="13" s="1"/>
  <c r="C17" i="13"/>
  <c r="C28" i="13" s="1"/>
  <c r="C16" i="13"/>
  <c r="C27" i="13" s="1"/>
  <c r="C20" i="13"/>
  <c r="C31" i="13" s="1"/>
  <c r="O11" i="14"/>
  <c r="O19" i="14" s="1"/>
  <c r="O13" i="14"/>
  <c r="G50" i="13"/>
  <c r="L43" i="13"/>
  <c r="L53" i="13"/>
  <c r="K42" i="10"/>
  <c r="K52" i="10"/>
  <c r="P19" i="16"/>
  <c r="N18" i="16"/>
  <c r="N29" i="16" s="1"/>
  <c r="I58" i="16"/>
  <c r="I86" i="16" s="1"/>
  <c r="I52" i="16"/>
  <c r="I42" i="16"/>
  <c r="D13" i="15"/>
  <c r="F18" i="15"/>
  <c r="F29" i="15" s="1"/>
  <c r="I53" i="15"/>
  <c r="I43" i="15"/>
  <c r="L19" i="15"/>
  <c r="L30" i="15" s="1"/>
  <c r="L18" i="15"/>
  <c r="L29" i="15" s="1"/>
  <c r="L16" i="15"/>
  <c r="L27" i="15" s="1"/>
  <c r="L20" i="15"/>
  <c r="L31" i="15" s="1"/>
  <c r="L13" i="15"/>
  <c r="L15" i="15"/>
  <c r="L26" i="15" s="1"/>
  <c r="L17" i="15"/>
  <c r="L28" i="15" s="1"/>
  <c r="M16" i="14"/>
  <c r="M27" i="14" s="1"/>
  <c r="C14" i="14"/>
  <c r="C25" i="14" s="1"/>
  <c r="C20" i="14"/>
  <c r="C31" i="14" s="1"/>
  <c r="C13" i="14"/>
  <c r="C18" i="14"/>
  <c r="C29" i="14" s="1"/>
  <c r="C16" i="14"/>
  <c r="C27" i="14" s="1"/>
  <c r="C19" i="14"/>
  <c r="C30" i="14" s="1"/>
  <c r="C19" i="13"/>
  <c r="C30" i="13" s="1"/>
  <c r="J54" i="10"/>
  <c r="J44" i="10"/>
  <c r="J20" i="15"/>
  <c r="J31" i="15" s="1"/>
  <c r="J19" i="15"/>
  <c r="J30" i="15" s="1"/>
  <c r="J17" i="15"/>
  <c r="J28" i="15" s="1"/>
  <c r="H24" i="15"/>
  <c r="J18" i="15"/>
  <c r="J29" i="15" s="1"/>
  <c r="J54" i="13"/>
  <c r="J44" i="13"/>
  <c r="J60" i="13" s="1"/>
  <c r="J74" i="13" s="1"/>
  <c r="I44" i="13"/>
  <c r="I54" i="13"/>
  <c r="I21" i="14"/>
  <c r="I24" i="14"/>
  <c r="E54" i="13"/>
  <c r="E44" i="13"/>
  <c r="B15" i="13"/>
  <c r="B26" i="13" s="1"/>
  <c r="B19" i="13"/>
  <c r="B30" i="13" s="1"/>
  <c r="B50" i="12"/>
  <c r="B32" i="12"/>
  <c r="B40" i="12"/>
  <c r="J54" i="12"/>
  <c r="B16" i="13"/>
  <c r="B27" i="13" s="1"/>
  <c r="I43" i="11"/>
  <c r="I53" i="11"/>
  <c r="I19" i="12"/>
  <c r="I30" i="12" s="1"/>
  <c r="J50" i="11"/>
  <c r="J40" i="11"/>
  <c r="J32" i="11"/>
  <c r="F18" i="12"/>
  <c r="F29" i="12" s="1"/>
  <c r="F20" i="12"/>
  <c r="F31" i="12" s="1"/>
  <c r="K51" i="10"/>
  <c r="B44" i="16"/>
  <c r="B60" i="16"/>
  <c r="B54" i="16"/>
  <c r="I57" i="16"/>
  <c r="I85" i="16" s="1"/>
  <c r="I51" i="16"/>
  <c r="I41" i="16"/>
  <c r="O44" i="16"/>
  <c r="O60" i="16"/>
  <c r="O54" i="16"/>
  <c r="O4" i="17"/>
  <c r="C60" i="16"/>
  <c r="C88" i="16" s="1"/>
  <c r="C54" i="16"/>
  <c r="C44" i="16"/>
  <c r="K14" i="17"/>
  <c r="K25" i="17" s="1"/>
  <c r="L42" i="13"/>
  <c r="L52" i="13"/>
  <c r="N14" i="14"/>
  <c r="N25" i="14" s="1"/>
  <c r="N20" i="14"/>
  <c r="N31" i="14" s="1"/>
  <c r="N15" i="14"/>
  <c r="N26" i="14" s="1"/>
  <c r="L20" i="12"/>
  <c r="L31" i="12" s="1"/>
  <c r="L19" i="12"/>
  <c r="L30" i="12" s="1"/>
  <c r="L14" i="12"/>
  <c r="L25" i="12" s="1"/>
  <c r="L18" i="12"/>
  <c r="L29" i="12" s="1"/>
  <c r="L15" i="12"/>
  <c r="L26" i="12" s="1"/>
  <c r="K18" i="12"/>
  <c r="K29" i="12" s="1"/>
  <c r="I18" i="12"/>
  <c r="I29" i="12" s="1"/>
  <c r="D16" i="12"/>
  <c r="D27" i="12" s="1"/>
  <c r="F17" i="12"/>
  <c r="F28" i="12" s="1"/>
  <c r="C19" i="10"/>
  <c r="C30" i="10" s="1"/>
  <c r="C18" i="10"/>
  <c r="C29" i="10" s="1"/>
  <c r="C17" i="10"/>
  <c r="C28" i="10" s="1"/>
  <c r="C16" i="10"/>
  <c r="C27" i="10" s="1"/>
  <c r="C15" i="10"/>
  <c r="C26" i="10" s="1"/>
  <c r="C14" i="10"/>
  <c r="C25" i="10" s="1"/>
  <c r="H18" i="10"/>
  <c r="H29" i="10" s="1"/>
  <c r="H17" i="10"/>
  <c r="H28" i="10" s="1"/>
  <c r="B40" i="14"/>
  <c r="B50" i="14"/>
  <c r="B56" i="14"/>
  <c r="G41" i="13"/>
  <c r="G51" i="13"/>
  <c r="E53" i="13"/>
  <c r="E43" i="13"/>
  <c r="E13" i="14"/>
  <c r="E19" i="14"/>
  <c r="E30" i="14" s="1"/>
  <c r="C19" i="16"/>
  <c r="C30" i="16" s="1"/>
  <c r="C16" i="16"/>
  <c r="C27" i="16" s="1"/>
  <c r="E41" i="15"/>
  <c r="E51" i="15"/>
  <c r="N43" i="15"/>
  <c r="N53" i="15"/>
  <c r="O14" i="16"/>
  <c r="O25" i="16" s="1"/>
  <c r="M19" i="16"/>
  <c r="M30" i="16" s="1"/>
  <c r="G19" i="15"/>
  <c r="G30" i="15" s="1"/>
  <c r="C13" i="15"/>
  <c r="M14" i="15"/>
  <c r="M25" i="15" s="1"/>
  <c r="M20" i="15"/>
  <c r="M31" i="15" s="1"/>
  <c r="I54" i="14"/>
  <c r="I60" i="14"/>
  <c r="I74" i="14" s="1"/>
  <c r="I44" i="14"/>
  <c r="I42" i="13"/>
  <c r="I52" i="13"/>
  <c r="D44" i="14"/>
  <c r="D60" i="14"/>
  <c r="D74" i="14" s="1"/>
  <c r="D54" i="14"/>
  <c r="N17" i="14"/>
  <c r="N28" i="14" s="1"/>
  <c r="D52" i="14"/>
  <c r="D42" i="14"/>
  <c r="D58" i="14"/>
  <c r="D72" i="14" s="1"/>
  <c r="D14" i="14"/>
  <c r="D25" i="14" s="1"/>
  <c r="D20" i="14"/>
  <c r="D31" i="14" s="1"/>
  <c r="D13" i="14"/>
  <c r="D19" i="14"/>
  <c r="D30" i="14" s="1"/>
  <c r="N17" i="15"/>
  <c r="N28" i="15" s="1"/>
  <c r="G16" i="13"/>
  <c r="G27" i="13" s="1"/>
  <c r="K13" i="13"/>
  <c r="J14" i="13"/>
  <c r="J25" i="13" s="1"/>
  <c r="M20" i="12"/>
  <c r="M31" i="12" s="1"/>
  <c r="M19" i="12"/>
  <c r="M30" i="12" s="1"/>
  <c r="M17" i="12"/>
  <c r="M28" i="12" s="1"/>
  <c r="M13" i="12"/>
  <c r="K17" i="12"/>
  <c r="K28" i="12" s="1"/>
  <c r="I16" i="12"/>
  <c r="I27" i="12" s="1"/>
  <c r="H20" i="12"/>
  <c r="H31" i="12" s="1"/>
  <c r="L17" i="11"/>
  <c r="L28" i="11" s="1"/>
  <c r="L20" i="11"/>
  <c r="L31" i="11" s="1"/>
  <c r="L18" i="11"/>
  <c r="L29" i="11" s="1"/>
  <c r="E53" i="11"/>
  <c r="E43" i="11"/>
  <c r="E59" i="11" s="1"/>
  <c r="E73" i="11" s="1"/>
  <c r="F16" i="12"/>
  <c r="F27" i="12" s="1"/>
  <c r="K20" i="10"/>
  <c r="K31" i="10" s="1"/>
  <c r="K19" i="10"/>
  <c r="K30" i="10" s="1"/>
  <c r="K18" i="10"/>
  <c r="K29" i="10" s="1"/>
  <c r="C14" i="11"/>
  <c r="C25" i="11" s="1"/>
  <c r="C20" i="11"/>
  <c r="C31" i="11" s="1"/>
  <c r="C15" i="11"/>
  <c r="C26" i="11" s="1"/>
  <c r="C19" i="11"/>
  <c r="C30" i="11" s="1"/>
  <c r="J18" i="10"/>
  <c r="J29" i="10" s="1"/>
  <c r="M20" i="10"/>
  <c r="M31" i="10" s="1"/>
  <c r="M19" i="10"/>
  <c r="M30" i="10" s="1"/>
  <c r="M18" i="10"/>
  <c r="M29" i="10" s="1"/>
  <c r="M16" i="10"/>
  <c r="M27" i="10" s="1"/>
  <c r="M17" i="10"/>
  <c r="M28" i="10" s="1"/>
  <c r="H16" i="10"/>
  <c r="H27" i="10" s="1"/>
  <c r="L16" i="10"/>
  <c r="L27" i="10" s="1"/>
  <c r="E59" i="16"/>
  <c r="E87" i="16" s="1"/>
  <c r="E53" i="16"/>
  <c r="E43" i="16"/>
  <c r="I13" i="17"/>
  <c r="I14" i="17"/>
  <c r="I25" i="17" s="1"/>
  <c r="F14" i="16"/>
  <c r="F25" i="16" s="1"/>
  <c r="F18" i="16"/>
  <c r="F29" i="16" s="1"/>
  <c r="F20" i="16"/>
  <c r="F31" i="16" s="1"/>
  <c r="F15" i="16"/>
  <c r="F26" i="16" s="1"/>
  <c r="B24" i="16"/>
  <c r="E58" i="16"/>
  <c r="E86" i="16" s="1"/>
  <c r="E52" i="16"/>
  <c r="E42" i="16"/>
  <c r="M58" i="16"/>
  <c r="M86" i="16" s="1"/>
  <c r="M52" i="16"/>
  <c r="M42" i="16"/>
  <c r="J53" i="16"/>
  <c r="J43" i="16"/>
  <c r="J59" i="16"/>
  <c r="J87" i="16" s="1"/>
  <c r="P17" i="16"/>
  <c r="J53" i="15"/>
  <c r="J43" i="15"/>
  <c r="N40" i="14"/>
  <c r="N50" i="14"/>
  <c r="N56" i="14"/>
  <c r="E19" i="16"/>
  <c r="E30" i="16" s="1"/>
  <c r="E14" i="16"/>
  <c r="E25" i="16" s="1"/>
  <c r="K17" i="17"/>
  <c r="K28" i="17" s="1"/>
  <c r="G51" i="16"/>
  <c r="G57" i="16"/>
  <c r="G85" i="16" s="1"/>
  <c r="G41" i="16"/>
  <c r="O15" i="16"/>
  <c r="O26" i="16" s="1"/>
  <c r="P10" i="15"/>
  <c r="H59" i="16"/>
  <c r="H87" i="16" s="1"/>
  <c r="H53" i="16"/>
  <c r="H43" i="16"/>
  <c r="B41" i="15"/>
  <c r="B51" i="15"/>
  <c r="J13" i="15"/>
  <c r="C15" i="15"/>
  <c r="C26" i="15" s="1"/>
  <c r="J53" i="13"/>
  <c r="J43" i="13"/>
  <c r="J59" i="13" s="1"/>
  <c r="J73" i="13" s="1"/>
  <c r="I43" i="13"/>
  <c r="I53" i="13"/>
  <c r="G15" i="15"/>
  <c r="G26" i="15" s="1"/>
  <c r="E20" i="14"/>
  <c r="E31" i="14" s="1"/>
  <c r="G32" i="17"/>
  <c r="G50" i="17"/>
  <c r="G40" i="17"/>
  <c r="F53" i="17"/>
  <c r="F43" i="17"/>
  <c r="F59" i="17" s="1"/>
  <c r="F87" i="17" s="1"/>
  <c r="C24" i="17"/>
  <c r="C21" i="17"/>
  <c r="L52" i="17"/>
  <c r="L42" i="17"/>
  <c r="L58" i="17" s="1"/>
  <c r="L86" i="17" s="1"/>
  <c r="M17" i="17"/>
  <c r="M28" i="17" s="1"/>
  <c r="M18" i="17"/>
  <c r="M29" i="17" s="1"/>
  <c r="L16" i="17"/>
  <c r="L27" i="17" s="1"/>
  <c r="L20" i="17"/>
  <c r="L31" i="17" s="1"/>
  <c r="L17" i="17"/>
  <c r="L28" i="17" s="1"/>
  <c r="L19" i="17"/>
  <c r="L30" i="17" s="1"/>
  <c r="I21" i="16"/>
  <c r="I24" i="16"/>
  <c r="I18" i="17"/>
  <c r="I29" i="17" s="1"/>
  <c r="O10" i="17"/>
  <c r="M13" i="17"/>
  <c r="L13" i="17"/>
  <c r="O82" i="15"/>
  <c r="D20" i="16"/>
  <c r="D31" i="16" s="1"/>
  <c r="C15" i="16"/>
  <c r="C26" i="16" s="1"/>
  <c r="P14" i="16"/>
  <c r="M13" i="16"/>
  <c r="I17" i="15"/>
  <c r="I28" i="15" s="1"/>
  <c r="H20" i="15"/>
  <c r="H31" i="15" s="1"/>
  <c r="H18" i="15"/>
  <c r="H29" i="15" s="1"/>
  <c r="H16" i="15"/>
  <c r="H27" i="15" s="1"/>
  <c r="N19" i="15"/>
  <c r="N30" i="15" s="1"/>
  <c r="P6" i="15"/>
  <c r="B16" i="15"/>
  <c r="B27" i="15" s="1"/>
  <c r="E18" i="14"/>
  <c r="E29" i="14" s="1"/>
  <c r="D18" i="14"/>
  <c r="D29" i="14" s="1"/>
  <c r="I41" i="13"/>
  <c r="I51" i="13"/>
  <c r="H54" i="13"/>
  <c r="H44" i="13"/>
  <c r="E16" i="14"/>
  <c r="E27" i="14" s="1"/>
  <c r="E51" i="13"/>
  <c r="E41" i="13"/>
  <c r="E14" i="14"/>
  <c r="E25" i="14" s="1"/>
  <c r="B17" i="15"/>
  <c r="B28" i="15" s="1"/>
  <c r="B15" i="14"/>
  <c r="B26" i="14" s="1"/>
  <c r="B14" i="14"/>
  <c r="B25" i="14" s="1"/>
  <c r="B20" i="14"/>
  <c r="B31" i="14" s="1"/>
  <c r="G15" i="13"/>
  <c r="G26" i="13" s="1"/>
  <c r="N11" i="13"/>
  <c r="N20" i="13" s="1"/>
  <c r="K20" i="13"/>
  <c r="K31" i="13" s="1"/>
  <c r="M16" i="12"/>
  <c r="M27" i="12" s="1"/>
  <c r="I15" i="12"/>
  <c r="I26" i="12" s="1"/>
  <c r="H19" i="12"/>
  <c r="H30" i="12" s="1"/>
  <c r="E19" i="12"/>
  <c r="E30" i="12" s="1"/>
  <c r="E13" i="12"/>
  <c r="C20" i="12"/>
  <c r="C31" i="12" s="1"/>
  <c r="K17" i="11"/>
  <c r="K28" i="11" s="1"/>
  <c r="F15" i="12"/>
  <c r="F26" i="12" s="1"/>
  <c r="D13" i="11"/>
  <c r="D19" i="11"/>
  <c r="D30" i="11" s="1"/>
  <c r="D14" i="11"/>
  <c r="D25" i="11" s="1"/>
  <c r="D18" i="11"/>
  <c r="D29" i="11" s="1"/>
  <c r="C13" i="11"/>
  <c r="M13" i="10"/>
  <c r="H15" i="10"/>
  <c r="H26" i="10" s="1"/>
  <c r="L15" i="10"/>
  <c r="L26" i="10" s="1"/>
  <c r="K20" i="14"/>
  <c r="K31" i="14" s="1"/>
  <c r="K18" i="14"/>
  <c r="K29" i="14" s="1"/>
  <c r="G51" i="17"/>
  <c r="G41" i="17"/>
  <c r="M24" i="15"/>
  <c r="E42" i="15"/>
  <c r="E52" i="15"/>
  <c r="N24" i="15"/>
  <c r="C20" i="15"/>
  <c r="C31" i="15" s="1"/>
  <c r="J15" i="15"/>
  <c r="J26" i="15" s="1"/>
  <c r="O19" i="15"/>
  <c r="P9" i="15"/>
  <c r="O18" i="14"/>
  <c r="G58" i="14"/>
  <c r="G72" i="14" s="1"/>
  <c r="G42" i="14"/>
  <c r="G52" i="14"/>
  <c r="G21" i="14"/>
  <c r="G24" i="14"/>
  <c r="P7" i="15"/>
  <c r="J50" i="12"/>
  <c r="J40" i="12"/>
  <c r="J56" i="12" s="1"/>
  <c r="F42" i="11"/>
  <c r="F52" i="11"/>
  <c r="I14" i="12"/>
  <c r="I25" i="12" s="1"/>
  <c r="K18" i="11"/>
  <c r="K29" i="11" s="1"/>
  <c r="K19" i="11"/>
  <c r="K30" i="11" s="1"/>
  <c r="K16" i="11"/>
  <c r="K27" i="11" s="1"/>
  <c r="F14" i="12"/>
  <c r="F25" i="12" s="1"/>
  <c r="I50" i="11"/>
  <c r="I32" i="11"/>
  <c r="I40" i="11"/>
  <c r="J20" i="10"/>
  <c r="J31" i="10" s="1"/>
  <c r="J19" i="10"/>
  <c r="J30" i="10" s="1"/>
  <c r="D51" i="10"/>
  <c r="D41" i="10"/>
  <c r="I13" i="10"/>
  <c r="I20" i="10"/>
  <c r="I31" i="10" s="1"/>
  <c r="F51" i="10"/>
  <c r="F41" i="10"/>
  <c r="I17" i="17"/>
  <c r="I28" i="17" s="1"/>
  <c r="I19" i="17"/>
  <c r="I30" i="17" s="1"/>
  <c r="I16" i="17"/>
  <c r="I27" i="17" s="1"/>
  <c r="C52" i="17"/>
  <c r="C42" i="17"/>
  <c r="O15" i="15"/>
  <c r="P5" i="15"/>
  <c r="I43" i="14"/>
  <c r="I59" i="14"/>
  <c r="I73" i="14" s="1"/>
  <c r="I53" i="14"/>
  <c r="C16" i="15"/>
  <c r="C27" i="15" s="1"/>
  <c r="G44" i="14"/>
  <c r="G60" i="14"/>
  <c r="G74" i="14" s="1"/>
  <c r="G54" i="14"/>
  <c r="F44" i="14"/>
  <c r="F60" i="14"/>
  <c r="F74" i="14" s="1"/>
  <c r="F54" i="14"/>
  <c r="I32" i="13"/>
  <c r="I40" i="13"/>
  <c r="I50" i="13"/>
  <c r="H43" i="13"/>
  <c r="H53" i="13"/>
  <c r="H21" i="13"/>
  <c r="O6" i="17"/>
  <c r="N11" i="17"/>
  <c r="N15" i="17" s="1"/>
  <c r="O3" i="17"/>
  <c r="I15" i="17"/>
  <c r="I26" i="17" s="1"/>
  <c r="N68" i="17"/>
  <c r="E19" i="17"/>
  <c r="E30" i="17" s="1"/>
  <c r="E13" i="17"/>
  <c r="E14" i="17"/>
  <c r="E25" i="17" s="1"/>
  <c r="C44" i="17"/>
  <c r="C54" i="17"/>
  <c r="G15" i="16"/>
  <c r="G26" i="16" s="1"/>
  <c r="G18" i="16"/>
  <c r="G29" i="16" s="1"/>
  <c r="E13" i="16"/>
  <c r="P18" i="16"/>
  <c r="C14" i="15"/>
  <c r="C25" i="15" s="1"/>
  <c r="B19" i="15"/>
  <c r="B30" i="15" s="1"/>
  <c r="H43" i="14"/>
  <c r="H59" i="14"/>
  <c r="H73" i="14" s="1"/>
  <c r="H53" i="14"/>
  <c r="G43" i="14"/>
  <c r="G59" i="14"/>
  <c r="G73" i="14" s="1"/>
  <c r="G53" i="14"/>
  <c r="H57" i="14"/>
  <c r="H71" i="14" s="1"/>
  <c r="H41" i="14"/>
  <c r="H51" i="14"/>
  <c r="K19" i="14"/>
  <c r="K30" i="14" s="1"/>
  <c r="E15" i="14"/>
  <c r="E26" i="14" s="1"/>
  <c r="B13" i="13"/>
  <c r="J19" i="13"/>
  <c r="J30" i="13" s="1"/>
  <c r="J18" i="13"/>
  <c r="J29" i="13" s="1"/>
  <c r="G20" i="13"/>
  <c r="G31" i="13" s="1"/>
  <c r="B17" i="13"/>
  <c r="B28" i="13" s="1"/>
  <c r="K17" i="13"/>
  <c r="K28" i="13" s="1"/>
  <c r="M14" i="12"/>
  <c r="M25" i="12" s="1"/>
  <c r="L13" i="12"/>
  <c r="J16" i="12"/>
  <c r="J27" i="12" s="1"/>
  <c r="J20" i="12"/>
  <c r="J31" i="12" s="1"/>
  <c r="H16" i="12"/>
  <c r="H27" i="12" s="1"/>
  <c r="G20" i="12"/>
  <c r="G31" i="12" s="1"/>
  <c r="K15" i="11"/>
  <c r="K26" i="11" s="1"/>
  <c r="G20" i="11"/>
  <c r="G31" i="11" s="1"/>
  <c r="E20" i="11"/>
  <c r="E31" i="11" s="1"/>
  <c r="E18" i="11"/>
  <c r="E29" i="11" s="1"/>
  <c r="E13" i="11"/>
  <c r="E17" i="11"/>
  <c r="E28" i="11" s="1"/>
  <c r="L19" i="11"/>
  <c r="L30" i="11" s="1"/>
  <c r="J16" i="10"/>
  <c r="J27" i="10" s="1"/>
  <c r="G20" i="10"/>
  <c r="G31" i="10" s="1"/>
  <c r="K17" i="10"/>
  <c r="K28" i="10" s="1"/>
  <c r="F53" i="10"/>
  <c r="F43" i="10"/>
  <c r="E54" i="12"/>
  <c r="E44" i="12"/>
  <c r="N11" i="12"/>
  <c r="I51" i="11"/>
  <c r="I41" i="11"/>
  <c r="I57" i="11" s="1"/>
  <c r="I71" i="11" s="1"/>
  <c r="G18" i="12"/>
  <c r="G29" i="12" s="1"/>
  <c r="K14" i="11"/>
  <c r="K25" i="11" s="1"/>
  <c r="L19" i="10"/>
  <c r="L30" i="10" s="1"/>
  <c r="L20" i="10"/>
  <c r="L31" i="10" s="1"/>
  <c r="L17" i="10"/>
  <c r="L28" i="10" s="1"/>
  <c r="L18" i="10"/>
  <c r="L29" i="10" s="1"/>
  <c r="F19" i="11"/>
  <c r="F30" i="11" s="1"/>
  <c r="F17" i="11"/>
  <c r="F28" i="11" s="1"/>
  <c r="F16" i="11"/>
  <c r="F27" i="11" s="1"/>
  <c r="G15" i="10"/>
  <c r="G26" i="10" s="1"/>
  <c r="G13" i="10"/>
  <c r="C13" i="10"/>
  <c r="G17" i="10"/>
  <c r="G28" i="10" s="1"/>
  <c r="F21" i="10"/>
  <c r="F24" i="10"/>
  <c r="K50" i="12"/>
  <c r="K40" i="12"/>
  <c r="K56" i="12" s="1"/>
  <c r="I44" i="12"/>
  <c r="I54" i="12"/>
  <c r="H51" i="17"/>
  <c r="H41" i="17"/>
  <c r="K16" i="17"/>
  <c r="K27" i="17" s="1"/>
  <c r="K18" i="17"/>
  <c r="K29" i="17" s="1"/>
  <c r="K20" i="17"/>
  <c r="K31" i="17" s="1"/>
  <c r="H54" i="17"/>
  <c r="H44" i="17"/>
  <c r="F50" i="17"/>
  <c r="F40" i="17"/>
  <c r="F32" i="17"/>
  <c r="B43" i="16"/>
  <c r="B59" i="16"/>
  <c r="B53" i="16"/>
  <c r="M44" i="16"/>
  <c r="M60" i="16"/>
  <c r="M88" i="16" s="1"/>
  <c r="M54" i="16"/>
  <c r="O19" i="16"/>
  <c r="O30" i="16" s="1"/>
  <c r="O13" i="16"/>
  <c r="O16" i="16"/>
  <c r="O27" i="16" s="1"/>
  <c r="O68" i="15"/>
  <c r="P16" i="16"/>
  <c r="F17" i="16"/>
  <c r="F28" i="16" s="1"/>
  <c r="E17" i="16"/>
  <c r="E28" i="16" s="1"/>
  <c r="B24" i="15"/>
  <c r="B21" i="15"/>
  <c r="G53" i="15"/>
  <c r="G43" i="15"/>
  <c r="G59" i="15" s="1"/>
  <c r="G87" i="15" s="1"/>
  <c r="K14" i="14"/>
  <c r="K25" i="14" s="1"/>
  <c r="F43" i="14"/>
  <c r="F59" i="14"/>
  <c r="F73" i="14" s="1"/>
  <c r="F53" i="14"/>
  <c r="H32" i="13"/>
  <c r="H40" i="13"/>
  <c r="H50" i="13"/>
  <c r="O17" i="14"/>
  <c r="H21" i="14"/>
  <c r="H24" i="14"/>
  <c r="D54" i="13"/>
  <c r="D44" i="13"/>
  <c r="K20" i="12"/>
  <c r="K31" i="12" s="1"/>
  <c r="K15" i="12"/>
  <c r="K26" i="12" s="1"/>
  <c r="K19" i="12"/>
  <c r="K30" i="12" s="1"/>
  <c r="B21" i="12"/>
  <c r="N68" i="11"/>
  <c r="G17" i="12"/>
  <c r="G28" i="12" s="1"/>
  <c r="C44" i="11"/>
  <c r="C54" i="11"/>
  <c r="D20" i="12"/>
  <c r="D31" i="12" s="1"/>
  <c r="D14" i="12"/>
  <c r="D25" i="12" s="1"/>
  <c r="D43" i="11"/>
  <c r="G19" i="10"/>
  <c r="G30" i="10" s="1"/>
  <c r="E51" i="10"/>
  <c r="E41" i="10"/>
  <c r="N11" i="10"/>
  <c r="N14" i="10" s="1"/>
  <c r="G16" i="10"/>
  <c r="G27" i="10" s="1"/>
  <c r="C20" i="10"/>
  <c r="C31" i="10" s="1"/>
  <c r="I13" i="12"/>
  <c r="G16" i="12"/>
  <c r="G27" i="12" s="1"/>
  <c r="M51" i="11"/>
  <c r="D13" i="12"/>
  <c r="N17" i="12"/>
  <c r="G44" i="11"/>
  <c r="G54" i="11"/>
  <c r="D42" i="11"/>
  <c r="N11" i="11"/>
  <c r="N16" i="11" s="1"/>
  <c r="F54" i="10"/>
  <c r="F44" i="10"/>
  <c r="E52" i="10"/>
  <c r="E42" i="10"/>
  <c r="E58" i="10" s="1"/>
  <c r="E79" i="10" s="1"/>
  <c r="B17" i="10"/>
  <c r="B28" i="10" s="1"/>
  <c r="B20" i="10"/>
  <c r="B31" i="10" s="1"/>
  <c r="B19" i="10"/>
  <c r="B30" i="10" s="1"/>
  <c r="B18" i="10"/>
  <c r="B29" i="10" s="1"/>
  <c r="B15" i="10"/>
  <c r="B26" i="10" s="1"/>
  <c r="B16" i="10"/>
  <c r="B27" i="10" s="1"/>
  <c r="K24" i="10"/>
  <c r="G14" i="10"/>
  <c r="G25" i="10" s="1"/>
  <c r="D53" i="10"/>
  <c r="D43" i="10"/>
  <c r="B54" i="12"/>
  <c r="B44" i="12"/>
  <c r="E52" i="12"/>
  <c r="E42" i="12"/>
  <c r="O5" i="17"/>
  <c r="H52" i="17"/>
  <c r="H42" i="17"/>
  <c r="H58" i="17" s="1"/>
  <c r="H86" i="17" s="1"/>
  <c r="F58" i="17"/>
  <c r="F86" i="17" s="1"/>
  <c r="I54" i="16"/>
  <c r="I44" i="16"/>
  <c r="I60" i="16"/>
  <c r="I88" i="16" s="1"/>
  <c r="B20" i="16"/>
  <c r="B31" i="16" s="1"/>
  <c r="B15" i="16"/>
  <c r="B26" i="16" s="1"/>
  <c r="L16" i="16"/>
  <c r="L27" i="16" s="1"/>
  <c r="L17" i="16"/>
  <c r="L28" i="16" s="1"/>
  <c r="L13" i="16"/>
  <c r="L18" i="16"/>
  <c r="L29" i="16" s="1"/>
  <c r="D59" i="16"/>
  <c r="D87" i="16" s="1"/>
  <c r="D53" i="16"/>
  <c r="D43" i="16"/>
  <c r="O14" i="15"/>
  <c r="P4" i="15"/>
  <c r="G21" i="17"/>
  <c r="M14" i="16"/>
  <c r="M25" i="16" s="1"/>
  <c r="M18" i="16"/>
  <c r="M29" i="16" s="1"/>
  <c r="H54" i="15"/>
  <c r="H44" i="15"/>
  <c r="J14" i="15"/>
  <c r="J25" i="15" s="1"/>
  <c r="P8" i="15"/>
  <c r="O18" i="15"/>
  <c r="I57" i="14"/>
  <c r="I71" i="14" s="1"/>
  <c r="I41" i="14"/>
  <c r="I51" i="14"/>
  <c r="D43" i="14"/>
  <c r="D59" i="14"/>
  <c r="D73" i="14" s="1"/>
  <c r="D53" i="14"/>
  <c r="F20" i="14"/>
  <c r="F31" i="14" s="1"/>
  <c r="F18" i="14"/>
  <c r="F29" i="14" s="1"/>
  <c r="F13" i="14"/>
  <c r="F19" i="14"/>
  <c r="F30" i="14" s="1"/>
  <c r="L20" i="13"/>
  <c r="L31" i="13" s="1"/>
  <c r="L17" i="13"/>
  <c r="L28" i="13" s="1"/>
  <c r="D15" i="13"/>
  <c r="D26" i="13" s="1"/>
  <c r="L13" i="13"/>
  <c r="F24" i="12"/>
  <c r="E51" i="12"/>
  <c r="E41" i="12"/>
  <c r="E57" i="12" s="1"/>
  <c r="E71" i="12" s="1"/>
  <c r="I44" i="11"/>
  <c r="I54" i="11"/>
  <c r="G15" i="12"/>
  <c r="G26" i="12" s="1"/>
  <c r="G13" i="12"/>
  <c r="J21" i="11"/>
  <c r="H16" i="11"/>
  <c r="H27" i="11" s="1"/>
  <c r="G16" i="11"/>
  <c r="G27" i="11" s="1"/>
  <c r="F14" i="11"/>
  <c r="F25" i="11" s="1"/>
  <c r="L53" i="11"/>
  <c r="L43" i="11"/>
  <c r="N17" i="11"/>
  <c r="B15" i="11"/>
  <c r="B26" i="11" s="1"/>
  <c r="B16" i="11"/>
  <c r="B27" i="11" s="1"/>
  <c r="B20" i="11"/>
  <c r="B31" i="11" s="1"/>
  <c r="I17" i="10"/>
  <c r="I28" i="10" s="1"/>
  <c r="F52" i="10"/>
  <c r="F42" i="10"/>
  <c r="E53" i="10"/>
  <c r="E43" i="10"/>
  <c r="B13" i="10"/>
  <c r="I16" i="10"/>
  <c r="I27" i="10" s="1"/>
  <c r="H13" i="10"/>
  <c r="D24" i="10"/>
  <c r="D21" i="10"/>
  <c r="D44" i="10"/>
  <c r="D54" i="10"/>
  <c r="K15" i="14"/>
  <c r="K26" i="14" s="1"/>
  <c r="B52" i="12"/>
  <c r="B42" i="12"/>
  <c r="D14" i="13"/>
  <c r="D25" i="13" s="1"/>
  <c r="M16" i="13"/>
  <c r="M27" i="13" s="1"/>
  <c r="M20" i="13"/>
  <c r="M31" i="13" s="1"/>
  <c r="I52" i="11"/>
  <c r="I42" i="11"/>
  <c r="G14" i="12"/>
  <c r="G25" i="12" s="1"/>
  <c r="D19" i="12"/>
  <c r="D30" i="12" s="1"/>
  <c r="H51" i="11"/>
  <c r="H41" i="11"/>
  <c r="G42" i="11"/>
  <c r="G52" i="11"/>
  <c r="H15" i="11"/>
  <c r="H26" i="11" s="1"/>
  <c r="G14" i="11"/>
  <c r="G25" i="11" s="1"/>
  <c r="G13" i="11"/>
  <c r="L51" i="11"/>
  <c r="L41" i="11"/>
  <c r="N20" i="11"/>
  <c r="H20" i="10"/>
  <c r="H31" i="10" s="1"/>
  <c r="K20" i="11"/>
  <c r="K31" i="11" s="1"/>
  <c r="E54" i="10"/>
  <c r="E44" i="10"/>
  <c r="L14" i="10"/>
  <c r="L25" i="10" s="1"/>
  <c r="I15" i="10"/>
  <c r="I26" i="10" s="1"/>
  <c r="E21" i="10"/>
  <c r="J57" i="16"/>
  <c r="J85" i="16" s="1"/>
  <c r="J51" i="16"/>
  <c r="J41" i="16"/>
  <c r="I20" i="15"/>
  <c r="I31" i="15" s="1"/>
  <c r="I19" i="15"/>
  <c r="I30" i="15" s="1"/>
  <c r="M52" i="15"/>
  <c r="G54" i="15"/>
  <c r="G44" i="15"/>
  <c r="I14" i="15"/>
  <c r="I25" i="15" s="1"/>
  <c r="G14" i="15"/>
  <c r="G25" i="15" s="1"/>
  <c r="I18" i="15"/>
  <c r="I29" i="15" s="1"/>
  <c r="N42" i="15"/>
  <c r="N52" i="15"/>
  <c r="K13" i="14"/>
  <c r="G57" i="14"/>
  <c r="G71" i="14" s="1"/>
  <c r="G41" i="14"/>
  <c r="G51" i="14"/>
  <c r="K17" i="14"/>
  <c r="K28" i="14" s="1"/>
  <c r="B51" i="12"/>
  <c r="B41" i="12"/>
  <c r="D13" i="13"/>
  <c r="N16" i="13"/>
  <c r="K16" i="13"/>
  <c r="K27" i="13" s="1"/>
  <c r="C18" i="12"/>
  <c r="C29" i="12" s="1"/>
  <c r="C17" i="12"/>
  <c r="C28" i="12" s="1"/>
  <c r="C15" i="12"/>
  <c r="C26" i="12" s="1"/>
  <c r="L17" i="12"/>
  <c r="L28" i="12" s="1"/>
  <c r="M13" i="13"/>
  <c r="L19" i="13"/>
  <c r="L30" i="13" s="1"/>
  <c r="J44" i="11"/>
  <c r="J54" i="11"/>
  <c r="I20" i="12"/>
  <c r="I31" i="12" s="1"/>
  <c r="M16" i="11"/>
  <c r="M27" i="11" s="1"/>
  <c r="M17" i="11"/>
  <c r="M28" i="11" s="1"/>
  <c r="D18" i="12"/>
  <c r="D29" i="12" s="1"/>
  <c r="C13" i="12"/>
  <c r="F19" i="12"/>
  <c r="F30" i="12" s="1"/>
  <c r="H13" i="11"/>
  <c r="M13" i="11"/>
  <c r="N19" i="11"/>
  <c r="N68" i="10"/>
  <c r="H19" i="10"/>
  <c r="H30" i="10" s="1"/>
  <c r="N20" i="10"/>
  <c r="I14" i="10"/>
  <c r="I25" i="10" s="1"/>
  <c r="D52" i="10"/>
  <c r="D42" i="10"/>
  <c r="D58" i="10" s="1"/>
  <c r="D79" i="10" s="1"/>
  <c r="F56" i="17" l="1"/>
  <c r="M43" i="17"/>
  <c r="M59" i="17" s="1"/>
  <c r="M87" i="17" s="1"/>
  <c r="K58" i="17"/>
  <c r="K86" i="17" s="1"/>
  <c r="C58" i="17"/>
  <c r="C86" i="17" s="1"/>
  <c r="K32" i="17"/>
  <c r="M41" i="17"/>
  <c r="M57" i="17" s="1"/>
  <c r="M85" i="17" s="1"/>
  <c r="E43" i="17"/>
  <c r="E59" i="17" s="1"/>
  <c r="E87" i="17" s="1"/>
  <c r="H57" i="17"/>
  <c r="H85" i="17" s="1"/>
  <c r="C57" i="17"/>
  <c r="C85" i="17" s="1"/>
  <c r="G54" i="16"/>
  <c r="C51" i="16"/>
  <c r="D44" i="16"/>
  <c r="D54" i="16"/>
  <c r="G44" i="16"/>
  <c r="C57" i="16"/>
  <c r="C85" i="16" s="1"/>
  <c r="P15" i="16"/>
  <c r="P21" i="16" s="1"/>
  <c r="G43" i="16"/>
  <c r="G53" i="16"/>
  <c r="M43" i="16"/>
  <c r="D21" i="16"/>
  <c r="M53" i="16"/>
  <c r="F57" i="15"/>
  <c r="F85" i="15" s="1"/>
  <c r="E58" i="15"/>
  <c r="E86" i="15" s="1"/>
  <c r="N41" i="15"/>
  <c r="N57" i="15" s="1"/>
  <c r="N85" i="15" s="1"/>
  <c r="K59" i="15"/>
  <c r="K87" i="15" s="1"/>
  <c r="B58" i="15"/>
  <c r="B86" i="15" s="1"/>
  <c r="I42" i="15"/>
  <c r="I58" i="15" s="1"/>
  <c r="I86" i="15" s="1"/>
  <c r="C60" i="15"/>
  <c r="C88" i="15" s="1"/>
  <c r="E57" i="15"/>
  <c r="E85" i="15" s="1"/>
  <c r="M53" i="15"/>
  <c r="M59" i="15" s="1"/>
  <c r="M87" i="15" s="1"/>
  <c r="I32" i="15"/>
  <c r="O16" i="15"/>
  <c r="O13" i="15"/>
  <c r="O21" i="15" s="1"/>
  <c r="O20" i="15"/>
  <c r="J59" i="15"/>
  <c r="J87" i="15" s="1"/>
  <c r="H57" i="15"/>
  <c r="H85" i="15" s="1"/>
  <c r="E59" i="15"/>
  <c r="E87" i="15" s="1"/>
  <c r="B59" i="14"/>
  <c r="B73" i="14" s="1"/>
  <c r="N43" i="14"/>
  <c r="N59" i="14"/>
  <c r="N73" i="14" s="1"/>
  <c r="C54" i="14"/>
  <c r="C60" i="14"/>
  <c r="C74" i="14" s="1"/>
  <c r="B60" i="14"/>
  <c r="B74" i="14" s="1"/>
  <c r="B32" i="14"/>
  <c r="B54" i="14"/>
  <c r="D60" i="13"/>
  <c r="D74" i="13" s="1"/>
  <c r="I57" i="13"/>
  <c r="I71" i="13" s="1"/>
  <c r="I56" i="13"/>
  <c r="G44" i="13"/>
  <c r="E57" i="13"/>
  <c r="E71" i="13" s="1"/>
  <c r="E50" i="13"/>
  <c r="H60" i="13"/>
  <c r="H74" i="13" s="1"/>
  <c r="E59" i="13"/>
  <c r="E73" i="13" s="1"/>
  <c r="E40" i="13"/>
  <c r="E56" i="13" s="1"/>
  <c r="E70" i="13" s="1"/>
  <c r="G60" i="13"/>
  <c r="G74" i="13" s="1"/>
  <c r="H59" i="13"/>
  <c r="H73" i="13" s="1"/>
  <c r="H57" i="13"/>
  <c r="H71" i="13" s="1"/>
  <c r="B57" i="13"/>
  <c r="B71" i="13" s="1"/>
  <c r="K51" i="13"/>
  <c r="K57" i="13" s="1"/>
  <c r="K71" i="13" s="1"/>
  <c r="L51" i="13"/>
  <c r="E21" i="13"/>
  <c r="I60" i="13"/>
  <c r="I74" i="13" s="1"/>
  <c r="M58" i="13"/>
  <c r="M72" i="13" s="1"/>
  <c r="L59" i="12"/>
  <c r="L73" i="12" s="1"/>
  <c r="E60" i="12"/>
  <c r="E74" i="12" s="1"/>
  <c r="K59" i="12"/>
  <c r="K73" i="12" s="1"/>
  <c r="M58" i="12"/>
  <c r="M72" i="12" s="1"/>
  <c r="K41" i="12"/>
  <c r="H32" i="12"/>
  <c r="E43" i="12"/>
  <c r="E59" i="12" s="1"/>
  <c r="E73" i="12" s="1"/>
  <c r="J32" i="12"/>
  <c r="C41" i="12"/>
  <c r="C57" i="12" s="1"/>
  <c r="C71" i="12" s="1"/>
  <c r="J57" i="12"/>
  <c r="J71" i="12" s="1"/>
  <c r="K57" i="12"/>
  <c r="K71" i="12" s="1"/>
  <c r="D44" i="12"/>
  <c r="D60" i="12" s="1"/>
  <c r="D74" i="12" s="1"/>
  <c r="H40" i="12"/>
  <c r="H56" i="12" s="1"/>
  <c r="E58" i="12"/>
  <c r="E72" i="12" s="1"/>
  <c r="D58" i="12"/>
  <c r="D72" i="12" s="1"/>
  <c r="B57" i="11"/>
  <c r="I58" i="11"/>
  <c r="I72" i="11" s="1"/>
  <c r="L59" i="11"/>
  <c r="L73" i="11" s="1"/>
  <c r="J56" i="11"/>
  <c r="J57" i="11"/>
  <c r="J71" i="11" s="1"/>
  <c r="H54" i="11"/>
  <c r="L50" i="11"/>
  <c r="L56" i="11" s="1"/>
  <c r="E41" i="11"/>
  <c r="E57" i="11" s="1"/>
  <c r="E71" i="11" s="1"/>
  <c r="C53" i="11"/>
  <c r="L57" i="11"/>
  <c r="L71" i="11" s="1"/>
  <c r="D58" i="11"/>
  <c r="D72" i="11" s="1"/>
  <c r="C59" i="11"/>
  <c r="C73" i="11" s="1"/>
  <c r="B50" i="11"/>
  <c r="B56" i="11" s="1"/>
  <c r="B70" i="11" s="1"/>
  <c r="F21" i="11"/>
  <c r="I60" i="11"/>
  <c r="I74" i="11" s="1"/>
  <c r="L32" i="11"/>
  <c r="G60" i="11"/>
  <c r="G74" i="11" s="1"/>
  <c r="B32" i="11"/>
  <c r="B44" i="11"/>
  <c r="B60" i="11" s="1"/>
  <c r="B74" i="11" s="1"/>
  <c r="N15" i="11"/>
  <c r="N14" i="11"/>
  <c r="L42" i="11"/>
  <c r="L58" i="11" s="1"/>
  <c r="L72" i="11" s="1"/>
  <c r="C60" i="11"/>
  <c r="C74" i="11" s="1"/>
  <c r="M42" i="11"/>
  <c r="M58" i="11" s="1"/>
  <c r="M72" i="11" s="1"/>
  <c r="D54" i="11"/>
  <c r="D60" i="11" s="1"/>
  <c r="D74" i="11" s="1"/>
  <c r="F50" i="11"/>
  <c r="F56" i="11" s="1"/>
  <c r="E58" i="11"/>
  <c r="E72" i="11" s="1"/>
  <c r="K53" i="10"/>
  <c r="J51" i="10"/>
  <c r="J57" i="10" s="1"/>
  <c r="J78" i="10" s="1"/>
  <c r="F58" i="10"/>
  <c r="F79" i="10" s="1"/>
  <c r="N13" i="10"/>
  <c r="M42" i="10"/>
  <c r="J52" i="10"/>
  <c r="J58" i="10" s="1"/>
  <c r="J79" i="10" s="1"/>
  <c r="N18" i="10"/>
  <c r="N15" i="10"/>
  <c r="E60" i="10"/>
  <c r="E81" i="10" s="1"/>
  <c r="E57" i="10"/>
  <c r="E78" i="10" s="1"/>
  <c r="D59" i="10"/>
  <c r="D80" i="10" s="1"/>
  <c r="F60" i="10"/>
  <c r="F81" i="10" s="1"/>
  <c r="D57" i="10"/>
  <c r="D78" i="10" s="1"/>
  <c r="M57" i="10"/>
  <c r="M78" i="10" s="1"/>
  <c r="D60" i="10"/>
  <c r="D81" i="10" s="1"/>
  <c r="K57" i="10"/>
  <c r="K78" i="10" s="1"/>
  <c r="B57" i="10"/>
  <c r="B78" i="10" s="1"/>
  <c r="F57" i="10"/>
  <c r="F78" i="10" s="1"/>
  <c r="I84" i="15"/>
  <c r="J51" i="13"/>
  <c r="J41" i="13"/>
  <c r="I41" i="10"/>
  <c r="I51" i="10"/>
  <c r="N54" i="14"/>
  <c r="N44" i="14"/>
  <c r="N60" i="14"/>
  <c r="N74" i="14" s="1"/>
  <c r="C24" i="14"/>
  <c r="C21" i="14"/>
  <c r="J44" i="14"/>
  <c r="J54" i="14"/>
  <c r="J60" i="14"/>
  <c r="J74" i="14" s="1"/>
  <c r="M50" i="15"/>
  <c r="M32" i="15"/>
  <c r="M40" i="15"/>
  <c r="N16" i="10"/>
  <c r="N21" i="10" s="1"/>
  <c r="N20" i="17"/>
  <c r="N70" i="14"/>
  <c r="N17" i="10"/>
  <c r="C51" i="10"/>
  <c r="C41" i="10"/>
  <c r="L41" i="12"/>
  <c r="L51" i="12"/>
  <c r="F21" i="12"/>
  <c r="I32" i="14"/>
  <c r="I56" i="14"/>
  <c r="I40" i="14"/>
  <c r="I50" i="14"/>
  <c r="C53" i="13"/>
  <c r="C43" i="13"/>
  <c r="N51" i="16"/>
  <c r="N57" i="16"/>
  <c r="N41" i="16"/>
  <c r="C21" i="16"/>
  <c r="D51" i="17"/>
  <c r="D41" i="17"/>
  <c r="L32" i="10"/>
  <c r="L40" i="10"/>
  <c r="L50" i="10"/>
  <c r="F54" i="13"/>
  <c r="F44" i="13"/>
  <c r="L21" i="14"/>
  <c r="L24" i="14"/>
  <c r="K53" i="16"/>
  <c r="K43" i="16"/>
  <c r="K59" i="16"/>
  <c r="K87" i="16" s="1"/>
  <c r="B32" i="15"/>
  <c r="B40" i="15"/>
  <c r="B50" i="15"/>
  <c r="H52" i="10"/>
  <c r="H42" i="10"/>
  <c r="H58" i="10" s="1"/>
  <c r="H79" i="10" s="1"/>
  <c r="L52" i="12"/>
  <c r="L42" i="12"/>
  <c r="L58" i="12" s="1"/>
  <c r="L72" i="12" s="1"/>
  <c r="E57" i="14"/>
  <c r="E71" i="14" s="1"/>
  <c r="E51" i="14"/>
  <c r="E41" i="14"/>
  <c r="I51" i="17"/>
  <c r="I41" i="17"/>
  <c r="K44" i="15"/>
  <c r="K54" i="15"/>
  <c r="M54" i="11"/>
  <c r="M44" i="11"/>
  <c r="G41" i="15"/>
  <c r="G51" i="15"/>
  <c r="G24" i="11"/>
  <c r="G21" i="11"/>
  <c r="I53" i="10"/>
  <c r="I43" i="10"/>
  <c r="I59" i="10" s="1"/>
  <c r="I80" i="10" s="1"/>
  <c r="L21" i="13"/>
  <c r="L24" i="13"/>
  <c r="G51" i="10"/>
  <c r="G41" i="10"/>
  <c r="M57" i="11"/>
  <c r="M71" i="11" s="1"/>
  <c r="J32" i="10"/>
  <c r="J40" i="10"/>
  <c r="J50" i="10"/>
  <c r="H56" i="13"/>
  <c r="F84" i="17"/>
  <c r="F89" i="17" s="1"/>
  <c r="F61" i="17"/>
  <c r="I60" i="12"/>
  <c r="I74" i="12" s="1"/>
  <c r="F43" i="11"/>
  <c r="F53" i="11"/>
  <c r="E21" i="11"/>
  <c r="E24" i="11"/>
  <c r="M51" i="12"/>
  <c r="M41" i="12"/>
  <c r="M57" i="12" s="1"/>
  <c r="M71" i="12" s="1"/>
  <c r="F58" i="11"/>
  <c r="F72" i="11" s="1"/>
  <c r="I51" i="15"/>
  <c r="I41" i="15"/>
  <c r="B21" i="10"/>
  <c r="B24" i="10"/>
  <c r="F41" i="11"/>
  <c r="F51" i="11"/>
  <c r="D52" i="13"/>
  <c r="D42" i="13"/>
  <c r="D58" i="13" s="1"/>
  <c r="D72" i="13" s="1"/>
  <c r="K21" i="10"/>
  <c r="G53" i="12"/>
  <c r="G43" i="12"/>
  <c r="G59" i="12" s="1"/>
  <c r="G73" i="12" s="1"/>
  <c r="K70" i="12"/>
  <c r="F44" i="11"/>
  <c r="F54" i="11"/>
  <c r="N14" i="12"/>
  <c r="N15" i="12"/>
  <c r="N18" i="12"/>
  <c r="N19" i="12"/>
  <c r="N20" i="12"/>
  <c r="N16" i="12"/>
  <c r="K44" i="13"/>
  <c r="K54" i="13"/>
  <c r="C60" i="17"/>
  <c r="C88" i="17" s="1"/>
  <c r="G21" i="13"/>
  <c r="I53" i="17"/>
  <c r="I43" i="17"/>
  <c r="I56" i="11"/>
  <c r="J70" i="12"/>
  <c r="M21" i="15"/>
  <c r="C21" i="11"/>
  <c r="C24" i="11"/>
  <c r="M53" i="12"/>
  <c r="M43" i="12"/>
  <c r="M59" i="12" s="1"/>
  <c r="M73" i="12" s="1"/>
  <c r="H53" i="15"/>
  <c r="H43" i="15"/>
  <c r="H59" i="15" s="1"/>
  <c r="H87" i="15" s="1"/>
  <c r="G53" i="13"/>
  <c r="G43" i="13"/>
  <c r="C52" i="10"/>
  <c r="C42" i="10"/>
  <c r="N14" i="17"/>
  <c r="M58" i="10"/>
  <c r="M79" i="10" s="1"/>
  <c r="C51" i="14"/>
  <c r="C41" i="14"/>
  <c r="C57" i="14"/>
  <c r="C71" i="14" s="1"/>
  <c r="D21" i="15"/>
  <c r="D24" i="15"/>
  <c r="H70" i="12"/>
  <c r="C44" i="13"/>
  <c r="C54" i="13"/>
  <c r="J52" i="17"/>
  <c r="J42" i="17"/>
  <c r="J58" i="17" s="1"/>
  <c r="J86" i="17" s="1"/>
  <c r="N24" i="16"/>
  <c r="N21" i="16"/>
  <c r="L21" i="10"/>
  <c r="F53" i="13"/>
  <c r="F43" i="13"/>
  <c r="G60" i="17"/>
  <c r="G88" i="17" s="1"/>
  <c r="K51" i="15"/>
  <c r="K41" i="15"/>
  <c r="F21" i="15"/>
  <c r="F24" i="15"/>
  <c r="I51" i="12"/>
  <c r="I41" i="12"/>
  <c r="I52" i="12"/>
  <c r="I42" i="12"/>
  <c r="I21" i="17"/>
  <c r="I24" i="17"/>
  <c r="M53" i="11"/>
  <c r="M43" i="11"/>
  <c r="M59" i="11" s="1"/>
  <c r="M73" i="11" s="1"/>
  <c r="D21" i="13"/>
  <c r="D24" i="13"/>
  <c r="G41" i="11"/>
  <c r="G51" i="11"/>
  <c r="B57" i="12"/>
  <c r="G60" i="15"/>
  <c r="G88" i="15" s="1"/>
  <c r="I52" i="10"/>
  <c r="I42" i="10"/>
  <c r="H42" i="11"/>
  <c r="H52" i="11"/>
  <c r="M43" i="13"/>
  <c r="M53" i="13"/>
  <c r="E59" i="10"/>
  <c r="E80" i="10" s="1"/>
  <c r="G43" i="11"/>
  <c r="G53" i="11"/>
  <c r="L44" i="13"/>
  <c r="L54" i="13"/>
  <c r="K32" i="10"/>
  <c r="K40" i="10"/>
  <c r="K50" i="10"/>
  <c r="N13" i="11"/>
  <c r="I21" i="12"/>
  <c r="I24" i="12"/>
  <c r="D59" i="11"/>
  <c r="D73" i="11" s="1"/>
  <c r="O53" i="16"/>
  <c r="O43" i="16"/>
  <c r="O59" i="16"/>
  <c r="H60" i="17"/>
  <c r="H88" i="17" s="1"/>
  <c r="N13" i="12"/>
  <c r="B44" i="13"/>
  <c r="B54" i="13"/>
  <c r="E51" i="17"/>
  <c r="E41" i="17"/>
  <c r="E43" i="14"/>
  <c r="E59" i="14"/>
  <c r="E73" i="14" s="1"/>
  <c r="E53" i="14"/>
  <c r="C32" i="17"/>
  <c r="C50" i="17"/>
  <c r="C40" i="17"/>
  <c r="C42" i="15"/>
  <c r="C52" i="15"/>
  <c r="O58" i="16"/>
  <c r="O52" i="16"/>
  <c r="O42" i="16"/>
  <c r="L54" i="11"/>
  <c r="L44" i="11"/>
  <c r="L60" i="11" s="1"/>
  <c r="L74" i="11" s="1"/>
  <c r="B21" i="14"/>
  <c r="O57" i="16"/>
  <c r="O51" i="16"/>
  <c r="O41" i="16"/>
  <c r="G57" i="13"/>
  <c r="G71" i="13" s="1"/>
  <c r="C43" i="10"/>
  <c r="C53" i="10"/>
  <c r="N19" i="10"/>
  <c r="H60" i="11"/>
  <c r="H74" i="11" s="1"/>
  <c r="N21" i="14"/>
  <c r="J60" i="10"/>
  <c r="J81" i="10" s="1"/>
  <c r="M59" i="14"/>
  <c r="M73" i="14" s="1"/>
  <c r="M53" i="14"/>
  <c r="M43" i="14"/>
  <c r="C52" i="13"/>
  <c r="C42" i="13"/>
  <c r="C58" i="13" s="1"/>
  <c r="C72" i="13" s="1"/>
  <c r="N58" i="16"/>
  <c r="N52" i="16"/>
  <c r="N42" i="16"/>
  <c r="M41" i="14"/>
  <c r="M51" i="14"/>
  <c r="M57" i="14"/>
  <c r="M71" i="14" s="1"/>
  <c r="G58" i="17"/>
  <c r="G86" i="17" s="1"/>
  <c r="L57" i="13"/>
  <c r="L71" i="13" s="1"/>
  <c r="K56" i="17"/>
  <c r="H58" i="12"/>
  <c r="H72" i="12" s="1"/>
  <c r="F41" i="13"/>
  <c r="F51" i="13"/>
  <c r="L57" i="14"/>
  <c r="L71" i="14" s="1"/>
  <c r="L41" i="14"/>
  <c r="L51" i="14"/>
  <c r="B51" i="17"/>
  <c r="B41" i="17"/>
  <c r="K52" i="15"/>
  <c r="K42" i="15"/>
  <c r="G32" i="16"/>
  <c r="G50" i="16"/>
  <c r="G56" i="16"/>
  <c r="G40" i="16"/>
  <c r="H60" i="12"/>
  <c r="H74" i="12" s="1"/>
  <c r="K50" i="11"/>
  <c r="K32" i="11"/>
  <c r="K40" i="11"/>
  <c r="K21" i="16"/>
  <c r="K24" i="16"/>
  <c r="C52" i="12"/>
  <c r="C42" i="12"/>
  <c r="C58" i="12" s="1"/>
  <c r="C72" i="12" s="1"/>
  <c r="G51" i="12"/>
  <c r="G41" i="12"/>
  <c r="M57" i="16"/>
  <c r="M85" i="16" s="1"/>
  <c r="M51" i="16"/>
  <c r="M41" i="16"/>
  <c r="D50" i="10"/>
  <c r="D32" i="10"/>
  <c r="D40" i="10"/>
  <c r="M54" i="17"/>
  <c r="M44" i="17"/>
  <c r="F41" i="16"/>
  <c r="F51" i="16"/>
  <c r="F57" i="16"/>
  <c r="F85" i="16" s="1"/>
  <c r="E24" i="14"/>
  <c r="E21" i="14"/>
  <c r="F60" i="16"/>
  <c r="F88" i="16" s="1"/>
  <c r="F54" i="16"/>
  <c r="F44" i="16"/>
  <c r="C24" i="15"/>
  <c r="C21" i="15"/>
  <c r="D44" i="15"/>
  <c r="D54" i="15"/>
  <c r="H43" i="11"/>
  <c r="H53" i="11"/>
  <c r="K42" i="12"/>
  <c r="K52" i="12"/>
  <c r="K32" i="12"/>
  <c r="E21" i="17"/>
  <c r="E24" i="17"/>
  <c r="I54" i="17"/>
  <c r="I44" i="17"/>
  <c r="J52" i="15"/>
  <c r="J42" i="15"/>
  <c r="D41" i="11"/>
  <c r="D51" i="11"/>
  <c r="N14" i="13"/>
  <c r="N15" i="13"/>
  <c r="I50" i="16"/>
  <c r="I56" i="16"/>
  <c r="I40" i="16"/>
  <c r="I32" i="16"/>
  <c r="J21" i="15"/>
  <c r="J24" i="15"/>
  <c r="C42" i="11"/>
  <c r="C52" i="11"/>
  <c r="N54" i="15"/>
  <c r="N44" i="15"/>
  <c r="C44" i="10"/>
  <c r="C54" i="10"/>
  <c r="N52" i="14"/>
  <c r="N58" i="14"/>
  <c r="N72" i="14" s="1"/>
  <c r="N42" i="14"/>
  <c r="O88" i="16"/>
  <c r="L44" i="15"/>
  <c r="L54" i="15"/>
  <c r="B21" i="17"/>
  <c r="B24" i="17"/>
  <c r="K21" i="15"/>
  <c r="K24" i="15"/>
  <c r="G21" i="16"/>
  <c r="K21" i="11"/>
  <c r="F53" i="15"/>
  <c r="F43" i="15"/>
  <c r="K41" i="16"/>
  <c r="K51" i="16"/>
  <c r="K57" i="16"/>
  <c r="K85" i="16" s="1"/>
  <c r="C50" i="16"/>
  <c r="C56" i="16"/>
  <c r="C40" i="16"/>
  <c r="C32" i="16"/>
  <c r="D53" i="17"/>
  <c r="D43" i="17"/>
  <c r="F54" i="15"/>
  <c r="F44" i="15"/>
  <c r="F60" i="15" s="1"/>
  <c r="F88" i="15" s="1"/>
  <c r="I21" i="15"/>
  <c r="M21" i="14"/>
  <c r="M24" i="14"/>
  <c r="L52" i="14"/>
  <c r="L58" i="14"/>
  <c r="L72" i="14" s="1"/>
  <c r="L42" i="14"/>
  <c r="K60" i="14"/>
  <c r="K74" i="14" s="1"/>
  <c r="K54" i="14"/>
  <c r="K44" i="14"/>
  <c r="J51" i="15"/>
  <c r="J41" i="15"/>
  <c r="L21" i="16"/>
  <c r="L24" i="16"/>
  <c r="B42" i="10"/>
  <c r="N26" i="10"/>
  <c r="B52" i="10"/>
  <c r="G53" i="10"/>
  <c r="G43" i="10"/>
  <c r="L21" i="11"/>
  <c r="F50" i="10"/>
  <c r="F40" i="10"/>
  <c r="F32" i="10"/>
  <c r="L44" i="10"/>
  <c r="L54" i="10"/>
  <c r="K52" i="11"/>
  <c r="K42" i="11"/>
  <c r="K58" i="11" s="1"/>
  <c r="K72" i="11" s="1"/>
  <c r="C43" i="15"/>
  <c r="C53" i="15"/>
  <c r="F51" i="12"/>
  <c r="F41" i="12"/>
  <c r="F57" i="12" s="1"/>
  <c r="F71" i="12" s="1"/>
  <c r="N13" i="13"/>
  <c r="I54" i="15"/>
  <c r="I44" i="15"/>
  <c r="O16" i="14"/>
  <c r="I53" i="12"/>
  <c r="I43" i="12"/>
  <c r="I58" i="13"/>
  <c r="I72" i="13" s="1"/>
  <c r="N59" i="15"/>
  <c r="B70" i="14"/>
  <c r="N18" i="11"/>
  <c r="O14" i="14"/>
  <c r="O21" i="14" s="1"/>
  <c r="L52" i="15"/>
  <c r="L42" i="15"/>
  <c r="C21" i="13"/>
  <c r="C24" i="13"/>
  <c r="B85" i="16"/>
  <c r="M54" i="14"/>
  <c r="M60" i="14"/>
  <c r="M74" i="14" s="1"/>
  <c r="M44" i="14"/>
  <c r="M60" i="13"/>
  <c r="M74" i="13" s="1"/>
  <c r="B59" i="12"/>
  <c r="F21" i="13"/>
  <c r="F24" i="13"/>
  <c r="L53" i="14"/>
  <c r="L43" i="14"/>
  <c r="L59" i="14"/>
  <c r="L73" i="14" s="1"/>
  <c r="B54" i="17"/>
  <c r="B44" i="17"/>
  <c r="B21" i="11"/>
  <c r="B43" i="11"/>
  <c r="B53" i="11"/>
  <c r="H32" i="14"/>
  <c r="H56" i="14"/>
  <c r="H50" i="14"/>
  <c r="H40" i="14"/>
  <c r="G52" i="10"/>
  <c r="G42" i="10"/>
  <c r="G58" i="10" s="1"/>
  <c r="G79" i="10" s="1"/>
  <c r="B43" i="15"/>
  <c r="B53" i="15"/>
  <c r="E54" i="16"/>
  <c r="E60" i="16"/>
  <c r="E88" i="16" s="1"/>
  <c r="E44" i="16"/>
  <c r="M51" i="15"/>
  <c r="M41" i="15"/>
  <c r="M57" i="15" s="1"/>
  <c r="M85" i="15" s="1"/>
  <c r="F50" i="12"/>
  <c r="F32" i="12"/>
  <c r="F40" i="12"/>
  <c r="G52" i="16"/>
  <c r="G58" i="16"/>
  <c r="G86" i="16" s="1"/>
  <c r="G42" i="16"/>
  <c r="M21" i="17"/>
  <c r="M24" i="17"/>
  <c r="N32" i="14"/>
  <c r="B56" i="12"/>
  <c r="H84" i="16"/>
  <c r="H89" i="16" s="1"/>
  <c r="H61" i="16"/>
  <c r="L41" i="10"/>
  <c r="L51" i="10"/>
  <c r="D51" i="13"/>
  <c r="D41" i="13"/>
  <c r="N27" i="10"/>
  <c r="B43" i="10"/>
  <c r="B53" i="10"/>
  <c r="O24" i="16"/>
  <c r="O21" i="16"/>
  <c r="N18" i="13"/>
  <c r="C51" i="13"/>
  <c r="C41" i="13"/>
  <c r="J53" i="17"/>
  <c r="J43" i="17"/>
  <c r="J60" i="11"/>
  <c r="J74" i="11" s="1"/>
  <c r="G58" i="11"/>
  <c r="G72" i="11" s="1"/>
  <c r="B58" i="12"/>
  <c r="M21" i="11"/>
  <c r="M24" i="11"/>
  <c r="M58" i="15"/>
  <c r="M86" i="15" s="1"/>
  <c r="H57" i="11"/>
  <c r="H71" i="11" s="1"/>
  <c r="G21" i="12"/>
  <c r="G24" i="12"/>
  <c r="F21" i="14"/>
  <c r="F24" i="14"/>
  <c r="H60" i="15"/>
  <c r="H88" i="15" s="1"/>
  <c r="L44" i="16"/>
  <c r="L60" i="16"/>
  <c r="L88" i="16" s="1"/>
  <c r="L54" i="16"/>
  <c r="K21" i="12"/>
  <c r="N29" i="10"/>
  <c r="D51" i="12"/>
  <c r="D41" i="12"/>
  <c r="D57" i="12" s="1"/>
  <c r="D71" i="12" s="1"/>
  <c r="O15" i="14"/>
  <c r="K57" i="14"/>
  <c r="K71" i="14" s="1"/>
  <c r="K41" i="14"/>
  <c r="K51" i="14"/>
  <c r="F59" i="10"/>
  <c r="F80" i="10" s="1"/>
  <c r="K53" i="11"/>
  <c r="K43" i="11"/>
  <c r="N21" i="15"/>
  <c r="G57" i="17"/>
  <c r="G85" i="17" s="1"/>
  <c r="D24" i="11"/>
  <c r="D21" i="11"/>
  <c r="N19" i="13"/>
  <c r="M24" i="16"/>
  <c r="M21" i="16"/>
  <c r="G56" i="17"/>
  <c r="B57" i="15"/>
  <c r="B21" i="16"/>
  <c r="L43" i="10"/>
  <c r="L53" i="10"/>
  <c r="C41" i="11"/>
  <c r="C51" i="11"/>
  <c r="K54" i="12"/>
  <c r="K44" i="12"/>
  <c r="D24" i="14"/>
  <c r="D21" i="14"/>
  <c r="N51" i="14"/>
  <c r="N57" i="14"/>
  <c r="N71" i="14" s="1"/>
  <c r="N41" i="14"/>
  <c r="L21" i="15"/>
  <c r="L24" i="15"/>
  <c r="L59" i="13"/>
  <c r="L73" i="13" s="1"/>
  <c r="J54" i="17"/>
  <c r="J44" i="17"/>
  <c r="M52" i="14"/>
  <c r="M58" i="14"/>
  <c r="M72" i="14" s="1"/>
  <c r="M42" i="14"/>
  <c r="L54" i="14"/>
  <c r="L60" i="14"/>
  <c r="L74" i="14" s="1"/>
  <c r="L44" i="14"/>
  <c r="B53" i="17"/>
  <c r="B43" i="17"/>
  <c r="B59" i="17" s="1"/>
  <c r="J61" i="16"/>
  <c r="J84" i="16"/>
  <c r="J89" i="16" s="1"/>
  <c r="M57" i="13"/>
  <c r="M71" i="13" s="1"/>
  <c r="F52" i="15"/>
  <c r="F42" i="15"/>
  <c r="H57" i="10"/>
  <c r="H78" i="10" s="1"/>
  <c r="M60" i="15"/>
  <c r="M88" i="15" s="1"/>
  <c r="K54" i="16"/>
  <c r="K44" i="16"/>
  <c r="K60" i="16"/>
  <c r="K88" i="16" s="1"/>
  <c r="C54" i="12"/>
  <c r="C44" i="12"/>
  <c r="C60" i="12" s="1"/>
  <c r="C74" i="12" s="1"/>
  <c r="D50" i="16"/>
  <c r="D56" i="16"/>
  <c r="D40" i="16"/>
  <c r="D32" i="16"/>
  <c r="N17" i="17"/>
  <c r="N18" i="17"/>
  <c r="N19" i="17"/>
  <c r="G52" i="15"/>
  <c r="G42" i="15"/>
  <c r="J43" i="12"/>
  <c r="J53" i="12"/>
  <c r="H21" i="12"/>
  <c r="M21" i="10"/>
  <c r="M24" i="10"/>
  <c r="I59" i="13"/>
  <c r="I73" i="13" s="1"/>
  <c r="J21" i="10"/>
  <c r="I54" i="10"/>
  <c r="I44" i="10"/>
  <c r="L59" i="16"/>
  <c r="L87" i="16" s="1"/>
  <c r="L43" i="16"/>
  <c r="L53" i="16"/>
  <c r="N30" i="10"/>
  <c r="K43" i="17"/>
  <c r="K53" i="17"/>
  <c r="G54" i="10"/>
  <c r="G44" i="10"/>
  <c r="F52" i="12"/>
  <c r="F42" i="12"/>
  <c r="G42" i="13"/>
  <c r="G52" i="13"/>
  <c r="L54" i="17"/>
  <c r="L44" i="17"/>
  <c r="K54" i="17"/>
  <c r="K44" i="17"/>
  <c r="B50" i="16"/>
  <c r="B40" i="16"/>
  <c r="B32" i="16"/>
  <c r="B56" i="16"/>
  <c r="M21" i="12"/>
  <c r="M24" i="12"/>
  <c r="F54" i="12"/>
  <c r="F44" i="12"/>
  <c r="F60" i="12" s="1"/>
  <c r="F74" i="12" s="1"/>
  <c r="B52" i="13"/>
  <c r="B42" i="13"/>
  <c r="B58" i="13" s="1"/>
  <c r="N54" i="16"/>
  <c r="N60" i="16"/>
  <c r="N44" i="16"/>
  <c r="J21" i="17"/>
  <c r="J24" i="17"/>
  <c r="K21" i="17"/>
  <c r="F52" i="13"/>
  <c r="F42" i="13"/>
  <c r="F58" i="13" s="1"/>
  <c r="F72" i="13" s="1"/>
  <c r="D42" i="15"/>
  <c r="D52" i="15"/>
  <c r="G40" i="15"/>
  <c r="G50" i="15"/>
  <c r="G32" i="15"/>
  <c r="J50" i="13"/>
  <c r="J32" i="13"/>
  <c r="J40" i="13"/>
  <c r="B71" i="11"/>
  <c r="B44" i="10"/>
  <c r="B54" i="10"/>
  <c r="N28" i="10"/>
  <c r="G54" i="12"/>
  <c r="G44" i="12"/>
  <c r="B87" i="16"/>
  <c r="E21" i="16"/>
  <c r="E24" i="16"/>
  <c r="L42" i="10"/>
  <c r="L52" i="10"/>
  <c r="N58" i="15"/>
  <c r="D21" i="12"/>
  <c r="D24" i="12"/>
  <c r="J21" i="12"/>
  <c r="B54" i="15"/>
  <c r="B44" i="15"/>
  <c r="B60" i="15" s="1"/>
  <c r="L21" i="17"/>
  <c r="L24" i="17"/>
  <c r="K43" i="13"/>
  <c r="K53" i="13"/>
  <c r="H21" i="10"/>
  <c r="H24" i="10"/>
  <c r="E54" i="11"/>
  <c r="E44" i="11"/>
  <c r="E60" i="11" s="1"/>
  <c r="E74" i="11" s="1"/>
  <c r="L21" i="12"/>
  <c r="L24" i="12"/>
  <c r="N16" i="17"/>
  <c r="K21" i="13"/>
  <c r="K24" i="13"/>
  <c r="J54" i="15"/>
  <c r="J44" i="15"/>
  <c r="H21" i="11"/>
  <c r="H24" i="11"/>
  <c r="M21" i="13"/>
  <c r="M24" i="13"/>
  <c r="K58" i="14"/>
  <c r="K72" i="14" s="1"/>
  <c r="K42" i="14"/>
  <c r="K52" i="14"/>
  <c r="G52" i="12"/>
  <c r="G42" i="12"/>
  <c r="B21" i="13"/>
  <c r="B24" i="13"/>
  <c r="I52" i="17"/>
  <c r="I42" i="17"/>
  <c r="N50" i="15"/>
  <c r="N32" i="15"/>
  <c r="N40" i="15"/>
  <c r="H53" i="10"/>
  <c r="H43" i="10"/>
  <c r="L54" i="12"/>
  <c r="L44" i="12"/>
  <c r="L60" i="12" s="1"/>
  <c r="L74" i="12" s="1"/>
  <c r="B42" i="16"/>
  <c r="B58" i="16"/>
  <c r="B52" i="16"/>
  <c r="N31" i="10"/>
  <c r="C24" i="10"/>
  <c r="C21" i="10"/>
  <c r="K54" i="10"/>
  <c r="K44" i="10"/>
  <c r="K60" i="10" s="1"/>
  <c r="K81" i="10" s="1"/>
  <c r="E58" i="14"/>
  <c r="E72" i="14" s="1"/>
  <c r="E42" i="14"/>
  <c r="E52" i="14"/>
  <c r="C41" i="15"/>
  <c r="C51" i="15"/>
  <c r="I21" i="10"/>
  <c r="I24" i="10"/>
  <c r="G56" i="14"/>
  <c r="G32" i="14"/>
  <c r="G50" i="14"/>
  <c r="G40" i="14"/>
  <c r="K54" i="11"/>
  <c r="K44" i="11"/>
  <c r="C42" i="16"/>
  <c r="C58" i="16"/>
  <c r="C86" i="16" s="1"/>
  <c r="C52" i="16"/>
  <c r="E51" i="16"/>
  <c r="E57" i="16"/>
  <c r="E85" i="16" s="1"/>
  <c r="E41" i="16"/>
  <c r="F58" i="16"/>
  <c r="F86" i="16" s="1"/>
  <c r="F52" i="16"/>
  <c r="F42" i="16"/>
  <c r="M44" i="10"/>
  <c r="M54" i="10"/>
  <c r="M54" i="12"/>
  <c r="M44" i="12"/>
  <c r="M60" i="12" s="1"/>
  <c r="M74" i="12" s="1"/>
  <c r="D51" i="14"/>
  <c r="D41" i="14"/>
  <c r="D57" i="14"/>
  <c r="D71" i="14" s="1"/>
  <c r="C43" i="16"/>
  <c r="C59" i="16"/>
  <c r="C87" i="16" s="1"/>
  <c r="C53" i="16"/>
  <c r="D53" i="12"/>
  <c r="D43" i="12"/>
  <c r="L58" i="13"/>
  <c r="L72" i="13" s="1"/>
  <c r="I59" i="11"/>
  <c r="I73" i="11" s="1"/>
  <c r="L43" i="15"/>
  <c r="L53" i="15"/>
  <c r="G56" i="13"/>
  <c r="D54" i="17"/>
  <c r="D44" i="17"/>
  <c r="H58" i="13"/>
  <c r="H72" i="13" s="1"/>
  <c r="K42" i="16"/>
  <c r="K58" i="16"/>
  <c r="K86" i="16" s="1"/>
  <c r="K52" i="16"/>
  <c r="B52" i="17"/>
  <c r="B42" i="17"/>
  <c r="E40" i="15"/>
  <c r="E50" i="15"/>
  <c r="E32" i="15"/>
  <c r="G21" i="15"/>
  <c r="J21" i="13"/>
  <c r="K21" i="14"/>
  <c r="K24" i="14"/>
  <c r="B60" i="12"/>
  <c r="G21" i="10"/>
  <c r="G24" i="10"/>
  <c r="K51" i="11"/>
  <c r="K41" i="11"/>
  <c r="H53" i="12"/>
  <c r="H43" i="12"/>
  <c r="N13" i="17"/>
  <c r="I70" i="13"/>
  <c r="B51" i="14"/>
  <c r="B57" i="14"/>
  <c r="B41" i="14"/>
  <c r="L53" i="17"/>
  <c r="L43" i="17"/>
  <c r="M43" i="10"/>
  <c r="M53" i="10"/>
  <c r="K51" i="17"/>
  <c r="K41" i="17"/>
  <c r="K57" i="17" s="1"/>
  <c r="K85" i="17" s="1"/>
  <c r="B43" i="13"/>
  <c r="B53" i="13"/>
  <c r="K59" i="10"/>
  <c r="K80" i="10" s="1"/>
  <c r="G32" i="13"/>
  <c r="J57" i="14"/>
  <c r="J71" i="14" s="1"/>
  <c r="J41" i="14"/>
  <c r="J51" i="14"/>
  <c r="C59" i="12"/>
  <c r="C73" i="12" s="1"/>
  <c r="D21" i="17"/>
  <c r="D24" i="17"/>
  <c r="H59" i="17"/>
  <c r="H87" i="17" s="1"/>
  <c r="N17" i="13"/>
  <c r="D53" i="15"/>
  <c r="D43" i="15"/>
  <c r="J58" i="12"/>
  <c r="J72" i="12" s="1"/>
  <c r="E60" i="15"/>
  <c r="E88" i="15" s="1"/>
  <c r="F32" i="11"/>
  <c r="E60" i="17"/>
  <c r="E88" i="17" s="1"/>
  <c r="K58" i="13"/>
  <c r="K72" i="13" s="1"/>
  <c r="C21" i="12"/>
  <c r="C24" i="12"/>
  <c r="B42" i="11"/>
  <c r="B52" i="11"/>
  <c r="J53" i="10"/>
  <c r="J43" i="10"/>
  <c r="J59" i="10" s="1"/>
  <c r="J80" i="10" s="1"/>
  <c r="E21" i="12"/>
  <c r="E24" i="12"/>
  <c r="B52" i="14"/>
  <c r="B42" i="14"/>
  <c r="B58" i="14"/>
  <c r="F43" i="12"/>
  <c r="F53" i="12"/>
  <c r="H54" i="10"/>
  <c r="H44" i="10"/>
  <c r="B88" i="16"/>
  <c r="C43" i="14"/>
  <c r="C53" i="14"/>
  <c r="C59" i="14"/>
  <c r="C73" i="14" s="1"/>
  <c r="J21" i="14"/>
  <c r="J24" i="14"/>
  <c r="N25" i="10"/>
  <c r="F21" i="16"/>
  <c r="D52" i="17"/>
  <c r="D42" i="17"/>
  <c r="J70" i="11"/>
  <c r="J60" i="12"/>
  <c r="J74" i="12" s="1"/>
  <c r="E60" i="13"/>
  <c r="E74" i="13" s="1"/>
  <c r="H40" i="15"/>
  <c r="H50" i="15"/>
  <c r="H32" i="15"/>
  <c r="I59" i="15"/>
  <c r="I87" i="15" s="1"/>
  <c r="K58" i="10"/>
  <c r="K79" i="10" s="1"/>
  <c r="P11" i="14"/>
  <c r="O20" i="14"/>
  <c r="J59" i="14"/>
  <c r="J73" i="14" s="1"/>
  <c r="J53" i="14"/>
  <c r="J43" i="14"/>
  <c r="F56" i="16"/>
  <c r="F40" i="16"/>
  <c r="F50" i="16"/>
  <c r="F32" i="16"/>
  <c r="D59" i="13"/>
  <c r="D73" i="13" s="1"/>
  <c r="E58" i="13"/>
  <c r="E72" i="13" s="1"/>
  <c r="H50" i="17"/>
  <c r="H40" i="17"/>
  <c r="H32" i="17"/>
  <c r="E58" i="17"/>
  <c r="E86" i="17" s="1"/>
  <c r="D41" i="15"/>
  <c r="D51" i="15"/>
  <c r="J58" i="13"/>
  <c r="J72" i="13" s="1"/>
  <c r="J59" i="11"/>
  <c r="J73" i="11" s="1"/>
  <c r="J58" i="11"/>
  <c r="J72" i="11" s="1"/>
  <c r="L57" i="17"/>
  <c r="L85" i="17" s="1"/>
  <c r="N87" i="16"/>
  <c r="B58" i="17" l="1"/>
  <c r="L60" i="17"/>
  <c r="L88" i="17" s="1"/>
  <c r="B60" i="17"/>
  <c r="D59" i="17"/>
  <c r="D87" i="17" s="1"/>
  <c r="D58" i="17"/>
  <c r="D86" i="17" s="1"/>
  <c r="L59" i="17"/>
  <c r="L87" i="17" s="1"/>
  <c r="I58" i="17"/>
  <c r="I86" i="17" s="1"/>
  <c r="D57" i="17"/>
  <c r="D85" i="17" s="1"/>
  <c r="C57" i="15"/>
  <c r="C85" i="15" s="1"/>
  <c r="B56" i="15"/>
  <c r="B84" i="15" s="1"/>
  <c r="B59" i="15"/>
  <c r="B87" i="15" s="1"/>
  <c r="L58" i="15"/>
  <c r="L86" i="15" s="1"/>
  <c r="I57" i="15"/>
  <c r="I85" i="15" s="1"/>
  <c r="L60" i="15"/>
  <c r="L88" i="15" s="1"/>
  <c r="C59" i="15"/>
  <c r="C87" i="15" s="1"/>
  <c r="G57" i="15"/>
  <c r="G85" i="15" s="1"/>
  <c r="G58" i="15"/>
  <c r="G86" i="15" s="1"/>
  <c r="L59" i="15"/>
  <c r="L87" i="15" s="1"/>
  <c r="H56" i="15"/>
  <c r="H84" i="15" s="1"/>
  <c r="H89" i="15" s="1"/>
  <c r="I60" i="15"/>
  <c r="I88" i="15" s="1"/>
  <c r="I89" i="15" s="1"/>
  <c r="K58" i="15"/>
  <c r="K86" i="15" s="1"/>
  <c r="O53" i="14"/>
  <c r="O43" i="14"/>
  <c r="O52" i="14"/>
  <c r="O44" i="14"/>
  <c r="O54" i="14"/>
  <c r="O42" i="14"/>
  <c r="O73" i="14"/>
  <c r="F60" i="13"/>
  <c r="F74" i="13" s="1"/>
  <c r="C59" i="13"/>
  <c r="C73" i="13" s="1"/>
  <c r="G58" i="13"/>
  <c r="G72" i="13" s="1"/>
  <c r="N21" i="13"/>
  <c r="L60" i="13"/>
  <c r="L74" i="13" s="1"/>
  <c r="C60" i="13"/>
  <c r="C74" i="13" s="1"/>
  <c r="F57" i="13"/>
  <c r="F71" i="13" s="1"/>
  <c r="B59" i="13"/>
  <c r="M59" i="13"/>
  <c r="M73" i="13" s="1"/>
  <c r="F59" i="12"/>
  <c r="F73" i="12" s="1"/>
  <c r="G58" i="12"/>
  <c r="G72" i="12" s="1"/>
  <c r="N51" i="12"/>
  <c r="K58" i="12"/>
  <c r="K72" i="12" s="1"/>
  <c r="D59" i="12"/>
  <c r="D73" i="12" s="1"/>
  <c r="N52" i="12"/>
  <c r="N54" i="12"/>
  <c r="N53" i="12"/>
  <c r="N21" i="12"/>
  <c r="G60" i="12"/>
  <c r="G74" i="12" s="1"/>
  <c r="K60" i="11"/>
  <c r="K74" i="11" s="1"/>
  <c r="K56" i="11"/>
  <c r="K70" i="11" s="1"/>
  <c r="F57" i="11"/>
  <c r="F71" i="11" s="1"/>
  <c r="F60" i="11"/>
  <c r="F74" i="11" s="1"/>
  <c r="H59" i="11"/>
  <c r="H73" i="11" s="1"/>
  <c r="D57" i="11"/>
  <c r="D71" i="11" s="1"/>
  <c r="H58" i="11"/>
  <c r="H72" i="11" s="1"/>
  <c r="B60" i="10"/>
  <c r="B81" i="10" s="1"/>
  <c r="J56" i="10"/>
  <c r="J77" i="10" s="1"/>
  <c r="J82" i="10" s="1"/>
  <c r="G59" i="10"/>
  <c r="G80" i="10" s="1"/>
  <c r="I58" i="10"/>
  <c r="I79" i="10" s="1"/>
  <c r="H60" i="10"/>
  <c r="H81" i="10" s="1"/>
  <c r="M59" i="10"/>
  <c r="M80" i="10" s="1"/>
  <c r="E82" i="10"/>
  <c r="G57" i="10"/>
  <c r="G78" i="10" s="1"/>
  <c r="L59" i="10"/>
  <c r="L80" i="10" s="1"/>
  <c r="L57" i="10"/>
  <c r="L78" i="10" s="1"/>
  <c r="D56" i="10"/>
  <c r="D61" i="10" s="1"/>
  <c r="L60" i="10"/>
  <c r="L81" i="10" s="1"/>
  <c r="M60" i="10"/>
  <c r="M81" i="10" s="1"/>
  <c r="L56" i="10"/>
  <c r="L77" i="10" s="1"/>
  <c r="E61" i="10"/>
  <c r="L58" i="10"/>
  <c r="L79" i="10" s="1"/>
  <c r="B86" i="17"/>
  <c r="N58" i="17"/>
  <c r="D32" i="11"/>
  <c r="D40" i="11"/>
  <c r="D50" i="11"/>
  <c r="B50" i="17"/>
  <c r="B40" i="17"/>
  <c r="B32" i="17"/>
  <c r="E50" i="16"/>
  <c r="E56" i="16"/>
  <c r="E40" i="16"/>
  <c r="E32" i="16"/>
  <c r="G32" i="12"/>
  <c r="G50" i="12"/>
  <c r="G40" i="12"/>
  <c r="C50" i="13"/>
  <c r="C32" i="13"/>
  <c r="C40" i="13"/>
  <c r="I84" i="16"/>
  <c r="I89" i="16" s="1"/>
  <c r="I61" i="16"/>
  <c r="D40" i="15"/>
  <c r="D50" i="15"/>
  <c r="D32" i="15"/>
  <c r="G50" i="11"/>
  <c r="G32" i="11"/>
  <c r="G40" i="11"/>
  <c r="N85" i="16"/>
  <c r="B73" i="12"/>
  <c r="B73" i="13"/>
  <c r="I61" i="13"/>
  <c r="B58" i="11"/>
  <c r="N21" i="17"/>
  <c r="J56" i="13"/>
  <c r="C50" i="12"/>
  <c r="C32" i="12"/>
  <c r="C40" i="12"/>
  <c r="H59" i="12"/>
  <c r="I32" i="10"/>
  <c r="I40" i="10"/>
  <c r="I50" i="10"/>
  <c r="J60" i="15"/>
  <c r="J88" i="15" s="1"/>
  <c r="K59" i="13"/>
  <c r="K73" i="13" s="1"/>
  <c r="J32" i="17"/>
  <c r="J50" i="17"/>
  <c r="J40" i="17"/>
  <c r="J56" i="17" s="1"/>
  <c r="B84" i="16"/>
  <c r="B61" i="16"/>
  <c r="F58" i="12"/>
  <c r="F72" i="12" s="1"/>
  <c r="F58" i="15"/>
  <c r="F86" i="15" s="1"/>
  <c r="M50" i="16"/>
  <c r="M56" i="16"/>
  <c r="M40" i="16"/>
  <c r="M32" i="16"/>
  <c r="C57" i="13"/>
  <c r="J57" i="15"/>
  <c r="J85" i="15" s="1"/>
  <c r="C40" i="15"/>
  <c r="C50" i="15"/>
  <c r="C32" i="15"/>
  <c r="O86" i="16"/>
  <c r="B60" i="13"/>
  <c r="K56" i="10"/>
  <c r="I58" i="12"/>
  <c r="I72" i="12" s="1"/>
  <c r="C40" i="14"/>
  <c r="C50" i="14"/>
  <c r="C56" i="14"/>
  <c r="C32" i="14"/>
  <c r="B50" i="13"/>
  <c r="B32" i="13"/>
  <c r="B40" i="13"/>
  <c r="L50" i="17"/>
  <c r="L40" i="17"/>
  <c r="L32" i="17"/>
  <c r="D50" i="14"/>
  <c r="D32" i="14"/>
  <c r="D40" i="14"/>
  <c r="D56" i="14"/>
  <c r="F56" i="12"/>
  <c r="F32" i="13"/>
  <c r="F40" i="13"/>
  <c r="F50" i="13"/>
  <c r="N61" i="14"/>
  <c r="J32" i="14"/>
  <c r="J56" i="14"/>
  <c r="J40" i="14"/>
  <c r="J50" i="14"/>
  <c r="O58" i="14"/>
  <c r="B72" i="14"/>
  <c r="O72" i="14" s="1"/>
  <c r="K57" i="11"/>
  <c r="K71" i="11" s="1"/>
  <c r="E56" i="15"/>
  <c r="B86" i="16"/>
  <c r="P58" i="16"/>
  <c r="K40" i="13"/>
  <c r="K32" i="13"/>
  <c r="K50" i="13"/>
  <c r="P59" i="16"/>
  <c r="G60" i="10"/>
  <c r="G81" i="10" s="1"/>
  <c r="M40" i="10"/>
  <c r="M50" i="10"/>
  <c r="M32" i="10"/>
  <c r="D84" i="16"/>
  <c r="D89" i="16" s="1"/>
  <c r="D61" i="16"/>
  <c r="J60" i="17"/>
  <c r="J88" i="17" s="1"/>
  <c r="K60" i="12"/>
  <c r="K74" i="12" s="1"/>
  <c r="F56" i="10"/>
  <c r="K50" i="15"/>
  <c r="K32" i="15"/>
  <c r="K40" i="15"/>
  <c r="C60" i="10"/>
  <c r="C81" i="10" s="1"/>
  <c r="C59" i="10"/>
  <c r="C80" i="10" s="1"/>
  <c r="C58" i="15"/>
  <c r="N41" i="12"/>
  <c r="I57" i="12"/>
  <c r="I71" i="12" s="1"/>
  <c r="N50" i="16"/>
  <c r="N56" i="16"/>
  <c r="N40" i="16"/>
  <c r="N32" i="16"/>
  <c r="K60" i="13"/>
  <c r="K74" i="13" s="1"/>
  <c r="M60" i="11"/>
  <c r="M74" i="11" s="1"/>
  <c r="N75" i="14"/>
  <c r="H61" i="14"/>
  <c r="H70" i="14"/>
  <c r="H75" i="14" s="1"/>
  <c r="N43" i="12"/>
  <c r="N60" i="15"/>
  <c r="N86" i="16"/>
  <c r="C56" i="17"/>
  <c r="O87" i="16"/>
  <c r="P87" i="16" s="1"/>
  <c r="B71" i="12"/>
  <c r="C32" i="11"/>
  <c r="C40" i="11"/>
  <c r="C50" i="11"/>
  <c r="E50" i="11"/>
  <c r="E40" i="11"/>
  <c r="E32" i="11"/>
  <c r="M32" i="11"/>
  <c r="M40" i="11"/>
  <c r="M50" i="11"/>
  <c r="L32" i="12"/>
  <c r="L50" i="12"/>
  <c r="L40" i="12"/>
  <c r="B72" i="13"/>
  <c r="N72" i="13" s="1"/>
  <c r="N58" i="13"/>
  <c r="K59" i="17"/>
  <c r="K87" i="17" s="1"/>
  <c r="B87" i="17"/>
  <c r="L50" i="15"/>
  <c r="L32" i="15"/>
  <c r="L40" i="15"/>
  <c r="C57" i="11"/>
  <c r="C61" i="16"/>
  <c r="C84" i="16"/>
  <c r="C89" i="16" s="1"/>
  <c r="J58" i="15"/>
  <c r="J86" i="15" s="1"/>
  <c r="D60" i="15"/>
  <c r="D88" i="15" s="1"/>
  <c r="E50" i="14"/>
  <c r="E32" i="14"/>
  <c r="E40" i="14"/>
  <c r="E56" i="14"/>
  <c r="G84" i="16"/>
  <c r="G89" i="16" s="1"/>
  <c r="G61" i="16"/>
  <c r="G59" i="11"/>
  <c r="G73" i="11" s="1"/>
  <c r="G57" i="11"/>
  <c r="G71" i="11" s="1"/>
  <c r="K60" i="15"/>
  <c r="K88" i="15" s="1"/>
  <c r="I61" i="14"/>
  <c r="I70" i="14"/>
  <c r="I75" i="14" s="1"/>
  <c r="M56" i="15"/>
  <c r="I57" i="10"/>
  <c r="I78" i="10" s="1"/>
  <c r="D50" i="17"/>
  <c r="D40" i="17"/>
  <c r="D56" i="17" s="1"/>
  <c r="D32" i="17"/>
  <c r="E75" i="13"/>
  <c r="G32" i="10"/>
  <c r="G40" i="10"/>
  <c r="G50" i="10"/>
  <c r="E61" i="13"/>
  <c r="F40" i="15"/>
  <c r="F50" i="15"/>
  <c r="F32" i="15"/>
  <c r="F84" i="16"/>
  <c r="F89" i="16" s="1"/>
  <c r="F61" i="16"/>
  <c r="E40" i="12"/>
  <c r="E50" i="12"/>
  <c r="E32" i="12"/>
  <c r="D57" i="15"/>
  <c r="D85" i="15" s="1"/>
  <c r="J61" i="11"/>
  <c r="O59" i="14"/>
  <c r="O41" i="14"/>
  <c r="N44" i="12"/>
  <c r="H59" i="10"/>
  <c r="H80" i="10" s="1"/>
  <c r="D50" i="12"/>
  <c r="D32" i="12"/>
  <c r="D40" i="12"/>
  <c r="D56" i="12" s="1"/>
  <c r="D58" i="15"/>
  <c r="D86" i="15" s="1"/>
  <c r="K60" i="17"/>
  <c r="K88" i="17" s="1"/>
  <c r="J59" i="12"/>
  <c r="J73" i="12" s="1"/>
  <c r="J75" i="12" s="1"/>
  <c r="K59" i="11"/>
  <c r="K73" i="11" s="1"/>
  <c r="N42" i="12"/>
  <c r="O56" i="16"/>
  <c r="O40" i="16"/>
  <c r="O32" i="16"/>
  <c r="O50" i="16"/>
  <c r="B70" i="12"/>
  <c r="B61" i="12"/>
  <c r="B59" i="11"/>
  <c r="C58" i="11"/>
  <c r="C72" i="11" s="1"/>
  <c r="G57" i="12"/>
  <c r="G71" i="12" s="1"/>
  <c r="K84" i="17"/>
  <c r="O85" i="16"/>
  <c r="D50" i="13"/>
  <c r="D32" i="13"/>
  <c r="D40" i="13"/>
  <c r="D56" i="13" s="1"/>
  <c r="K57" i="15"/>
  <c r="K85" i="15" s="1"/>
  <c r="J61" i="12"/>
  <c r="F59" i="11"/>
  <c r="F73" i="11" s="1"/>
  <c r="L40" i="13"/>
  <c r="L50" i="13"/>
  <c r="L32" i="13"/>
  <c r="I57" i="17"/>
  <c r="I85" i="17" s="1"/>
  <c r="J57" i="13"/>
  <c r="J71" i="13" s="1"/>
  <c r="G70" i="13"/>
  <c r="B71" i="14"/>
  <c r="O71" i="14" s="1"/>
  <c r="O57" i="14"/>
  <c r="L70" i="11"/>
  <c r="L75" i="11" s="1"/>
  <c r="L61" i="11"/>
  <c r="B61" i="14"/>
  <c r="J50" i="15"/>
  <c r="J32" i="15"/>
  <c r="J40" i="15"/>
  <c r="I60" i="17"/>
  <c r="I88" i="17" s="1"/>
  <c r="I50" i="12"/>
  <c r="I40" i="12"/>
  <c r="I56" i="12" s="1"/>
  <c r="I32" i="12"/>
  <c r="C58" i="10"/>
  <c r="C79" i="10" s="1"/>
  <c r="B74" i="12"/>
  <c r="N56" i="15"/>
  <c r="M50" i="13"/>
  <c r="M32" i="13"/>
  <c r="M40" i="13"/>
  <c r="M56" i="13" s="1"/>
  <c r="B59" i="10"/>
  <c r="M50" i="17"/>
  <c r="M40" i="17"/>
  <c r="M56" i="17" s="1"/>
  <c r="M32" i="17"/>
  <c r="B88" i="17"/>
  <c r="N87" i="15"/>
  <c r="M56" i="14"/>
  <c r="M40" i="14"/>
  <c r="M50" i="14"/>
  <c r="M32" i="14"/>
  <c r="I70" i="11"/>
  <c r="I75" i="11" s="1"/>
  <c r="I61" i="11"/>
  <c r="B32" i="10"/>
  <c r="N24" i="10"/>
  <c r="B50" i="10"/>
  <c r="B40" i="10"/>
  <c r="O60" i="14"/>
  <c r="B88" i="15"/>
  <c r="N88" i="16"/>
  <c r="B72" i="12"/>
  <c r="F70" i="11"/>
  <c r="F75" i="11" s="1"/>
  <c r="F61" i="11"/>
  <c r="P60" i="16"/>
  <c r="O51" i="14"/>
  <c r="K56" i="14"/>
  <c r="K40" i="14"/>
  <c r="K50" i="14"/>
  <c r="K32" i="14"/>
  <c r="N86" i="15"/>
  <c r="H56" i="17"/>
  <c r="P88" i="16"/>
  <c r="D59" i="15"/>
  <c r="D87" i="15" s="1"/>
  <c r="I75" i="13"/>
  <c r="D60" i="17"/>
  <c r="D88" i="17" s="1"/>
  <c r="H50" i="10"/>
  <c r="H40" i="10"/>
  <c r="H32" i="10"/>
  <c r="B85" i="15"/>
  <c r="F32" i="14"/>
  <c r="F56" i="14"/>
  <c r="F40" i="14"/>
  <c r="F50" i="14"/>
  <c r="P57" i="16"/>
  <c r="B58" i="10"/>
  <c r="E32" i="17"/>
  <c r="E50" i="17"/>
  <c r="E40" i="17"/>
  <c r="M60" i="17"/>
  <c r="M88" i="17" s="1"/>
  <c r="E57" i="17"/>
  <c r="E85" i="17" s="1"/>
  <c r="N21" i="11"/>
  <c r="F59" i="13"/>
  <c r="F73" i="13" s="1"/>
  <c r="G59" i="13"/>
  <c r="G73" i="13" s="1"/>
  <c r="I59" i="17"/>
  <c r="I87" i="17" s="1"/>
  <c r="L56" i="14"/>
  <c r="L40" i="14"/>
  <c r="L50" i="14"/>
  <c r="L32" i="14"/>
  <c r="O74" i="14"/>
  <c r="L57" i="12"/>
  <c r="L71" i="12" s="1"/>
  <c r="G56" i="15"/>
  <c r="J75" i="11"/>
  <c r="G70" i="14"/>
  <c r="G75" i="14" s="1"/>
  <c r="G61" i="14"/>
  <c r="C50" i="10"/>
  <c r="C32" i="10"/>
  <c r="C40" i="10"/>
  <c r="H50" i="11"/>
  <c r="H32" i="11"/>
  <c r="H40" i="11"/>
  <c r="H56" i="11" s="1"/>
  <c r="M40" i="12"/>
  <c r="M32" i="12"/>
  <c r="M50" i="12"/>
  <c r="I60" i="10"/>
  <c r="I81" i="10" s="1"/>
  <c r="G61" i="17"/>
  <c r="G84" i="17"/>
  <c r="G89" i="17" s="1"/>
  <c r="J59" i="17"/>
  <c r="J87" i="17" s="1"/>
  <c r="D57" i="13"/>
  <c r="D71" i="13" s="1"/>
  <c r="I59" i="12"/>
  <c r="I73" i="12" s="1"/>
  <c r="L40" i="16"/>
  <c r="L32" i="16"/>
  <c r="L50" i="16"/>
  <c r="L56" i="16"/>
  <c r="F59" i="15"/>
  <c r="F87" i="15" s="1"/>
  <c r="K56" i="16"/>
  <c r="K40" i="16"/>
  <c r="K32" i="16"/>
  <c r="K50" i="16"/>
  <c r="B57" i="17"/>
  <c r="I50" i="17"/>
  <c r="I40" i="17"/>
  <c r="I56" i="17" s="1"/>
  <c r="I32" i="17"/>
  <c r="H61" i="13"/>
  <c r="H70" i="13"/>
  <c r="H75" i="13" s="1"/>
  <c r="C57" i="10"/>
  <c r="N86" i="17" l="1"/>
  <c r="E56" i="17"/>
  <c r="B56" i="17"/>
  <c r="B84" i="17" s="1"/>
  <c r="P85" i="16"/>
  <c r="P32" i="16"/>
  <c r="B61" i="15"/>
  <c r="I61" i="15"/>
  <c r="H61" i="15"/>
  <c r="L56" i="15"/>
  <c r="L61" i="15" s="1"/>
  <c r="C56" i="15"/>
  <c r="C84" i="15" s="1"/>
  <c r="J56" i="15"/>
  <c r="J84" i="15" s="1"/>
  <c r="J89" i="15" s="1"/>
  <c r="B75" i="14"/>
  <c r="B56" i="13"/>
  <c r="B70" i="13" s="1"/>
  <c r="K56" i="13"/>
  <c r="K70" i="13" s="1"/>
  <c r="K75" i="13" s="1"/>
  <c r="N58" i="12"/>
  <c r="K75" i="12"/>
  <c r="N72" i="12"/>
  <c r="N74" i="12"/>
  <c r="E56" i="12"/>
  <c r="G56" i="11"/>
  <c r="G70" i="11" s="1"/>
  <c r="G75" i="11" s="1"/>
  <c r="N74" i="11"/>
  <c r="C56" i="11"/>
  <c r="C61" i="11" s="1"/>
  <c r="N60" i="11"/>
  <c r="D56" i="11"/>
  <c r="D70" i="11" s="1"/>
  <c r="D75" i="11" s="1"/>
  <c r="D77" i="10"/>
  <c r="D82" i="10" s="1"/>
  <c r="J61" i="10"/>
  <c r="I56" i="10"/>
  <c r="I77" i="10" s="1"/>
  <c r="I82" i="10" s="1"/>
  <c r="L82" i="10"/>
  <c r="C56" i="10"/>
  <c r="C61" i="10" s="1"/>
  <c r="N60" i="10"/>
  <c r="L61" i="10"/>
  <c r="N81" i="10"/>
  <c r="G84" i="15"/>
  <c r="G89" i="15" s="1"/>
  <c r="G61" i="15"/>
  <c r="O85" i="15"/>
  <c r="G61" i="13"/>
  <c r="O59" i="15"/>
  <c r="O60" i="15"/>
  <c r="B80" i="10"/>
  <c r="N80" i="10" s="1"/>
  <c r="N59" i="10"/>
  <c r="G75" i="13"/>
  <c r="E61" i="14"/>
  <c r="E70" i="14"/>
  <c r="E75" i="14" s="1"/>
  <c r="N87" i="17"/>
  <c r="P86" i="16"/>
  <c r="K61" i="12"/>
  <c r="C71" i="11"/>
  <c r="N71" i="11" s="1"/>
  <c r="N57" i="11"/>
  <c r="H61" i="17"/>
  <c r="H84" i="17"/>
  <c r="H89" i="17" s="1"/>
  <c r="E61" i="17"/>
  <c r="E84" i="17"/>
  <c r="E89" i="17" s="1"/>
  <c r="M70" i="13"/>
  <c r="M75" i="13" s="1"/>
  <c r="M61" i="13"/>
  <c r="B89" i="15"/>
  <c r="D84" i="17"/>
  <c r="D89" i="17" s="1"/>
  <c r="D61" i="17"/>
  <c r="N59" i="17"/>
  <c r="E84" i="15"/>
  <c r="E89" i="15" s="1"/>
  <c r="E61" i="15"/>
  <c r="F56" i="13"/>
  <c r="M84" i="16"/>
  <c r="M89" i="16" s="1"/>
  <c r="M61" i="16"/>
  <c r="B72" i="11"/>
  <c r="N58" i="11"/>
  <c r="B61" i="11"/>
  <c r="E70" i="12"/>
  <c r="E75" i="12" s="1"/>
  <c r="E61" i="12"/>
  <c r="H70" i="11"/>
  <c r="H75" i="11" s="1"/>
  <c r="H61" i="11"/>
  <c r="C71" i="13"/>
  <c r="N71" i="13" s="1"/>
  <c r="N57" i="13"/>
  <c r="O87" i="15"/>
  <c r="K61" i="16"/>
  <c r="K84" i="16"/>
  <c r="K89" i="16" s="1"/>
  <c r="K89" i="17"/>
  <c r="E56" i="11"/>
  <c r="N88" i="15"/>
  <c r="O88" i="15" s="1"/>
  <c r="K61" i="11"/>
  <c r="E84" i="16"/>
  <c r="E89" i="16" s="1"/>
  <c r="E61" i="16"/>
  <c r="N88" i="17"/>
  <c r="B73" i="11"/>
  <c r="N73" i="11" s="1"/>
  <c r="N59" i="11"/>
  <c r="B85" i="17"/>
  <c r="N85" i="17" s="1"/>
  <c r="N57" i="17"/>
  <c r="I70" i="12"/>
  <c r="I75" i="12" s="1"/>
  <c r="I61" i="12"/>
  <c r="B75" i="12"/>
  <c r="H56" i="10"/>
  <c r="K70" i="14"/>
  <c r="K75" i="14" s="1"/>
  <c r="K61" i="14"/>
  <c r="K61" i="17"/>
  <c r="O61" i="16"/>
  <c r="O84" i="16"/>
  <c r="O89" i="16" s="1"/>
  <c r="C86" i="15"/>
  <c r="O86" i="15" s="1"/>
  <c r="O58" i="15"/>
  <c r="F70" i="12"/>
  <c r="F75" i="12" s="1"/>
  <c r="F61" i="12"/>
  <c r="K75" i="11"/>
  <c r="N59" i="13"/>
  <c r="D56" i="15"/>
  <c r="I84" i="17"/>
  <c r="I89" i="17" s="1"/>
  <c r="I61" i="17"/>
  <c r="C78" i="10"/>
  <c r="N78" i="10" s="1"/>
  <c r="N57" i="10"/>
  <c r="L70" i="14"/>
  <c r="L75" i="14" s="1"/>
  <c r="L61" i="14"/>
  <c r="B79" i="10"/>
  <c r="N79" i="10" s="1"/>
  <c r="N58" i="10"/>
  <c r="M70" i="14"/>
  <c r="M75" i="14" s="1"/>
  <c r="M61" i="14"/>
  <c r="N84" i="15"/>
  <c r="N89" i="15" s="1"/>
  <c r="N61" i="15"/>
  <c r="M84" i="15"/>
  <c r="M89" i="15" s="1"/>
  <c r="M61" i="15"/>
  <c r="D70" i="14"/>
  <c r="D75" i="14" s="1"/>
  <c r="D61" i="14"/>
  <c r="O32" i="14"/>
  <c r="N73" i="13"/>
  <c r="N32" i="17"/>
  <c r="M56" i="12"/>
  <c r="L84" i="16"/>
  <c r="L89" i="16" s="1"/>
  <c r="L61" i="16"/>
  <c r="B56" i="10"/>
  <c r="N60" i="12"/>
  <c r="L56" i="13"/>
  <c r="F56" i="15"/>
  <c r="L56" i="12"/>
  <c r="C70" i="11"/>
  <c r="M56" i="10"/>
  <c r="C70" i="14"/>
  <c r="C61" i="14"/>
  <c r="O56" i="14"/>
  <c r="P56" i="16"/>
  <c r="N59" i="12"/>
  <c r="K56" i="15"/>
  <c r="O50" i="14"/>
  <c r="H73" i="12"/>
  <c r="H75" i="12" s="1"/>
  <c r="H61" i="12"/>
  <c r="N73" i="12"/>
  <c r="C56" i="13"/>
  <c r="N57" i="12"/>
  <c r="J70" i="14"/>
  <c r="J75" i="14" s="1"/>
  <c r="J61" i="14"/>
  <c r="O40" i="14"/>
  <c r="B89" i="16"/>
  <c r="C56" i="12"/>
  <c r="N40" i="12"/>
  <c r="N71" i="12"/>
  <c r="J84" i="17"/>
  <c r="J89" i="17" s="1"/>
  <c r="J61" i="17"/>
  <c r="D61" i="11"/>
  <c r="D70" i="13"/>
  <c r="D75" i="13" s="1"/>
  <c r="D61" i="13"/>
  <c r="D70" i="12"/>
  <c r="D75" i="12" s="1"/>
  <c r="D61" i="12"/>
  <c r="G56" i="10"/>
  <c r="L84" i="15"/>
  <c r="L89" i="15" s="1"/>
  <c r="M56" i="11"/>
  <c r="F77" i="10"/>
  <c r="F82" i="10" s="1"/>
  <c r="F61" i="10"/>
  <c r="N50" i="12"/>
  <c r="G56" i="12"/>
  <c r="N60" i="17"/>
  <c r="F70" i="14"/>
  <c r="F75" i="14" s="1"/>
  <c r="F61" i="14"/>
  <c r="O57" i="15"/>
  <c r="M84" i="17"/>
  <c r="M89" i="17" s="1"/>
  <c r="M61" i="17"/>
  <c r="K61" i="10"/>
  <c r="K77" i="10"/>
  <c r="K82" i="10" s="1"/>
  <c r="C61" i="17"/>
  <c r="C84" i="17"/>
  <c r="C89" i="17" s="1"/>
  <c r="N61" i="16"/>
  <c r="N84" i="16"/>
  <c r="N89" i="16" s="1"/>
  <c r="L56" i="17"/>
  <c r="N60" i="13"/>
  <c r="B74" i="13"/>
  <c r="N74" i="13" s="1"/>
  <c r="J70" i="13"/>
  <c r="J75" i="13" s="1"/>
  <c r="J61" i="13"/>
  <c r="B61" i="17" l="1"/>
  <c r="N61" i="17" s="1"/>
  <c r="N56" i="17"/>
  <c r="P61" i="16"/>
  <c r="J61" i="15"/>
  <c r="C61" i="15"/>
  <c r="C89" i="15"/>
  <c r="O61" i="14"/>
  <c r="B61" i="13"/>
  <c r="K61" i="13"/>
  <c r="G61" i="11"/>
  <c r="N56" i="11"/>
  <c r="I61" i="10"/>
  <c r="C77" i="10"/>
  <c r="C75" i="14"/>
  <c r="O75" i="14" s="1"/>
  <c r="O70" i="14"/>
  <c r="M77" i="10"/>
  <c r="M82" i="10" s="1"/>
  <c r="M61" i="10"/>
  <c r="H77" i="10"/>
  <c r="H82" i="10" s="1"/>
  <c r="H61" i="10"/>
  <c r="F70" i="13"/>
  <c r="F75" i="13" s="1"/>
  <c r="F61" i="13"/>
  <c r="D61" i="15"/>
  <c r="D84" i="15"/>
  <c r="O56" i="15"/>
  <c r="M70" i="12"/>
  <c r="M75" i="12" s="1"/>
  <c r="M61" i="12"/>
  <c r="P84" i="16"/>
  <c r="K84" i="15"/>
  <c r="K89" i="15" s="1"/>
  <c r="K61" i="15"/>
  <c r="C70" i="13"/>
  <c r="C75" i="13" s="1"/>
  <c r="C61" i="13"/>
  <c r="L84" i="17"/>
  <c r="L89" i="17" s="1"/>
  <c r="L61" i="17"/>
  <c r="G77" i="10"/>
  <c r="G82" i="10" s="1"/>
  <c r="G61" i="10"/>
  <c r="C70" i="12"/>
  <c r="C61" i="12"/>
  <c r="N56" i="12"/>
  <c r="G61" i="12"/>
  <c r="G70" i="12"/>
  <c r="G75" i="12" s="1"/>
  <c r="P89" i="16"/>
  <c r="C75" i="11"/>
  <c r="E70" i="11"/>
  <c r="E75" i="11" s="1"/>
  <c r="E61" i="11"/>
  <c r="L70" i="12"/>
  <c r="L75" i="12" s="1"/>
  <c r="L61" i="12"/>
  <c r="C82" i="10"/>
  <c r="B89" i="17"/>
  <c r="L70" i="13"/>
  <c r="L75" i="13" s="1"/>
  <c r="L61" i="13"/>
  <c r="N72" i="11"/>
  <c r="B75" i="11"/>
  <c r="N56" i="13"/>
  <c r="F84" i="15"/>
  <c r="F89" i="15" s="1"/>
  <c r="F61" i="15"/>
  <c r="B77" i="10"/>
  <c r="N56" i="10"/>
  <c r="B61" i="10"/>
  <c r="B75" i="13"/>
  <c r="M70" i="11"/>
  <c r="M75" i="11" s="1"/>
  <c r="M61" i="11"/>
  <c r="O61" i="15" l="1"/>
  <c r="N61" i="13"/>
  <c r="N61" i="11"/>
  <c r="N75" i="11"/>
  <c r="C75" i="12"/>
  <c r="N75" i="12" s="1"/>
  <c r="N70" i="12"/>
  <c r="D89" i="15"/>
  <c r="O89" i="15" s="1"/>
  <c r="O84" i="15"/>
  <c r="N70" i="11"/>
  <c r="B82" i="10"/>
  <c r="N82" i="10" s="1"/>
  <c r="N77" i="10"/>
  <c r="N75" i="13"/>
  <c r="N70" i="13"/>
  <c r="N89" i="17"/>
  <c r="N61" i="10"/>
  <c r="N84" i="17"/>
  <c r="N61" i="12"/>
</calcChain>
</file>

<file path=xl/sharedStrings.xml><?xml version="1.0" encoding="utf-8"?>
<sst xmlns="http://schemas.openxmlformats.org/spreadsheetml/2006/main" count="643" uniqueCount="33">
  <si>
    <t>TOTAL</t>
  </si>
  <si>
    <t>SALES BY EFFECTIVE DATE</t>
  </si>
  <si>
    <t>FIRST</t>
  </si>
  <si>
    <t>SECOND</t>
  </si>
  <si>
    <t>ONPEAK</t>
  </si>
  <si>
    <t>MIDPEAK</t>
  </si>
  <si>
    <t>OFFPEAK</t>
  </si>
  <si>
    <t>A_CLASS</t>
  </si>
  <si>
    <t>B_CLASS</t>
  </si>
  <si>
    <t>C_CLASS</t>
  </si>
  <si>
    <t>SALES PERCENTAGE</t>
  </si>
  <si>
    <t>TOTAL PUR KWH</t>
  </si>
  <si>
    <t>ALLOCATED PURCHASES</t>
  </si>
  <si>
    <t>APPROVED RPP PRICES</t>
  </si>
  <si>
    <t>CALCULATED RPP REVENUE</t>
  </si>
  <si>
    <t>ACTUAL PRICES</t>
  </si>
  <si>
    <t>AVG COM PRICE</t>
  </si>
  <si>
    <t>GA ACTUAL</t>
  </si>
  <si>
    <t>TOTAL PRICE</t>
  </si>
  <si>
    <t>CALCULATED ACTUAL REVENUE</t>
  </si>
  <si>
    <t>CALCULATED SUBMISSION</t>
  </si>
  <si>
    <t>PREVIOUSLY SUBMITTED (PER IESO INVOICE)</t>
  </si>
  <si>
    <t>TRUE UP BOOKED IN 2023</t>
  </si>
  <si>
    <t>TRUE UP REQ'D IN 2024</t>
  </si>
  <si>
    <t xml:space="preserve">TOTAL </t>
  </si>
  <si>
    <t>PREVIOUSLY SUBMITTED</t>
  </si>
  <si>
    <t>TRUE UP REQUIRED</t>
  </si>
  <si>
    <t>PREVIOUSLY SUBMITTED (PER IESO SUBMISSION)</t>
  </si>
  <si>
    <t>GA ACTUAL RATE</t>
  </si>
  <si>
    <t>TRUE UP BOOKED IN 2024</t>
  </si>
  <si>
    <t>TRUE UP REQ'D IN 2025</t>
  </si>
  <si>
    <t>original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</si>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</sst>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  <numFmt numFmtId="166" formatCode="0.000%"/>
    <numFmt numFmtId="167" formatCode="&quot;$&quot;#,##0.000"/>
    <numFmt numFmtId="168" formatCode="&quot;$&quot;#,##0.00"/>
    <numFmt numFmtId="169" formatCode="&quot;$&quot;#,##0.0000"/>
    <numFmt numFmtId="170" formatCode="&quot;$&quot;#,##0.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/>
    </xf>
    <xf numFmtId="15" fontId="2" fillId="2" borderId="0" xfId="0" applyNumberFormat="1" applyFont="1" applyFill="1" applyAlignment="1">
      <alignment horizontal="center"/>
    </xf>
    <xf numFmtId="15" fontId="2" fillId="2" borderId="1" xfId="0" applyNumberFormat="1" applyFont="1" applyFill="1" applyBorder="1" applyAlignment="1">
      <alignment horizontal="center"/>
    </xf>
    <xf numFmtId="0" fontId="2" fillId="3" borderId="0" xfId="0" applyFont="1" applyFill="1"/>
    <xf numFmtId="165" fontId="0" fillId="0" borderId="0" xfId="1" applyNumberFormat="1" applyFont="1"/>
    <xf numFmtId="165" fontId="0" fillId="0" borderId="0" xfId="0" applyNumberFormat="1"/>
    <xf numFmtId="0" fontId="2" fillId="2" borderId="0" xfId="0" applyFont="1" applyFill="1"/>
    <xf numFmtId="165" fontId="2" fillId="2" borderId="0" xfId="0" applyNumberFormat="1" applyFont="1" applyFill="1"/>
    <xf numFmtId="166" fontId="0" fillId="0" borderId="0" xfId="2" applyNumberFormat="1" applyFont="1"/>
    <xf numFmtId="0" fontId="0" fillId="2" borderId="0" xfId="0" applyFill="1"/>
    <xf numFmtId="166" fontId="0" fillId="2" borderId="0" xfId="0" applyNumberFormat="1" applyFill="1"/>
    <xf numFmtId="0" fontId="2" fillId="4" borderId="0" xfId="0" applyFont="1" applyFill="1" applyAlignment="1">
      <alignment vertical="center"/>
    </xf>
    <xf numFmtId="165" fontId="2" fillId="4" borderId="0" xfId="1" applyNumberFormat="1" applyFont="1" applyFill="1" applyAlignment="1">
      <alignment vertical="center"/>
    </xf>
    <xf numFmtId="165" fontId="2" fillId="4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167" fontId="3" fillId="0" borderId="0" xfId="0" applyNumberFormat="1" applyFont="1" applyAlignment="1">
      <alignment horizontal="right" vertical="center" wrapText="1"/>
    </xf>
    <xf numFmtId="168" fontId="0" fillId="0" borderId="0" xfId="0" applyNumberFormat="1"/>
    <xf numFmtId="169" fontId="0" fillId="0" borderId="0" xfId="0" applyNumberFormat="1"/>
    <xf numFmtId="170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168" fontId="2" fillId="0" borderId="0" xfId="0" applyNumberFormat="1" applyFont="1"/>
    <xf numFmtId="0" fontId="4" fillId="0" borderId="0" xfId="0" quotePrefix="1" applyFont="1"/>
    <xf numFmtId="0" fontId="4" fillId="0" borderId="0" xfId="0" applyFont="1"/>
    <xf numFmtId="0" fontId="2" fillId="5" borderId="0" xfId="0" applyFont="1" applyFill="1"/>
    <xf numFmtId="0" fontId="2" fillId="0" borderId="0" xfId="0" quotePrefix="1" applyFont="1"/>
    <xf numFmtId="15" fontId="5" fillId="2" borderId="0" xfId="0" applyNumberFormat="1" applyFont="1" applyFill="1" applyAlignment="1">
      <alignment horizontal="center"/>
    </xf>
    <xf numFmtId="15" fontId="4" fillId="2" borderId="0" xfId="0" applyNumberFormat="1" applyFont="1" applyFill="1" applyAlignment="1">
      <alignment horizontal="center"/>
    </xf>
    <xf numFmtId="165" fontId="0" fillId="0" borderId="0" xfId="1" applyNumberFormat="1" applyFont="1" applyFill="1"/>
    <xf numFmtId="164" fontId="0" fillId="0" borderId="0" xfId="0" applyNumberFormat="1"/>
    <xf numFmtId="166" fontId="2" fillId="2" borderId="0" xfId="0" applyNumberFormat="1" applyFont="1" applyFill="1"/>
    <xf numFmtId="164" fontId="0" fillId="0" borderId="0" xfId="1" applyFont="1"/>
    <xf numFmtId="168" fontId="0" fillId="0" borderId="0" xfId="1" applyNumberFormat="1" applyFont="1"/>
    <xf numFmtId="164" fontId="2" fillId="0" borderId="0" xfId="1" applyFont="1"/>
    <xf numFmtId="164" fontId="0" fillId="0" borderId="0" xfId="1" applyFont="1" applyFill="1"/>
    <xf numFmtId="2" fontId="0" fillId="0" borderId="0" xfId="0" applyNumberFormat="1"/>
    <xf numFmtId="164" fontId="0" fillId="0" borderId="0" xfId="1" applyFont="1" applyBorder="1"/>
  </cellXfs>
  <cellStyles count="10">
    <cellStyle name="Comma" xfId="1" builtinId="3"/>
    <cellStyle name="Comma 2" xfId="5" xr:uid="{987A7465-A5FA-4BAB-86E5-2DD499F436E5}"/>
    <cellStyle name="Comma 3" xfId="8" xr:uid="{02F842CD-DCBF-48A1-A9DB-7B5DC826DE26}"/>
    <cellStyle name="Currency 2" xfId="7" xr:uid="{0D3EB9C6-C80D-4DD8-B453-4C4FBCCE60D1}"/>
    <cellStyle name="Normal" xfId="0" builtinId="0"/>
    <cellStyle name="Normal 5" xfId="3" xr:uid="{C6F4AFF9-DC22-4FE3-89F6-DF88C7318061}"/>
    <cellStyle name="Percent" xfId="2" builtinId="5"/>
    <cellStyle name="Percent 2" xfId="4" xr:uid="{99C5E725-062C-4F07-94A1-C12D7B805660}"/>
    <cellStyle name="Percent 2 2" xfId="9" xr:uid="{2CAB5E2F-12EA-421F-B2E8-217B43283DF7}"/>
    <cellStyle name="Percent 3" xfId="6" xr:uid="{21441770-6390-4FE1-B4FB-0E02048C3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B7151-1407-45E0-A9E2-D958A5885A8B}">
  <sheetPr>
    <tabColor theme="8"/>
  </sheetPr>
  <dimension ref="A1:Q87"/>
  <sheetViews>
    <sheetView tabSelected="1" topLeftCell="E1" workbookViewId="0">
      <selection activeCell="B48" sqref="B48"/>
    </sheetView>
  </sheetViews>
  <sheetFormatPr defaultRowHeight="14.4" x14ac:dyDescent="0.3"/>
  <cols>
    <col min="1" max="1" width="17.44140625" customWidth="1"/>
    <col min="2" max="2" width="13.33203125" bestFit="1" customWidth="1"/>
    <col min="3" max="7" width="12.6640625" customWidth="1"/>
    <col min="8" max="9" width="13.33203125" bestFit="1" customWidth="1"/>
    <col min="10" max="12" width="12.6640625" customWidth="1"/>
    <col min="13" max="13" width="13.44140625" bestFit="1" customWidth="1"/>
    <col min="14" max="14" width="15.109375" customWidth="1"/>
    <col min="15" max="15" width="14.109375" customWidth="1"/>
    <col min="16" max="16" width="10.88671875" bestFit="1" customWidth="1"/>
    <col min="17" max="17" width="41.5546875" bestFit="1" customWidth="1"/>
  </cols>
  <sheetData>
    <row r="1" spans="1:15" x14ac:dyDescent="0.3">
      <c r="A1" s="1"/>
      <c r="B1" s="2">
        <v>42370</v>
      </c>
      <c r="C1" s="2">
        <v>42401</v>
      </c>
      <c r="D1" s="2">
        <v>42430</v>
      </c>
      <c r="E1" s="2">
        <v>42461</v>
      </c>
      <c r="F1" s="2">
        <v>42491</v>
      </c>
      <c r="G1" s="2">
        <v>42522</v>
      </c>
      <c r="H1" s="2">
        <v>42552</v>
      </c>
      <c r="I1" s="2">
        <v>42583</v>
      </c>
      <c r="J1" s="2">
        <v>42614</v>
      </c>
      <c r="K1" s="2">
        <v>42644</v>
      </c>
      <c r="L1" s="2">
        <v>42675</v>
      </c>
      <c r="M1" s="2">
        <v>42705</v>
      </c>
      <c r="N1" s="3" t="s">
        <v>0</v>
      </c>
      <c r="O1" s="1"/>
    </row>
    <row r="2" spans="1:15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x14ac:dyDescent="0.3">
      <c r="A3" t="s">
        <v>2</v>
      </c>
      <c r="B3" s="5">
        <v>-650387.34999999986</v>
      </c>
      <c r="C3" s="5">
        <v>-551553.35</v>
      </c>
      <c r="D3" s="5">
        <v>-620461.32999999996</v>
      </c>
      <c r="E3" s="5">
        <v>-443469.58000000007</v>
      </c>
      <c r="F3" s="5">
        <v>-473455.53</v>
      </c>
      <c r="G3" s="5">
        <v>-470408.11</v>
      </c>
      <c r="H3" s="5">
        <v>-498266.51999999996</v>
      </c>
      <c r="I3" s="5">
        <v>-494173.57999999996</v>
      </c>
      <c r="J3" s="5">
        <v>-435554.41</v>
      </c>
      <c r="K3" s="5">
        <v>-476092.61</v>
      </c>
      <c r="L3" s="5">
        <v>-458771.88999999996</v>
      </c>
      <c r="M3" s="5">
        <v>-693593.58000000007</v>
      </c>
      <c r="N3" s="6">
        <f t="shared" ref="N3:N10" si="0">SUM(B3:M3)</f>
        <v>-6266187.8399999999</v>
      </c>
      <c r="O3" s="6"/>
    </row>
    <row r="4" spans="1:15" x14ac:dyDescent="0.3">
      <c r="A4" t="s">
        <v>3</v>
      </c>
      <c r="B4" s="5">
        <v>-954838.51</v>
      </c>
      <c r="C4" s="5">
        <v>-792111.04000000015</v>
      </c>
      <c r="D4" s="5">
        <v>-862917.7300000001</v>
      </c>
      <c r="E4" s="5">
        <v>-591561.34</v>
      </c>
      <c r="F4" s="5">
        <v>-712817.43</v>
      </c>
      <c r="G4" s="5">
        <v>-886465.10000000009</v>
      </c>
      <c r="H4" s="5">
        <v>-1047842.3899999999</v>
      </c>
      <c r="I4" s="5">
        <v>-1187514.22</v>
      </c>
      <c r="J4" s="5">
        <v>-837470.47000000009</v>
      </c>
      <c r="K4" s="5">
        <v>-734115.23</v>
      </c>
      <c r="L4" s="5">
        <v>-643370.11999999988</v>
      </c>
      <c r="M4" s="5">
        <v>-932695.25000000035</v>
      </c>
      <c r="N4" s="6">
        <f t="shared" si="0"/>
        <v>-10183718.829999998</v>
      </c>
      <c r="O4" s="6"/>
    </row>
    <row r="5" spans="1:15" x14ac:dyDescent="0.3">
      <c r="A5" t="s">
        <v>4</v>
      </c>
      <c r="B5" s="5">
        <v>-1849224.9000000001</v>
      </c>
      <c r="C5" s="5">
        <v>-1389069.4</v>
      </c>
      <c r="D5" s="5">
        <v>-1455231.46</v>
      </c>
      <c r="E5" s="5">
        <v>-1141122.24</v>
      </c>
      <c r="F5" s="5">
        <v>-1465266.2500000002</v>
      </c>
      <c r="G5" s="5">
        <v>-1804582.9600000004</v>
      </c>
      <c r="H5" s="5">
        <v>-2588575.2299999995</v>
      </c>
      <c r="I5" s="5">
        <v>-2900362.92</v>
      </c>
      <c r="J5" s="5">
        <v>-1777718.8800000004</v>
      </c>
      <c r="K5" s="5">
        <v>-1342173.5299999998</v>
      </c>
      <c r="L5" s="5">
        <v>-1144792.3700000001</v>
      </c>
      <c r="M5" s="5">
        <v>-1636804.6300000001</v>
      </c>
      <c r="N5" s="6">
        <f t="shared" si="0"/>
        <v>-20494924.770000003</v>
      </c>
      <c r="O5" s="6"/>
    </row>
    <row r="6" spans="1:15" x14ac:dyDescent="0.3">
      <c r="A6" t="s">
        <v>5</v>
      </c>
      <c r="B6" s="5">
        <v>-1705984.3499999996</v>
      </c>
      <c r="C6" s="5">
        <v>-1298036.98</v>
      </c>
      <c r="D6" s="5">
        <v>-1382663.1499999997</v>
      </c>
      <c r="E6" s="5">
        <v>-1084725.5999999999</v>
      </c>
      <c r="F6" s="5">
        <v>-1433476.21</v>
      </c>
      <c r="G6" s="5">
        <v>-1616483.1400000001</v>
      </c>
      <c r="H6" s="5">
        <v>-2175369.6900000004</v>
      </c>
      <c r="I6" s="5">
        <v>-2416282.77</v>
      </c>
      <c r="J6" s="5">
        <v>-1574988.83</v>
      </c>
      <c r="K6" s="5">
        <v>-1313739.0300000003</v>
      </c>
      <c r="L6" s="5">
        <v>-1055579.5900000001</v>
      </c>
      <c r="M6" s="5">
        <v>-1507026.98</v>
      </c>
      <c r="N6" s="6">
        <f t="shared" si="0"/>
        <v>-18564356.32</v>
      </c>
      <c r="O6" s="6"/>
    </row>
    <row r="7" spans="1:15" x14ac:dyDescent="0.3">
      <c r="A7" t="s">
        <v>6</v>
      </c>
      <c r="B7" s="5">
        <v>-6591639.04</v>
      </c>
      <c r="C7" s="5">
        <v>-4747280.62</v>
      </c>
      <c r="D7" s="5">
        <v>-5485890.5199999996</v>
      </c>
      <c r="E7" s="5">
        <v>-3953270.4499999993</v>
      </c>
      <c r="F7" s="5">
        <v>-5055990.6100000003</v>
      </c>
      <c r="G7" s="5">
        <v>-5654535.0499999998</v>
      </c>
      <c r="H7" s="5">
        <v>-7961177.0999999996</v>
      </c>
      <c r="I7" s="5">
        <v>-8170792.9400000004</v>
      </c>
      <c r="J7" s="5">
        <v>-5153707.8599999994</v>
      </c>
      <c r="K7" s="5">
        <v>-4886822.53</v>
      </c>
      <c r="L7" s="5">
        <v>-3913832.3900000006</v>
      </c>
      <c r="M7" s="5">
        <v>-5935140.6099999994</v>
      </c>
      <c r="N7" s="6">
        <f t="shared" si="0"/>
        <v>-67510079.719999999</v>
      </c>
      <c r="O7" s="6"/>
    </row>
    <row r="8" spans="1:15" x14ac:dyDescent="0.3">
      <c r="A8" t="s">
        <v>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6">
        <f t="shared" si="0"/>
        <v>0</v>
      </c>
      <c r="O8" s="6"/>
    </row>
    <row r="9" spans="1:15" x14ac:dyDescent="0.3">
      <c r="A9" t="s">
        <v>8</v>
      </c>
      <c r="B9" s="5">
        <v>-5686812.2299999995</v>
      </c>
      <c r="C9" s="5">
        <v>-6089173.8100000005</v>
      </c>
      <c r="D9" s="5">
        <v>-6541390.6400000006</v>
      </c>
      <c r="E9" s="5">
        <v>-5258608.18</v>
      </c>
      <c r="F9" s="5">
        <v>-6063377.4699999997</v>
      </c>
      <c r="G9" s="5">
        <v>-6118584.5600000005</v>
      </c>
      <c r="H9" s="5">
        <v>-5815240.080000001</v>
      </c>
      <c r="I9" s="5">
        <v>-7203071.4899999993</v>
      </c>
      <c r="J9" s="5">
        <v>-5767103.8999999994</v>
      </c>
      <c r="K9" s="5">
        <v>-5947565.169999999</v>
      </c>
      <c r="L9" s="5">
        <v>-6087059.6699999999</v>
      </c>
      <c r="M9" s="5">
        <v>-5947050.2200000007</v>
      </c>
      <c r="N9" s="6">
        <f t="shared" si="0"/>
        <v>-72525037.420000002</v>
      </c>
      <c r="O9" s="6"/>
    </row>
    <row r="10" spans="1:15" x14ac:dyDescent="0.3">
      <c r="A10" t="s">
        <v>9</v>
      </c>
      <c r="B10" s="5">
        <v>-5928664.0200000005</v>
      </c>
      <c r="C10" s="5">
        <v>-5039780.13</v>
      </c>
      <c r="D10" s="5">
        <v>-5220832.5600000005</v>
      </c>
      <c r="E10" s="5">
        <v>-4636626.6099999994</v>
      </c>
      <c r="F10" s="5">
        <v>-4467994.32</v>
      </c>
      <c r="G10" s="5">
        <v>-5233053.6500000004</v>
      </c>
      <c r="H10" s="5">
        <v>-6406143.7000000002</v>
      </c>
      <c r="I10" s="5">
        <v>-6225075.8999999994</v>
      </c>
      <c r="J10" s="5">
        <v>-4582152.91</v>
      </c>
      <c r="K10" s="5">
        <v>-3835131.67</v>
      </c>
      <c r="L10" s="5">
        <v>-4548787.7300000004</v>
      </c>
      <c r="M10" s="5">
        <v>-5991734.5</v>
      </c>
      <c r="N10" s="6">
        <f t="shared" si="0"/>
        <v>-62115977.700000003</v>
      </c>
      <c r="O10" s="6"/>
    </row>
    <row r="11" spans="1:15" x14ac:dyDescent="0.3">
      <c r="A11" s="7" t="s">
        <v>0</v>
      </c>
      <c r="B11" s="8">
        <f>SUM(B3:B10)</f>
        <v>-23367550.399999999</v>
      </c>
      <c r="C11" s="8">
        <f t="shared" ref="C11:N11" si="1">SUM(C3:C10)</f>
        <v>-19907005.330000002</v>
      </c>
      <c r="D11" s="8">
        <f t="shared" si="1"/>
        <v>-21569387.390000001</v>
      </c>
      <c r="E11" s="8">
        <f t="shared" si="1"/>
        <v>-17109384</v>
      </c>
      <c r="F11" s="8">
        <f t="shared" si="1"/>
        <v>-19672377.82</v>
      </c>
      <c r="G11" s="8">
        <f t="shared" si="1"/>
        <v>-21784112.57</v>
      </c>
      <c r="H11" s="8">
        <f t="shared" si="1"/>
        <v>-26492614.710000001</v>
      </c>
      <c r="I11" s="8">
        <f t="shared" si="1"/>
        <v>-28597273.819999997</v>
      </c>
      <c r="J11" s="8">
        <f t="shared" si="1"/>
        <v>-20128697.259999998</v>
      </c>
      <c r="K11" s="8">
        <f t="shared" si="1"/>
        <v>-18535639.769999996</v>
      </c>
      <c r="L11" s="8">
        <f t="shared" si="1"/>
        <v>-17852193.760000002</v>
      </c>
      <c r="M11" s="8">
        <f t="shared" si="1"/>
        <v>-22644045.770000003</v>
      </c>
      <c r="N11" s="8">
        <f t="shared" si="1"/>
        <v>-257660282.59999996</v>
      </c>
      <c r="O11" s="6"/>
    </row>
    <row r="12" spans="1:15" x14ac:dyDescent="0.3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5" x14ac:dyDescent="0.3">
      <c r="A13" t="s">
        <v>2</v>
      </c>
      <c r="B13" s="9">
        <f>ROUND(B3/B$11,5)</f>
        <v>2.7830000000000001E-2</v>
      </c>
      <c r="C13" s="9">
        <f t="shared" ref="C13:M13" si="2">ROUND(C3/C$11,5)</f>
        <v>2.7709999999999999E-2</v>
      </c>
      <c r="D13" s="9">
        <f t="shared" si="2"/>
        <v>2.877E-2</v>
      </c>
      <c r="E13" s="9">
        <f t="shared" si="2"/>
        <v>2.5919999999999999E-2</v>
      </c>
      <c r="F13" s="9">
        <f t="shared" si="2"/>
        <v>2.4070000000000001E-2</v>
      </c>
      <c r="G13" s="9">
        <f t="shared" si="2"/>
        <v>2.1590000000000002E-2</v>
      </c>
      <c r="H13" s="9">
        <f t="shared" si="2"/>
        <v>1.881E-2</v>
      </c>
      <c r="I13" s="9">
        <f t="shared" si="2"/>
        <v>1.728E-2</v>
      </c>
      <c r="J13" s="9">
        <f t="shared" si="2"/>
        <v>2.164E-2</v>
      </c>
      <c r="K13" s="9">
        <f t="shared" si="2"/>
        <v>2.5690000000000001E-2</v>
      </c>
      <c r="L13" s="9">
        <f t="shared" si="2"/>
        <v>2.5700000000000001E-2</v>
      </c>
      <c r="M13" s="9">
        <f t="shared" si="2"/>
        <v>3.0630000000000001E-2</v>
      </c>
      <c r="N13" s="9">
        <f>ROUND(N3/N$11,5)</f>
        <v>2.4320000000000001E-2</v>
      </c>
    </row>
    <row r="14" spans="1:15" x14ac:dyDescent="0.3">
      <c r="A14" t="s">
        <v>3</v>
      </c>
      <c r="B14" s="9">
        <f t="shared" ref="B14:N20" si="3">ROUND(B4/B$11,5)</f>
        <v>4.086E-2</v>
      </c>
      <c r="C14" s="9">
        <f t="shared" si="3"/>
        <v>3.9789999999999999E-2</v>
      </c>
      <c r="D14" s="9">
        <f t="shared" si="3"/>
        <v>4.0009999999999997E-2</v>
      </c>
      <c r="E14" s="9">
        <f t="shared" si="3"/>
        <v>3.458E-2</v>
      </c>
      <c r="F14" s="9">
        <f t="shared" si="3"/>
        <v>3.6229999999999998E-2</v>
      </c>
      <c r="G14" s="9">
        <f t="shared" si="3"/>
        <v>4.0689999999999997E-2</v>
      </c>
      <c r="H14" s="9">
        <f t="shared" si="3"/>
        <v>3.9550000000000002E-2</v>
      </c>
      <c r="I14" s="9">
        <f t="shared" si="3"/>
        <v>4.1529999999999997E-2</v>
      </c>
      <c r="J14" s="9">
        <f t="shared" si="3"/>
        <v>4.1610000000000001E-2</v>
      </c>
      <c r="K14" s="9">
        <f t="shared" si="3"/>
        <v>3.9609999999999999E-2</v>
      </c>
      <c r="L14" s="9">
        <f t="shared" si="3"/>
        <v>3.6040000000000003E-2</v>
      </c>
      <c r="M14" s="9">
        <f t="shared" si="3"/>
        <v>4.1189999999999997E-2</v>
      </c>
      <c r="N14" s="9">
        <f t="shared" si="3"/>
        <v>3.952E-2</v>
      </c>
    </row>
    <row r="15" spans="1:15" x14ac:dyDescent="0.3">
      <c r="A15" t="s">
        <v>4</v>
      </c>
      <c r="B15" s="9">
        <f t="shared" si="3"/>
        <v>7.9140000000000002E-2</v>
      </c>
      <c r="C15" s="9">
        <f t="shared" si="3"/>
        <v>6.9779999999999995E-2</v>
      </c>
      <c r="D15" s="9">
        <f t="shared" si="3"/>
        <v>6.7470000000000002E-2</v>
      </c>
      <c r="E15" s="9">
        <f t="shared" si="3"/>
        <v>6.6699999999999995E-2</v>
      </c>
      <c r="F15" s="9">
        <f t="shared" si="3"/>
        <v>7.4480000000000005E-2</v>
      </c>
      <c r="G15" s="9">
        <f t="shared" si="3"/>
        <v>8.2839999999999997E-2</v>
      </c>
      <c r="H15" s="9">
        <f t="shared" si="3"/>
        <v>9.7710000000000005E-2</v>
      </c>
      <c r="I15" s="9">
        <f t="shared" si="3"/>
        <v>0.10142</v>
      </c>
      <c r="J15" s="9">
        <f t="shared" si="3"/>
        <v>8.8319999999999996E-2</v>
      </c>
      <c r="K15" s="9">
        <f t="shared" si="3"/>
        <v>7.2410000000000002E-2</v>
      </c>
      <c r="L15" s="9">
        <f t="shared" si="3"/>
        <v>6.4130000000000006E-2</v>
      </c>
      <c r="M15" s="9">
        <f t="shared" si="3"/>
        <v>7.2279999999999997E-2</v>
      </c>
      <c r="N15" s="9">
        <f t="shared" si="3"/>
        <v>7.954E-2</v>
      </c>
    </row>
    <row r="16" spans="1:15" x14ac:dyDescent="0.3">
      <c r="A16" t="s">
        <v>5</v>
      </c>
      <c r="B16" s="9">
        <f t="shared" si="3"/>
        <v>7.3010000000000005E-2</v>
      </c>
      <c r="C16" s="9">
        <f t="shared" si="3"/>
        <v>6.5210000000000004E-2</v>
      </c>
      <c r="D16" s="9">
        <f t="shared" si="3"/>
        <v>6.4100000000000004E-2</v>
      </c>
      <c r="E16" s="9">
        <f t="shared" si="3"/>
        <v>6.3399999999999998E-2</v>
      </c>
      <c r="F16" s="9">
        <f t="shared" si="3"/>
        <v>7.2870000000000004E-2</v>
      </c>
      <c r="G16" s="9">
        <f t="shared" si="3"/>
        <v>7.4200000000000002E-2</v>
      </c>
      <c r="H16" s="9">
        <f t="shared" si="3"/>
        <v>8.2110000000000002E-2</v>
      </c>
      <c r="I16" s="9">
        <f t="shared" si="3"/>
        <v>8.4489999999999996E-2</v>
      </c>
      <c r="J16" s="9">
        <f t="shared" si="3"/>
        <v>7.825E-2</v>
      </c>
      <c r="K16" s="9">
        <f t="shared" si="3"/>
        <v>7.0879999999999999E-2</v>
      </c>
      <c r="L16" s="9">
        <f t="shared" si="3"/>
        <v>5.9130000000000002E-2</v>
      </c>
      <c r="M16" s="9">
        <f t="shared" si="3"/>
        <v>6.6549999999999998E-2</v>
      </c>
      <c r="N16" s="9">
        <f t="shared" si="3"/>
        <v>7.2050000000000003E-2</v>
      </c>
    </row>
    <row r="17" spans="1:15" x14ac:dyDescent="0.3">
      <c r="A17" t="s">
        <v>6</v>
      </c>
      <c r="B17" s="9">
        <f t="shared" si="3"/>
        <v>0.28209000000000001</v>
      </c>
      <c r="C17" s="9">
        <f t="shared" si="3"/>
        <v>0.23846999999999999</v>
      </c>
      <c r="D17" s="9">
        <f t="shared" si="3"/>
        <v>0.25434000000000001</v>
      </c>
      <c r="E17" s="9">
        <f t="shared" si="3"/>
        <v>0.23105999999999999</v>
      </c>
      <c r="F17" s="9">
        <f t="shared" si="3"/>
        <v>0.25701000000000002</v>
      </c>
      <c r="G17" s="9">
        <f t="shared" si="3"/>
        <v>0.25957000000000002</v>
      </c>
      <c r="H17" s="9">
        <f t="shared" si="3"/>
        <v>0.30051</v>
      </c>
      <c r="I17" s="9">
        <f t="shared" si="3"/>
        <v>0.28571999999999997</v>
      </c>
      <c r="J17" s="9">
        <f t="shared" si="3"/>
        <v>0.25603999999999999</v>
      </c>
      <c r="K17" s="9">
        <f t="shared" si="3"/>
        <v>0.26363999999999999</v>
      </c>
      <c r="L17" s="9">
        <f t="shared" si="3"/>
        <v>0.21923999999999999</v>
      </c>
      <c r="M17" s="9">
        <f t="shared" si="3"/>
        <v>0.26211000000000001</v>
      </c>
      <c r="N17" s="9">
        <f t="shared" si="3"/>
        <v>0.26201000000000002</v>
      </c>
    </row>
    <row r="18" spans="1:15" x14ac:dyDescent="0.3">
      <c r="A18" t="s">
        <v>7</v>
      </c>
      <c r="B18" s="9">
        <f t="shared" si="3"/>
        <v>0</v>
      </c>
      <c r="C18" s="9">
        <f t="shared" si="3"/>
        <v>0</v>
      </c>
      <c r="D18" s="9">
        <f t="shared" si="3"/>
        <v>0</v>
      </c>
      <c r="E18" s="9">
        <f t="shared" si="3"/>
        <v>0</v>
      </c>
      <c r="F18" s="9">
        <f t="shared" si="3"/>
        <v>0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</row>
    <row r="19" spans="1:15" x14ac:dyDescent="0.3">
      <c r="A19" t="s">
        <v>8</v>
      </c>
      <c r="B19" s="9">
        <f t="shared" si="3"/>
        <v>0.24335999999999999</v>
      </c>
      <c r="C19" s="9">
        <f t="shared" si="3"/>
        <v>0.30587999999999999</v>
      </c>
      <c r="D19" s="9">
        <f t="shared" si="3"/>
        <v>0.30326999999999998</v>
      </c>
      <c r="E19" s="9">
        <f t="shared" si="3"/>
        <v>0.30735000000000001</v>
      </c>
      <c r="F19" s="9">
        <f t="shared" si="3"/>
        <v>0.30821999999999999</v>
      </c>
      <c r="G19" s="9">
        <f t="shared" si="3"/>
        <v>0.28087000000000001</v>
      </c>
      <c r="H19" s="9">
        <f t="shared" si="3"/>
        <v>0.2195</v>
      </c>
      <c r="I19" s="9">
        <f t="shared" si="3"/>
        <v>0.25187999999999999</v>
      </c>
      <c r="J19" s="9">
        <f t="shared" si="3"/>
        <v>0.28650999999999999</v>
      </c>
      <c r="K19" s="9">
        <f t="shared" si="3"/>
        <v>0.32086999999999999</v>
      </c>
      <c r="L19" s="9">
        <f t="shared" si="3"/>
        <v>0.34097</v>
      </c>
      <c r="M19" s="9">
        <f t="shared" si="3"/>
        <v>0.26262999999999997</v>
      </c>
      <c r="N19" s="9">
        <f t="shared" si="3"/>
        <v>0.28148000000000001</v>
      </c>
    </row>
    <row r="20" spans="1:15" x14ac:dyDescent="0.3">
      <c r="A20" t="s">
        <v>9</v>
      </c>
      <c r="B20" s="9">
        <f t="shared" si="3"/>
        <v>0.25370999999999999</v>
      </c>
      <c r="C20" s="9">
        <f t="shared" si="3"/>
        <v>0.25317000000000001</v>
      </c>
      <c r="D20" s="9">
        <f t="shared" si="3"/>
        <v>0.24204999999999999</v>
      </c>
      <c r="E20" s="9">
        <f t="shared" si="3"/>
        <v>0.27100000000000002</v>
      </c>
      <c r="F20" s="9">
        <f t="shared" si="3"/>
        <v>0.22711999999999999</v>
      </c>
      <c r="G20" s="9">
        <f t="shared" si="3"/>
        <v>0.24021999999999999</v>
      </c>
      <c r="H20" s="9">
        <f t="shared" si="3"/>
        <v>0.24181</v>
      </c>
      <c r="I20" s="9">
        <f t="shared" si="3"/>
        <v>0.21768000000000001</v>
      </c>
      <c r="J20" s="9">
        <f t="shared" si="3"/>
        <v>0.22764000000000001</v>
      </c>
      <c r="K20" s="9">
        <f t="shared" si="3"/>
        <v>0.20691000000000001</v>
      </c>
      <c r="L20" s="9">
        <f t="shared" si="3"/>
        <v>0.25480000000000003</v>
      </c>
      <c r="M20" s="9">
        <f t="shared" si="3"/>
        <v>0.26461000000000001</v>
      </c>
      <c r="N20" s="9">
        <f t="shared" si="3"/>
        <v>0.24107999999999999</v>
      </c>
    </row>
    <row r="21" spans="1:15" x14ac:dyDescent="0.3">
      <c r="A21" s="10"/>
      <c r="B21" s="11">
        <f>SUM(B13:B20)</f>
        <v>1</v>
      </c>
      <c r="C21" s="11">
        <f t="shared" ref="C21:N21" si="4">SUM(C13:C20)</f>
        <v>1.0000100000000001</v>
      </c>
      <c r="D21" s="11">
        <f t="shared" si="4"/>
        <v>1.0000100000000001</v>
      </c>
      <c r="E21" s="11">
        <f t="shared" si="4"/>
        <v>1.0000100000000001</v>
      </c>
      <c r="F21" s="11">
        <f t="shared" si="4"/>
        <v>1</v>
      </c>
      <c r="G21" s="11">
        <f t="shared" si="4"/>
        <v>0.99997999999999998</v>
      </c>
      <c r="H21" s="11">
        <f t="shared" si="4"/>
        <v>1</v>
      </c>
      <c r="I21" s="11">
        <f t="shared" si="4"/>
        <v>1</v>
      </c>
      <c r="J21" s="11">
        <f t="shared" si="4"/>
        <v>1.0000100000000001</v>
      </c>
      <c r="K21" s="11">
        <f t="shared" si="4"/>
        <v>1.0000099999999998</v>
      </c>
      <c r="L21" s="11">
        <f t="shared" si="4"/>
        <v>1.0000100000000001</v>
      </c>
      <c r="M21" s="11">
        <f t="shared" si="4"/>
        <v>1</v>
      </c>
      <c r="N21" s="11">
        <f t="shared" si="4"/>
        <v>1</v>
      </c>
    </row>
    <row r="22" spans="1:15" s="15" customFormat="1" ht="22.5" customHeight="1" x14ac:dyDescent="0.3">
      <c r="A22" s="12" t="s">
        <v>11</v>
      </c>
      <c r="B22" s="13">
        <v>22462864.690000001</v>
      </c>
      <c r="C22" s="13">
        <v>20252371.940000001</v>
      </c>
      <c r="D22" s="13">
        <v>19577050.66</v>
      </c>
      <c r="E22" s="13">
        <v>18034270.890000001</v>
      </c>
      <c r="F22" s="13">
        <v>18519124.079999998</v>
      </c>
      <c r="G22" s="13">
        <v>21862180.850000001</v>
      </c>
      <c r="H22" s="13">
        <v>26064692.030000001</v>
      </c>
      <c r="I22" s="13">
        <v>27083263.440000001</v>
      </c>
      <c r="J22" s="13">
        <v>20464104.100000001</v>
      </c>
      <c r="K22" s="13">
        <v>17163758.600000001</v>
      </c>
      <c r="L22" s="13">
        <v>18089928.670000002</v>
      </c>
      <c r="M22" s="13">
        <v>21704164.09</v>
      </c>
      <c r="N22" s="14">
        <f>SUM(B22:M22)</f>
        <v>251277774.03999999</v>
      </c>
    </row>
    <row r="23" spans="1:15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 x14ac:dyDescent="0.3">
      <c r="A24" t="s">
        <v>2</v>
      </c>
      <c r="B24" s="5">
        <f t="shared" ref="B24:M31" si="5">B$22*B13</f>
        <v>625141.5243227001</v>
      </c>
      <c r="C24" s="5">
        <f t="shared" si="5"/>
        <v>561193.22645740001</v>
      </c>
      <c r="D24" s="5">
        <f t="shared" si="5"/>
        <v>563231.74748819997</v>
      </c>
      <c r="E24" s="5">
        <f t="shared" si="5"/>
        <v>467448.3014688</v>
      </c>
      <c r="F24" s="5">
        <f t="shared" si="5"/>
        <v>445755.3166056</v>
      </c>
      <c r="G24" s="5">
        <f t="shared" si="5"/>
        <v>472004.48455150006</v>
      </c>
      <c r="H24" s="5">
        <f t="shared" si="5"/>
        <v>490276.85708430002</v>
      </c>
      <c r="I24" s="5">
        <f t="shared" si="5"/>
        <v>467998.79224320001</v>
      </c>
      <c r="J24" s="5">
        <f t="shared" si="5"/>
        <v>442843.21272400004</v>
      </c>
      <c r="K24" s="5">
        <f t="shared" si="5"/>
        <v>440936.95843400003</v>
      </c>
      <c r="L24" s="5">
        <f t="shared" si="5"/>
        <v>464911.16681900003</v>
      </c>
      <c r="M24" s="5">
        <f t="shared" si="5"/>
        <v>664798.54607669997</v>
      </c>
      <c r="N24" s="6">
        <f t="shared" ref="N24:N31" si="6">SUM(B24:M24)</f>
        <v>6106540.1342753991</v>
      </c>
    </row>
    <row r="25" spans="1:15" x14ac:dyDescent="0.3">
      <c r="A25" t="s">
        <v>3</v>
      </c>
      <c r="B25" s="5">
        <f t="shared" si="5"/>
        <v>917832.6512334001</v>
      </c>
      <c r="C25" s="5">
        <f t="shared" si="5"/>
        <v>805841.87949259998</v>
      </c>
      <c r="D25" s="5">
        <f t="shared" si="5"/>
        <v>783277.79690659989</v>
      </c>
      <c r="E25" s="5">
        <f t="shared" si="5"/>
        <v>623625.08737620001</v>
      </c>
      <c r="F25" s="5">
        <f t="shared" si="5"/>
        <v>670947.86541839992</v>
      </c>
      <c r="G25" s="5">
        <f t="shared" si="5"/>
        <v>889572.13878649997</v>
      </c>
      <c r="H25" s="5">
        <f t="shared" si="5"/>
        <v>1030858.5697865001</v>
      </c>
      <c r="I25" s="5">
        <f t="shared" si="5"/>
        <v>1124767.9306632001</v>
      </c>
      <c r="J25" s="5">
        <f t="shared" si="5"/>
        <v>851511.37160100008</v>
      </c>
      <c r="K25" s="5">
        <f t="shared" si="5"/>
        <v>679856.47814600007</v>
      </c>
      <c r="L25" s="5">
        <f t="shared" si="5"/>
        <v>651961.02926680015</v>
      </c>
      <c r="M25" s="5">
        <f t="shared" si="5"/>
        <v>893994.51886709989</v>
      </c>
      <c r="N25" s="6">
        <f t="shared" si="6"/>
        <v>9924047.3175443001</v>
      </c>
    </row>
    <row r="26" spans="1:15" x14ac:dyDescent="0.3">
      <c r="A26" t="s">
        <v>4</v>
      </c>
      <c r="B26" s="5">
        <f t="shared" si="5"/>
        <v>1777711.1115666002</v>
      </c>
      <c r="C26" s="5">
        <f t="shared" si="5"/>
        <v>1413210.5139732</v>
      </c>
      <c r="D26" s="5">
        <f t="shared" si="5"/>
        <v>1320863.6080302</v>
      </c>
      <c r="E26" s="5">
        <f t="shared" si="5"/>
        <v>1202885.868363</v>
      </c>
      <c r="F26" s="5">
        <f t="shared" si="5"/>
        <v>1379304.3614784</v>
      </c>
      <c r="G26" s="5">
        <f t="shared" si="5"/>
        <v>1811063.061614</v>
      </c>
      <c r="H26" s="5">
        <f t="shared" si="5"/>
        <v>2546781.0582513004</v>
      </c>
      <c r="I26" s="5">
        <f t="shared" si="5"/>
        <v>2746784.5780847999</v>
      </c>
      <c r="J26" s="5">
        <f t="shared" si="5"/>
        <v>1807389.674112</v>
      </c>
      <c r="K26" s="5">
        <f t="shared" si="5"/>
        <v>1242827.7602260001</v>
      </c>
      <c r="L26" s="5">
        <f t="shared" si="5"/>
        <v>1160107.1256071003</v>
      </c>
      <c r="M26" s="5">
        <f t="shared" si="5"/>
        <v>1568776.9804252</v>
      </c>
      <c r="N26" s="6">
        <f t="shared" si="6"/>
        <v>19977705.701731801</v>
      </c>
    </row>
    <row r="27" spans="1:15" x14ac:dyDescent="0.3">
      <c r="A27" t="s">
        <v>5</v>
      </c>
      <c r="B27" s="5">
        <f t="shared" si="5"/>
        <v>1640013.7510169002</v>
      </c>
      <c r="C27" s="5">
        <f t="shared" si="5"/>
        <v>1320657.1742074001</v>
      </c>
      <c r="D27" s="5">
        <f t="shared" si="5"/>
        <v>1254888.9473060002</v>
      </c>
      <c r="E27" s="5">
        <f t="shared" si="5"/>
        <v>1143372.774426</v>
      </c>
      <c r="F27" s="5">
        <f t="shared" si="5"/>
        <v>1349488.5717096</v>
      </c>
      <c r="G27" s="5">
        <f t="shared" si="5"/>
        <v>1622173.8190700002</v>
      </c>
      <c r="H27" s="5">
        <f t="shared" si="5"/>
        <v>2140171.8625833001</v>
      </c>
      <c r="I27" s="5">
        <f t="shared" si="5"/>
        <v>2288264.9280456002</v>
      </c>
      <c r="J27" s="5">
        <f t="shared" si="5"/>
        <v>1601316.145825</v>
      </c>
      <c r="K27" s="5">
        <f t="shared" si="5"/>
        <v>1216567.2095680002</v>
      </c>
      <c r="L27" s="5">
        <f t="shared" si="5"/>
        <v>1069657.4822571001</v>
      </c>
      <c r="M27" s="5">
        <f t="shared" si="5"/>
        <v>1444412.1201895</v>
      </c>
      <c r="N27" s="6">
        <f t="shared" si="6"/>
        <v>18090984.786204401</v>
      </c>
    </row>
    <row r="28" spans="1:15" x14ac:dyDescent="0.3">
      <c r="A28" t="s">
        <v>6</v>
      </c>
      <c r="B28" s="5">
        <f t="shared" si="5"/>
        <v>6336549.5004021004</v>
      </c>
      <c r="C28" s="5">
        <f t="shared" si="5"/>
        <v>4829583.1365318</v>
      </c>
      <c r="D28" s="5">
        <f t="shared" si="5"/>
        <v>4979227.0648643998</v>
      </c>
      <c r="E28" s="5">
        <f t="shared" si="5"/>
        <v>4166998.6318433997</v>
      </c>
      <c r="F28" s="5">
        <f t="shared" si="5"/>
        <v>4759600.0798007995</v>
      </c>
      <c r="G28" s="5">
        <f t="shared" si="5"/>
        <v>5674766.2832345013</v>
      </c>
      <c r="H28" s="5">
        <f t="shared" si="5"/>
        <v>7832700.6019353</v>
      </c>
      <c r="I28" s="5">
        <f t="shared" si="5"/>
        <v>7738230.0300767999</v>
      </c>
      <c r="J28" s="5">
        <f t="shared" si="5"/>
        <v>5239629.2137639998</v>
      </c>
      <c r="K28" s="5">
        <f t="shared" si="5"/>
        <v>4525053.3173040003</v>
      </c>
      <c r="L28" s="5">
        <f t="shared" si="5"/>
        <v>3966035.9616108001</v>
      </c>
      <c r="M28" s="5">
        <f t="shared" si="5"/>
        <v>5688878.4496299</v>
      </c>
      <c r="N28" s="6">
        <f t="shared" si="6"/>
        <v>65737252.2709978</v>
      </c>
    </row>
    <row r="29" spans="1:15" x14ac:dyDescent="0.3">
      <c r="A29" t="s">
        <v>7</v>
      </c>
      <c r="B29" s="5">
        <f t="shared" si="5"/>
        <v>0</v>
      </c>
      <c r="C29" s="5">
        <f t="shared" si="5"/>
        <v>0</v>
      </c>
      <c r="D29" s="5">
        <f t="shared" si="5"/>
        <v>0</v>
      </c>
      <c r="E29" s="5">
        <f t="shared" si="5"/>
        <v>0</v>
      </c>
      <c r="F29" s="5">
        <f t="shared" si="5"/>
        <v>0</v>
      </c>
      <c r="G29" s="5">
        <f t="shared" si="5"/>
        <v>0</v>
      </c>
      <c r="H29" s="5">
        <f t="shared" si="5"/>
        <v>0</v>
      </c>
      <c r="I29" s="5">
        <f t="shared" si="5"/>
        <v>0</v>
      </c>
      <c r="J29" s="5">
        <f t="shared" si="5"/>
        <v>0</v>
      </c>
      <c r="K29" s="5">
        <f t="shared" si="5"/>
        <v>0</v>
      </c>
      <c r="L29" s="5">
        <f t="shared" si="5"/>
        <v>0</v>
      </c>
      <c r="M29" s="5">
        <f t="shared" si="5"/>
        <v>0</v>
      </c>
      <c r="N29" s="6">
        <f t="shared" si="6"/>
        <v>0</v>
      </c>
    </row>
    <row r="30" spans="1:15" x14ac:dyDescent="0.3">
      <c r="A30" t="s">
        <v>8</v>
      </c>
      <c r="B30" s="5">
        <f t="shared" si="5"/>
        <v>5466562.7509583998</v>
      </c>
      <c r="C30" s="5">
        <f t="shared" si="5"/>
        <v>6194795.5290072002</v>
      </c>
      <c r="D30" s="5">
        <f t="shared" si="5"/>
        <v>5937132.1536582001</v>
      </c>
      <c r="E30" s="5">
        <f t="shared" si="5"/>
        <v>5542833.1580415005</v>
      </c>
      <c r="F30" s="5">
        <f t="shared" si="5"/>
        <v>5707964.4239375992</v>
      </c>
      <c r="G30" s="5">
        <f t="shared" si="5"/>
        <v>6140430.7353395009</v>
      </c>
      <c r="H30" s="5">
        <f t="shared" si="5"/>
        <v>5721199.9005850004</v>
      </c>
      <c r="I30" s="5">
        <f t="shared" si="5"/>
        <v>6821732.3952671997</v>
      </c>
      <c r="J30" s="5">
        <f t="shared" si="5"/>
        <v>5863170.4656910002</v>
      </c>
      <c r="K30" s="5">
        <f t="shared" si="5"/>
        <v>5507335.2219820004</v>
      </c>
      <c r="L30" s="5">
        <f t="shared" si="5"/>
        <v>6168122.9786099009</v>
      </c>
      <c r="M30" s="5">
        <f t="shared" si="5"/>
        <v>5700164.6149566993</v>
      </c>
      <c r="N30" s="6">
        <f t="shared" si="6"/>
        <v>70771444.328034222</v>
      </c>
    </row>
    <row r="31" spans="1:15" x14ac:dyDescent="0.3">
      <c r="A31" t="s">
        <v>9</v>
      </c>
      <c r="B31" s="5">
        <f t="shared" si="5"/>
        <v>5699053.4004998999</v>
      </c>
      <c r="C31" s="5">
        <f t="shared" si="5"/>
        <v>5127293.0040498003</v>
      </c>
      <c r="D31" s="5">
        <f t="shared" si="5"/>
        <v>4738625.112253</v>
      </c>
      <c r="E31" s="5">
        <f t="shared" si="5"/>
        <v>4887287.4111900004</v>
      </c>
      <c r="F31" s="5">
        <f t="shared" si="5"/>
        <v>4206063.4610495996</v>
      </c>
      <c r="G31" s="5">
        <f t="shared" si="5"/>
        <v>5251733.0837869998</v>
      </c>
      <c r="H31" s="5">
        <f t="shared" si="5"/>
        <v>6302703.1797743002</v>
      </c>
      <c r="I31" s="5">
        <f t="shared" si="5"/>
        <v>5895484.7856192002</v>
      </c>
      <c r="J31" s="5">
        <f t="shared" si="5"/>
        <v>4658448.6573240003</v>
      </c>
      <c r="K31" s="5">
        <f t="shared" si="5"/>
        <v>3551353.2919260003</v>
      </c>
      <c r="L31" s="5">
        <f t="shared" si="5"/>
        <v>4609313.8251160011</v>
      </c>
      <c r="M31" s="5">
        <f t="shared" si="5"/>
        <v>5743138.8598549003</v>
      </c>
      <c r="N31" s="6">
        <f t="shared" si="6"/>
        <v>60670498.072443694</v>
      </c>
    </row>
    <row r="32" spans="1:15" x14ac:dyDescent="0.3">
      <c r="A32" s="7"/>
      <c r="B32" s="8">
        <f>SUM(B24:B31)</f>
        <v>22462864.690000001</v>
      </c>
      <c r="C32" s="8">
        <f t="shared" ref="C32:M32" si="7">SUM(C24:C31)</f>
        <v>20252574.463719402</v>
      </c>
      <c r="D32" s="8">
        <f t="shared" si="7"/>
        <v>19577246.430506598</v>
      </c>
      <c r="E32" s="8">
        <f t="shared" si="7"/>
        <v>18034451.232708901</v>
      </c>
      <c r="F32" s="8">
        <f t="shared" si="7"/>
        <v>18519124.079999998</v>
      </c>
      <c r="G32" s="8">
        <f t="shared" si="7"/>
        <v>21861743.606383003</v>
      </c>
      <c r="H32" s="8">
        <f t="shared" si="7"/>
        <v>26064692.030000001</v>
      </c>
      <c r="I32" s="8">
        <f t="shared" si="7"/>
        <v>27083263.439999998</v>
      </c>
      <c r="J32" s="8">
        <f t="shared" si="7"/>
        <v>20464308.741041001</v>
      </c>
      <c r="K32" s="8">
        <f t="shared" si="7"/>
        <v>17163930.237585999</v>
      </c>
      <c r="L32" s="8">
        <f t="shared" si="7"/>
        <v>18090109.569286704</v>
      </c>
      <c r="M32" s="8">
        <f t="shared" si="7"/>
        <v>21704164.09</v>
      </c>
      <c r="N32" s="8"/>
      <c r="O32" s="6"/>
    </row>
    <row r="33" spans="1:14" x14ac:dyDescent="0.3">
      <c r="A33" s="4" t="s">
        <v>13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3">
      <c r="A34" t="s">
        <v>2</v>
      </c>
      <c r="B34" s="16">
        <v>9.9000000000000005E-2</v>
      </c>
      <c r="C34" s="16">
        <v>9.9000000000000005E-2</v>
      </c>
      <c r="D34" s="16">
        <v>9.9000000000000005E-2</v>
      </c>
      <c r="E34" s="16">
        <v>9.9000000000000005E-2</v>
      </c>
      <c r="F34" s="16">
        <v>0.10299999999999999</v>
      </c>
      <c r="G34" s="16">
        <v>0.10299999999999999</v>
      </c>
      <c r="H34" s="16">
        <v>0.10299999999999999</v>
      </c>
      <c r="I34" s="16">
        <v>0.10299999999999999</v>
      </c>
      <c r="J34" s="16">
        <v>0.10299999999999999</v>
      </c>
      <c r="K34" s="16">
        <v>0.10299999999999999</v>
      </c>
      <c r="L34" s="16">
        <v>0.10299999999999999</v>
      </c>
      <c r="M34" s="16">
        <v>0.10299999999999999</v>
      </c>
    </row>
    <row r="35" spans="1:14" x14ac:dyDescent="0.3">
      <c r="A35" t="s">
        <v>3</v>
      </c>
      <c r="B35" s="16">
        <v>0.11600000000000001</v>
      </c>
      <c r="C35" s="16">
        <v>0.11600000000000001</v>
      </c>
      <c r="D35" s="16">
        <v>0.11600000000000001</v>
      </c>
      <c r="E35" s="16">
        <v>0.11600000000000001</v>
      </c>
      <c r="F35" s="16">
        <v>0.121</v>
      </c>
      <c r="G35" s="16">
        <v>0.121</v>
      </c>
      <c r="H35" s="16">
        <v>0.121</v>
      </c>
      <c r="I35" s="16">
        <v>0.121</v>
      </c>
      <c r="J35" s="16">
        <v>0.121</v>
      </c>
      <c r="K35" s="16">
        <v>0.121</v>
      </c>
      <c r="L35" s="16">
        <v>0.121</v>
      </c>
      <c r="M35" s="16">
        <v>0.121</v>
      </c>
    </row>
    <row r="36" spans="1:14" x14ac:dyDescent="0.3">
      <c r="A36" t="s">
        <v>4</v>
      </c>
      <c r="B36" s="16">
        <v>0.17499999999999999</v>
      </c>
      <c r="C36" s="16">
        <v>0.17499999999999999</v>
      </c>
      <c r="D36" s="16">
        <v>0.17499999999999999</v>
      </c>
      <c r="E36" s="16">
        <v>0.17499999999999999</v>
      </c>
      <c r="F36" s="16">
        <v>0.18</v>
      </c>
      <c r="G36" s="16">
        <v>0.18</v>
      </c>
      <c r="H36" s="16">
        <v>0.18</v>
      </c>
      <c r="I36" s="16">
        <v>0.18</v>
      </c>
      <c r="J36" s="16">
        <v>0.18</v>
      </c>
      <c r="K36" s="16">
        <v>0.18</v>
      </c>
      <c r="L36" s="16">
        <v>0.18</v>
      </c>
      <c r="M36" s="16">
        <v>0.18</v>
      </c>
    </row>
    <row r="37" spans="1:14" x14ac:dyDescent="0.3">
      <c r="A37" t="s">
        <v>5</v>
      </c>
      <c r="B37" s="16">
        <v>0.128</v>
      </c>
      <c r="C37" s="16">
        <v>0.128</v>
      </c>
      <c r="D37" s="16">
        <v>0.128</v>
      </c>
      <c r="E37" s="16">
        <v>0.128</v>
      </c>
      <c r="F37" s="16">
        <v>0.13200000000000001</v>
      </c>
      <c r="G37" s="16">
        <v>0.13200000000000001</v>
      </c>
      <c r="H37" s="16">
        <v>0.13200000000000001</v>
      </c>
      <c r="I37" s="16">
        <v>0.13200000000000001</v>
      </c>
      <c r="J37" s="16">
        <v>0.13200000000000001</v>
      </c>
      <c r="K37" s="16">
        <v>0.13200000000000001</v>
      </c>
      <c r="L37" s="16">
        <v>0.13200000000000001</v>
      </c>
      <c r="M37" s="16">
        <v>0.13200000000000001</v>
      </c>
    </row>
    <row r="38" spans="1:14" x14ac:dyDescent="0.3">
      <c r="A38" t="s">
        <v>6</v>
      </c>
      <c r="B38" s="16">
        <v>8.3000000000000004E-2</v>
      </c>
      <c r="C38" s="16">
        <v>8.3000000000000004E-2</v>
      </c>
      <c r="D38" s="16">
        <v>8.3000000000000004E-2</v>
      </c>
      <c r="E38" s="16">
        <v>8.3000000000000004E-2</v>
      </c>
      <c r="F38" s="16">
        <v>8.6999999999999994E-2</v>
      </c>
      <c r="G38" s="16">
        <v>8.6999999999999994E-2</v>
      </c>
      <c r="H38" s="16">
        <v>8.6999999999999994E-2</v>
      </c>
      <c r="I38" s="16">
        <v>8.6999999999999994E-2</v>
      </c>
      <c r="J38" s="16">
        <v>8.6999999999999994E-2</v>
      </c>
      <c r="K38" s="16">
        <v>8.6999999999999994E-2</v>
      </c>
      <c r="L38" s="16">
        <v>8.6999999999999994E-2</v>
      </c>
      <c r="M38" s="16">
        <v>8.6999999999999994E-2</v>
      </c>
    </row>
    <row r="39" spans="1:14" x14ac:dyDescent="0.3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3">
      <c r="A40" t="s">
        <v>2</v>
      </c>
      <c r="B40" s="17">
        <f t="shared" ref="B40:M44" si="8">B24*B34</f>
        <v>61889.010907947311</v>
      </c>
      <c r="C40" s="17">
        <f t="shared" si="8"/>
        <v>55558.129419282603</v>
      </c>
      <c r="D40" s="17">
        <f t="shared" si="8"/>
        <v>55759.943001331798</v>
      </c>
      <c r="E40" s="17">
        <f t="shared" si="8"/>
        <v>46277.381845411204</v>
      </c>
      <c r="F40" s="17">
        <f t="shared" si="8"/>
        <v>45912.797610376801</v>
      </c>
      <c r="G40" s="17">
        <f t="shared" si="8"/>
        <v>48616.461908804507</v>
      </c>
      <c r="H40" s="17">
        <f t="shared" si="8"/>
        <v>50498.516279682903</v>
      </c>
      <c r="I40" s="17">
        <f t="shared" si="8"/>
        <v>48203.8756010496</v>
      </c>
      <c r="J40" s="17">
        <f t="shared" si="8"/>
        <v>45612.850910572</v>
      </c>
      <c r="K40" s="17">
        <f t="shared" si="8"/>
        <v>45416.506718702003</v>
      </c>
      <c r="L40" s="17">
        <f t="shared" si="8"/>
        <v>47885.850182357004</v>
      </c>
      <c r="M40" s="17">
        <f t="shared" si="8"/>
        <v>68474.250245900097</v>
      </c>
    </row>
    <row r="41" spans="1:14" x14ac:dyDescent="0.3">
      <c r="A41" t="s">
        <v>3</v>
      </c>
      <c r="B41" s="17">
        <f t="shared" si="8"/>
        <v>106468.58754307442</v>
      </c>
      <c r="C41" s="17">
        <f t="shared" si="8"/>
        <v>93477.6580211416</v>
      </c>
      <c r="D41" s="17">
        <f t="shared" si="8"/>
        <v>90860.224441165599</v>
      </c>
      <c r="E41" s="17">
        <f t="shared" si="8"/>
        <v>72340.510135639212</v>
      </c>
      <c r="F41" s="17">
        <f t="shared" si="8"/>
        <v>81184.691715626381</v>
      </c>
      <c r="G41" s="17">
        <f t="shared" si="8"/>
        <v>107638.22879316649</v>
      </c>
      <c r="H41" s="17">
        <f t="shared" si="8"/>
        <v>124733.8869441665</v>
      </c>
      <c r="I41" s="17">
        <f t="shared" si="8"/>
        <v>136096.91961024722</v>
      </c>
      <c r="J41" s="17">
        <f t="shared" si="8"/>
        <v>103032.875963721</v>
      </c>
      <c r="K41" s="17">
        <f t="shared" si="8"/>
        <v>82262.633855666005</v>
      </c>
      <c r="L41" s="17">
        <f t="shared" si="8"/>
        <v>78887.284541282817</v>
      </c>
      <c r="M41" s="17">
        <f t="shared" si="8"/>
        <v>108173.33678291908</v>
      </c>
    </row>
    <row r="42" spans="1:14" x14ac:dyDescent="0.3">
      <c r="A42" t="s">
        <v>4</v>
      </c>
      <c r="B42" s="17">
        <f t="shared" si="8"/>
        <v>311099.444524155</v>
      </c>
      <c r="C42" s="17">
        <f t="shared" si="8"/>
        <v>247311.83994530997</v>
      </c>
      <c r="D42" s="17">
        <f t="shared" si="8"/>
        <v>231151.13140528498</v>
      </c>
      <c r="E42" s="17">
        <f t="shared" si="8"/>
        <v>210505.02696352499</v>
      </c>
      <c r="F42" s="17">
        <f t="shared" si="8"/>
        <v>248274.78506611197</v>
      </c>
      <c r="G42" s="17">
        <f t="shared" si="8"/>
        <v>325991.35109051998</v>
      </c>
      <c r="H42" s="17">
        <f t="shared" si="8"/>
        <v>458420.59048523405</v>
      </c>
      <c r="I42" s="17">
        <f t="shared" si="8"/>
        <v>494421.22405526397</v>
      </c>
      <c r="J42" s="17">
        <f t="shared" si="8"/>
        <v>325330.14134015999</v>
      </c>
      <c r="K42" s="17">
        <f t="shared" si="8"/>
        <v>223708.99684068002</v>
      </c>
      <c r="L42" s="17">
        <f t="shared" si="8"/>
        <v>208819.28260927805</v>
      </c>
      <c r="M42" s="17">
        <f t="shared" si="8"/>
        <v>282379.85647653596</v>
      </c>
    </row>
    <row r="43" spans="1:14" x14ac:dyDescent="0.3">
      <c r="A43" t="s">
        <v>5</v>
      </c>
      <c r="B43" s="17">
        <f t="shared" si="8"/>
        <v>209921.76013016322</v>
      </c>
      <c r="C43" s="17">
        <f t="shared" si="8"/>
        <v>169044.11829854723</v>
      </c>
      <c r="D43" s="17">
        <f t="shared" si="8"/>
        <v>160625.78525516801</v>
      </c>
      <c r="E43" s="17">
        <f t="shared" si="8"/>
        <v>146351.715126528</v>
      </c>
      <c r="F43" s="17">
        <f t="shared" si="8"/>
        <v>178132.4914656672</v>
      </c>
      <c r="G43" s="17">
        <f t="shared" si="8"/>
        <v>214126.94411724003</v>
      </c>
      <c r="H43" s="17">
        <f t="shared" si="8"/>
        <v>282502.68586099561</v>
      </c>
      <c r="I43" s="17">
        <f t="shared" si="8"/>
        <v>302050.97050201922</v>
      </c>
      <c r="J43" s="17">
        <f t="shared" si="8"/>
        <v>211373.7312489</v>
      </c>
      <c r="K43" s="17">
        <f t="shared" si="8"/>
        <v>160586.87166297602</v>
      </c>
      <c r="L43" s="17">
        <f t="shared" si="8"/>
        <v>141194.78765793721</v>
      </c>
      <c r="M43" s="17">
        <f t="shared" si="8"/>
        <v>190662.39986501401</v>
      </c>
    </row>
    <row r="44" spans="1:14" x14ac:dyDescent="0.3">
      <c r="A44" t="s">
        <v>6</v>
      </c>
      <c r="B44" s="17">
        <f t="shared" si="8"/>
        <v>525933.60853337438</v>
      </c>
      <c r="C44" s="17">
        <f t="shared" si="8"/>
        <v>400855.4003321394</v>
      </c>
      <c r="D44" s="17">
        <f t="shared" si="8"/>
        <v>413275.8463837452</v>
      </c>
      <c r="E44" s="17">
        <f t="shared" si="8"/>
        <v>345860.88644300221</v>
      </c>
      <c r="F44" s="17">
        <f t="shared" si="8"/>
        <v>414085.20694266952</v>
      </c>
      <c r="G44" s="17">
        <f t="shared" si="8"/>
        <v>493704.66664140159</v>
      </c>
      <c r="H44" s="17">
        <f t="shared" si="8"/>
        <v>681444.95236837107</v>
      </c>
      <c r="I44" s="17">
        <f t="shared" si="8"/>
        <v>673226.01261668152</v>
      </c>
      <c r="J44" s="17">
        <f t="shared" si="8"/>
        <v>455847.74159746798</v>
      </c>
      <c r="K44" s="17">
        <f t="shared" si="8"/>
        <v>393679.63860544801</v>
      </c>
      <c r="L44" s="17">
        <f t="shared" si="8"/>
        <v>345045.12866013957</v>
      </c>
      <c r="M44" s="17">
        <f t="shared" si="8"/>
        <v>494932.42511780129</v>
      </c>
    </row>
    <row r="45" spans="1:14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3">
      <c r="A46" t="s">
        <v>16</v>
      </c>
      <c r="B46" s="18">
        <v>1.3826381682384729E-2</v>
      </c>
      <c r="C46" s="18">
        <v>1.2835967701810251E-2</v>
      </c>
      <c r="D46" s="18">
        <v>5.9931842319296521E-3</v>
      </c>
      <c r="E46" s="18">
        <v>6.1031094776915788E-3</v>
      </c>
      <c r="F46" s="18">
        <v>1.4197906287688439E-2</v>
      </c>
      <c r="G46" s="18">
        <v>2.080974840340593E-2</v>
      </c>
      <c r="H46" s="18">
        <v>2.4593978475828414E-2</v>
      </c>
      <c r="I46" s="18">
        <v>3.4481002486052417E-2</v>
      </c>
      <c r="J46" s="18">
        <v>1.8785919046386719E-2</v>
      </c>
      <c r="K46" s="18">
        <v>1.2657086732479736E-2</v>
      </c>
      <c r="L46" s="18">
        <v>1.6408156545234975E-2</v>
      </c>
      <c r="M46" s="18">
        <v>2.1220091753414119E-2</v>
      </c>
    </row>
    <row r="47" spans="1:14" x14ac:dyDescent="0.3">
      <c r="A47" t="s">
        <v>17</v>
      </c>
      <c r="B47" s="19">
        <v>9.179000000000001E-2</v>
      </c>
      <c r="C47" s="19">
        <v>9.851E-2</v>
      </c>
      <c r="D47" s="19">
        <v>0.1061</v>
      </c>
      <c r="E47" s="19">
        <v>0.11131999999999999</v>
      </c>
      <c r="F47" s="19">
        <v>0.10748999999999999</v>
      </c>
      <c r="G47" s="19">
        <v>9.5450000000000007E-2</v>
      </c>
      <c r="H47" s="19">
        <v>8.3060000000000009E-2</v>
      </c>
      <c r="I47" s="19">
        <v>7.1029999999999996E-2</v>
      </c>
      <c r="J47" s="19">
        <v>9.5310000000000006E-2</v>
      </c>
      <c r="K47" s="19">
        <v>0.11226</v>
      </c>
      <c r="L47" s="19">
        <v>0.11109000000000001</v>
      </c>
      <c r="M47" s="19">
        <v>8.7080000000000005E-2</v>
      </c>
    </row>
    <row r="48" spans="1:14" x14ac:dyDescent="0.3">
      <c r="A48" t="s">
        <v>18</v>
      </c>
      <c r="B48" s="18">
        <f>SUM(B46:B47)</f>
        <v>0.10561638168238474</v>
      </c>
      <c r="C48" s="18">
        <f t="shared" ref="C48:L48" si="9">SUM(C46:C47)</f>
        <v>0.11134596770181025</v>
      </c>
      <c r="D48" s="18">
        <f t="shared" si="9"/>
        <v>0.11209318423192965</v>
      </c>
      <c r="E48" s="18">
        <f t="shared" si="9"/>
        <v>0.11742310947769156</v>
      </c>
      <c r="F48" s="18">
        <f t="shared" si="9"/>
        <v>0.12168790628768843</v>
      </c>
      <c r="G48" s="18">
        <f t="shared" si="9"/>
        <v>0.11625974840340594</v>
      </c>
      <c r="H48" s="18">
        <f t="shared" si="9"/>
        <v>0.10765397847582842</v>
      </c>
      <c r="I48" s="18">
        <f t="shared" si="9"/>
        <v>0.10551100248605241</v>
      </c>
      <c r="J48" s="18">
        <f t="shared" si="9"/>
        <v>0.11409591904638672</v>
      </c>
      <c r="K48" s="18">
        <f t="shared" si="9"/>
        <v>0.12491708673247974</v>
      </c>
      <c r="L48" s="18">
        <f t="shared" si="9"/>
        <v>0.127498156545235</v>
      </c>
      <c r="M48" s="18">
        <f>SUM(M46:M47)</f>
        <v>0.10830009175341412</v>
      </c>
    </row>
    <row r="49" spans="1:15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5" x14ac:dyDescent="0.3">
      <c r="A50" t="s">
        <v>2</v>
      </c>
      <c r="B50" s="17">
        <f>B24*B$48</f>
        <v>66025.185838374106</v>
      </c>
      <c r="C50" s="17">
        <f t="shared" ref="C50:M50" si="10">C24*C$48</f>
        <v>62486.602867600348</v>
      </c>
      <c r="D50" s="17">
        <f t="shared" si="10"/>
        <v>63134.440036466483</v>
      </c>
      <c r="E50" s="17">
        <f t="shared" si="10"/>
        <v>54889.23307853187</v>
      </c>
      <c r="F50" s="17">
        <f t="shared" si="10"/>
        <v>54243.031194341136</v>
      </c>
      <c r="G50" s="17">
        <f t="shared" si="10"/>
        <v>54875.122619236703</v>
      </c>
      <c r="H50" s="17">
        <f t="shared" si="10"/>
        <v>52780.254219750037</v>
      </c>
      <c r="I50" s="17">
        <f t="shared" si="10"/>
        <v>49379.0217318418</v>
      </c>
      <c r="J50" s="17">
        <f t="shared" si="10"/>
        <v>50526.603349199322</v>
      </c>
      <c r="K50" s="17">
        <f t="shared" si="10"/>
        <v>55080.560280255799</v>
      </c>
      <c r="L50" s="17">
        <f t="shared" si="10"/>
        <v>59275.31672671673</v>
      </c>
      <c r="M50" s="17">
        <f t="shared" si="10"/>
        <v>71997.74353764292</v>
      </c>
    </row>
    <row r="51" spans="1:15" x14ac:dyDescent="0.3">
      <c r="A51" t="s">
        <v>3</v>
      </c>
      <c r="B51" s="17">
        <f t="shared" ref="B51:M54" si="11">B25*B$48</f>
        <v>96938.163613221899</v>
      </c>
      <c r="C51" s="17">
        <f t="shared" si="11"/>
        <v>89727.243886749115</v>
      </c>
      <c r="D51" s="17">
        <f t="shared" si="11"/>
        <v>87800.102393431487</v>
      </c>
      <c r="E51" s="17">
        <f t="shared" si="11"/>
        <v>73227.996908010507</v>
      </c>
      <c r="F51" s="17">
        <f t="shared" si="11"/>
        <v>81646.240970958839</v>
      </c>
      <c r="G51" s="17">
        <f t="shared" si="11"/>
        <v>103421.4330419982</v>
      </c>
      <c r="H51" s="17">
        <f t="shared" si="11"/>
        <v>110976.02628341914</v>
      </c>
      <c r="I51" s="17">
        <f t="shared" si="11"/>
        <v>118675.39192843693</v>
      </c>
      <c r="J51" s="17">
        <f t="shared" si="11"/>
        <v>97153.97252126543</v>
      </c>
      <c r="K51" s="17">
        <f t="shared" si="11"/>
        <v>84925.690646202114</v>
      </c>
      <c r="L51" s="17">
        <f t="shared" si="11"/>
        <v>83123.829370851017</v>
      </c>
      <c r="M51" s="17">
        <f t="shared" si="11"/>
        <v>96819.688420356237</v>
      </c>
    </row>
    <row r="52" spans="1:15" x14ac:dyDescent="0.3">
      <c r="A52" t="s">
        <v>4</v>
      </c>
      <c r="B52" s="17">
        <f t="shared" si="11"/>
        <v>187755.41528023448</v>
      </c>
      <c r="C52" s="17">
        <f t="shared" si="11"/>
        <v>157355.29224471858</v>
      </c>
      <c r="D52" s="17">
        <f t="shared" si="11"/>
        <v>148059.80776018053</v>
      </c>
      <c r="E52" s="17">
        <f t="shared" si="11"/>
        <v>141246.59900995664</v>
      </c>
      <c r="F52" s="17">
        <f t="shared" si="11"/>
        <v>167844.65988178345</v>
      </c>
      <c r="G52" s="17">
        <f t="shared" si="11"/>
        <v>210553.73588594573</v>
      </c>
      <c r="H52" s="17">
        <f t="shared" si="11"/>
        <v>274171.113227633</v>
      </c>
      <c r="I52" s="17">
        <f t="shared" si="11"/>
        <v>289815.99444695574</v>
      </c>
      <c r="J52" s="17">
        <f t="shared" si="11"/>
        <v>206215.78594275803</v>
      </c>
      <c r="K52" s="17">
        <f t="shared" si="11"/>
        <v>155250.42311768478</v>
      </c>
      <c r="L52" s="17">
        <f t="shared" si="11"/>
        <v>147911.51990989668</v>
      </c>
      <c r="M52" s="17">
        <f t="shared" si="11"/>
        <v>169898.6909206931</v>
      </c>
    </row>
    <row r="53" spans="1:15" x14ac:dyDescent="0.3">
      <c r="A53" t="s">
        <v>5</v>
      </c>
      <c r="B53" s="17">
        <f t="shared" si="11"/>
        <v>173212.31829176043</v>
      </c>
      <c r="C53" s="17">
        <f t="shared" si="11"/>
        <v>147049.85106446117</v>
      </c>
      <c r="D53" s="17">
        <f t="shared" si="11"/>
        <v>140664.49796098375</v>
      </c>
      <c r="E53" s="17">
        <f t="shared" si="11"/>
        <v>134258.38646523614</v>
      </c>
      <c r="F53" s="17">
        <f t="shared" si="11"/>
        <v>164216.43885050432</v>
      </c>
      <c r="G53" s="17">
        <f t="shared" si="11"/>
        <v>188593.52007167038</v>
      </c>
      <c r="H53" s="17">
        <f t="shared" si="11"/>
        <v>230398.01562911621</v>
      </c>
      <c r="I53" s="17">
        <f t="shared" si="11"/>
        <v>241437.12651176588</v>
      </c>
      <c r="J53" s="17">
        <f t="shared" si="11"/>
        <v>182703.63734172119</v>
      </c>
      <c r="K53" s="17">
        <f t="shared" si="11"/>
        <v>151970.03163349672</v>
      </c>
      <c r="L53" s="17">
        <f t="shared" si="11"/>
        <v>136379.35712259766</v>
      </c>
      <c r="M53" s="17">
        <f t="shared" si="11"/>
        <v>156429.96514626627</v>
      </c>
    </row>
    <row r="54" spans="1:15" x14ac:dyDescent="0.3">
      <c r="A54" t="s">
        <v>6</v>
      </c>
      <c r="B54" s="17">
        <f t="shared" si="11"/>
        <v>669243.43058379262</v>
      </c>
      <c r="C54" s="17">
        <f t="shared" si="11"/>
        <v>537754.60793347727</v>
      </c>
      <c r="D54" s="17">
        <f t="shared" si="11"/>
        <v>558137.41671445547</v>
      </c>
      <c r="E54" s="17">
        <f t="shared" si="11"/>
        <v>489301.9365403385</v>
      </c>
      <c r="F54" s="17">
        <f t="shared" si="11"/>
        <v>579185.76847767399</v>
      </c>
      <c r="G54" s="17">
        <f t="shared" si="11"/>
        <v>659746.90033697418</v>
      </c>
      <c r="H54" s="17">
        <f t="shared" si="11"/>
        <v>843221.38200835104</v>
      </c>
      <c r="I54" s="17">
        <f t="shared" si="11"/>
        <v>816468.40794107865</v>
      </c>
      <c r="J54" s="17">
        <f t="shared" si="11"/>
        <v>597820.31060670025</v>
      </c>
      <c r="K54" s="17">
        <f t="shared" si="11"/>
        <v>565256.477706759</v>
      </c>
      <c r="L54" s="17">
        <f t="shared" si="11"/>
        <v>505662.2738974854</v>
      </c>
      <c r="M54" s="17">
        <f t="shared" si="11"/>
        <v>616106.05806893844</v>
      </c>
    </row>
    <row r="55" spans="1:15" x14ac:dyDescent="0.3">
      <c r="A55" s="4" t="s">
        <v>20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3">
      <c r="A56" t="s">
        <v>2</v>
      </c>
      <c r="B56" s="17">
        <f>ROUND(B40-B50,2)</f>
        <v>-4136.17</v>
      </c>
      <c r="C56" s="17">
        <f t="shared" ref="C56:M56" si="12">ROUND(C40-C50,2)</f>
        <v>-6928.47</v>
      </c>
      <c r="D56" s="17">
        <f t="shared" si="12"/>
        <v>-7374.5</v>
      </c>
      <c r="E56" s="17">
        <f t="shared" si="12"/>
        <v>-8611.85</v>
      </c>
      <c r="F56" s="17">
        <f t="shared" si="12"/>
        <v>-8330.23</v>
      </c>
      <c r="G56" s="17">
        <f t="shared" si="12"/>
        <v>-6258.66</v>
      </c>
      <c r="H56" s="17">
        <f t="shared" si="12"/>
        <v>-2281.7399999999998</v>
      </c>
      <c r="I56" s="17">
        <f t="shared" si="12"/>
        <v>-1175.1500000000001</v>
      </c>
      <c r="J56" s="17">
        <f t="shared" si="12"/>
        <v>-4913.75</v>
      </c>
      <c r="K56" s="17">
        <f t="shared" si="12"/>
        <v>-9664.0499999999993</v>
      </c>
      <c r="L56" s="17">
        <f t="shared" si="12"/>
        <v>-11389.47</v>
      </c>
      <c r="M56" s="17">
        <f t="shared" si="12"/>
        <v>-3523.49</v>
      </c>
      <c r="N56" s="17">
        <f t="shared" ref="N56:N61" si="13">SUM(B56:M56)</f>
        <v>-74587.530000000013</v>
      </c>
      <c r="O56" s="17"/>
    </row>
    <row r="57" spans="1:15" x14ac:dyDescent="0.3">
      <c r="A57" t="s">
        <v>3</v>
      </c>
      <c r="B57" s="17">
        <f t="shared" ref="B57:M60" si="14">ROUND(B41-B51,2)</f>
        <v>9530.42</v>
      </c>
      <c r="C57" s="17">
        <f t="shared" si="14"/>
        <v>3750.41</v>
      </c>
      <c r="D57" s="17">
        <f t="shared" si="14"/>
        <v>3060.12</v>
      </c>
      <c r="E57" s="17">
        <f t="shared" si="14"/>
        <v>-887.49</v>
      </c>
      <c r="F57" s="17">
        <f t="shared" si="14"/>
        <v>-461.55</v>
      </c>
      <c r="G57" s="17">
        <f t="shared" si="14"/>
        <v>4216.8</v>
      </c>
      <c r="H57" s="17">
        <f t="shared" si="14"/>
        <v>13757.86</v>
      </c>
      <c r="I57" s="17">
        <f t="shared" si="14"/>
        <v>17421.53</v>
      </c>
      <c r="J57" s="17">
        <f t="shared" si="14"/>
        <v>5878.9</v>
      </c>
      <c r="K57" s="17">
        <f t="shared" si="14"/>
        <v>-2663.06</v>
      </c>
      <c r="L57" s="17">
        <f t="shared" si="14"/>
        <v>-4236.54</v>
      </c>
      <c r="M57" s="17">
        <f t="shared" si="14"/>
        <v>11353.65</v>
      </c>
      <c r="N57" s="17">
        <f t="shared" si="13"/>
        <v>60721.05000000001</v>
      </c>
      <c r="O57" s="17"/>
    </row>
    <row r="58" spans="1:15" x14ac:dyDescent="0.3">
      <c r="A58" t="s">
        <v>4</v>
      </c>
      <c r="B58" s="17">
        <f t="shared" si="14"/>
        <v>123344.03</v>
      </c>
      <c r="C58" s="17">
        <f t="shared" si="14"/>
        <v>89956.55</v>
      </c>
      <c r="D58" s="17">
        <f t="shared" si="14"/>
        <v>83091.320000000007</v>
      </c>
      <c r="E58" s="17">
        <f t="shared" si="14"/>
        <v>69258.429999999993</v>
      </c>
      <c r="F58" s="17">
        <f t="shared" si="14"/>
        <v>80430.13</v>
      </c>
      <c r="G58" s="17">
        <f t="shared" si="14"/>
        <v>115437.62</v>
      </c>
      <c r="H58" s="17">
        <f t="shared" si="14"/>
        <v>184249.48</v>
      </c>
      <c r="I58" s="17">
        <f t="shared" si="14"/>
        <v>204605.23</v>
      </c>
      <c r="J58" s="17">
        <f t="shared" si="14"/>
        <v>119114.36</v>
      </c>
      <c r="K58" s="17">
        <f t="shared" si="14"/>
        <v>68458.570000000007</v>
      </c>
      <c r="L58" s="17">
        <f t="shared" si="14"/>
        <v>60907.76</v>
      </c>
      <c r="M58" s="17">
        <f t="shared" si="14"/>
        <v>112481.17</v>
      </c>
      <c r="N58" s="17">
        <f t="shared" si="13"/>
        <v>1311334.6500000001</v>
      </c>
      <c r="O58" s="17"/>
    </row>
    <row r="59" spans="1:15" x14ac:dyDescent="0.3">
      <c r="A59" t="s">
        <v>5</v>
      </c>
      <c r="B59" s="17">
        <f t="shared" si="14"/>
        <v>36709.440000000002</v>
      </c>
      <c r="C59" s="17">
        <f t="shared" si="14"/>
        <v>21994.27</v>
      </c>
      <c r="D59" s="17">
        <f t="shared" si="14"/>
        <v>19961.29</v>
      </c>
      <c r="E59" s="17">
        <f t="shared" si="14"/>
        <v>12093.33</v>
      </c>
      <c r="F59" s="17">
        <f t="shared" si="14"/>
        <v>13916.05</v>
      </c>
      <c r="G59" s="17">
        <f t="shared" si="14"/>
        <v>25533.42</v>
      </c>
      <c r="H59" s="17">
        <f t="shared" si="14"/>
        <v>52104.67</v>
      </c>
      <c r="I59" s="17">
        <f t="shared" si="14"/>
        <v>60613.84</v>
      </c>
      <c r="J59" s="17">
        <f t="shared" si="14"/>
        <v>28670.09</v>
      </c>
      <c r="K59" s="17">
        <f t="shared" si="14"/>
        <v>8616.84</v>
      </c>
      <c r="L59" s="17">
        <f t="shared" si="14"/>
        <v>4815.43</v>
      </c>
      <c r="M59" s="17">
        <f t="shared" si="14"/>
        <v>34232.43</v>
      </c>
      <c r="N59" s="17">
        <f t="shared" si="13"/>
        <v>319261.10000000003</v>
      </c>
      <c r="O59" s="17"/>
    </row>
    <row r="60" spans="1:15" x14ac:dyDescent="0.3">
      <c r="A60" t="s">
        <v>6</v>
      </c>
      <c r="B60" s="17">
        <f t="shared" si="14"/>
        <v>-143309.82</v>
      </c>
      <c r="C60" s="17">
        <f t="shared" si="14"/>
        <v>-136899.21</v>
      </c>
      <c r="D60" s="17">
        <f t="shared" si="14"/>
        <v>-144861.57</v>
      </c>
      <c r="E60" s="17">
        <f t="shared" si="14"/>
        <v>-143441.04999999999</v>
      </c>
      <c r="F60" s="17">
        <f t="shared" si="14"/>
        <v>-165100.56</v>
      </c>
      <c r="G60" s="17">
        <f t="shared" si="14"/>
        <v>-166042.23000000001</v>
      </c>
      <c r="H60" s="17">
        <f t="shared" si="14"/>
        <v>-161776.43</v>
      </c>
      <c r="I60" s="17">
        <f t="shared" si="14"/>
        <v>-143242.4</v>
      </c>
      <c r="J60" s="17">
        <f t="shared" si="14"/>
        <v>-141972.57</v>
      </c>
      <c r="K60" s="17">
        <f t="shared" si="14"/>
        <v>-171576.84</v>
      </c>
      <c r="L60" s="17">
        <f t="shared" si="14"/>
        <v>-160617.15</v>
      </c>
      <c r="M60" s="17">
        <f t="shared" si="14"/>
        <v>-121173.63</v>
      </c>
      <c r="N60" s="17">
        <f t="shared" si="13"/>
        <v>-1800013.46</v>
      </c>
      <c r="O60" s="17"/>
    </row>
    <row r="61" spans="1:15" s="20" customFormat="1" x14ac:dyDescent="0.3">
      <c r="A61" s="20" t="s">
        <v>18</v>
      </c>
      <c r="B61" s="21">
        <f>SUM(B56:B60)</f>
        <v>22137.899999999994</v>
      </c>
      <c r="C61" s="21">
        <f t="shared" ref="C61:M61" si="15">SUM(C56:C60)</f>
        <v>-28126.449999999983</v>
      </c>
      <c r="D61" s="21">
        <f t="shared" si="15"/>
        <v>-46123.34</v>
      </c>
      <c r="E61" s="21">
        <f t="shared" si="15"/>
        <v>-71588.62999999999</v>
      </c>
      <c r="F61" s="21">
        <f t="shared" si="15"/>
        <v>-79546.159999999989</v>
      </c>
      <c r="G61" s="21">
        <f t="shared" si="15"/>
        <v>-27113.050000000017</v>
      </c>
      <c r="H61" s="21">
        <f t="shared" si="15"/>
        <v>86053.840000000026</v>
      </c>
      <c r="I61" s="21">
        <f t="shared" si="15"/>
        <v>138223.05000000002</v>
      </c>
      <c r="J61" s="21">
        <f t="shared" si="15"/>
        <v>6777.0299999999988</v>
      </c>
      <c r="K61" s="21">
        <f t="shared" si="15"/>
        <v>-106828.54</v>
      </c>
      <c r="L61" s="21">
        <f t="shared" si="15"/>
        <v>-110519.97</v>
      </c>
      <c r="M61" s="21">
        <f t="shared" si="15"/>
        <v>33370.130000000005</v>
      </c>
      <c r="N61" s="21">
        <f t="shared" si="13"/>
        <v>-183284.18999999994</v>
      </c>
      <c r="O61" s="21"/>
    </row>
    <row r="62" spans="1:15" x14ac:dyDescent="0.3">
      <c r="A62" s="4" t="s">
        <v>21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3">
      <c r="A63" t="s">
        <v>2</v>
      </c>
      <c r="B63" s="17">
        <v>-109266.12</v>
      </c>
      <c r="C63" s="17">
        <v>-103516.91572368238</v>
      </c>
      <c r="D63" s="17">
        <v>-110684.38901755121</v>
      </c>
      <c r="E63" s="17">
        <v>-122879.30725510325</v>
      </c>
      <c r="F63" s="17">
        <v>-116198.20361989923</v>
      </c>
      <c r="G63" s="17">
        <v>-116473.35581369232</v>
      </c>
      <c r="H63" s="17">
        <v>-112548.6488776654</v>
      </c>
      <c r="I63" s="17">
        <v>-97499.928740798496</v>
      </c>
      <c r="J63" s="17">
        <v>-63946.021821866743</v>
      </c>
      <c r="K63" s="17">
        <v>-106923.70857098512</v>
      </c>
      <c r="L63" s="17">
        <v>-113809.81162471231</v>
      </c>
      <c r="M63" s="17">
        <v>-115299.08108507097</v>
      </c>
      <c r="N63" s="17">
        <f t="shared" ref="N63:N68" si="16">SUM(B63:M63)</f>
        <v>-1289045.4921510275</v>
      </c>
    </row>
    <row r="64" spans="1:15" x14ac:dyDescent="0.3">
      <c r="A64" t="s">
        <v>3</v>
      </c>
      <c r="B64" s="17">
        <v>-85436.517160201911</v>
      </c>
      <c r="C64" s="17">
        <v>-77223.823242861778</v>
      </c>
      <c r="D64" s="17">
        <v>-82019.578565711388</v>
      </c>
      <c r="E64" s="17">
        <v>-94576.425743280444</v>
      </c>
      <c r="F64" s="17">
        <v>-90543.437569878995</v>
      </c>
      <c r="G64" s="17">
        <v>-94868.796674899291</v>
      </c>
      <c r="H64" s="17">
        <v>-87111.571487108478</v>
      </c>
      <c r="I64" s="17">
        <v>-64830.246768842218</v>
      </c>
      <c r="J64" s="17">
        <v>-30704.724252729444</v>
      </c>
      <c r="K64" s="17">
        <v>-65568.92856186931</v>
      </c>
      <c r="L64" s="17">
        <v>-87752.145450082608</v>
      </c>
      <c r="M64" s="17">
        <v>-93334.706467512529</v>
      </c>
      <c r="N64" s="17">
        <f t="shared" si="16"/>
        <v>-953970.9019449784</v>
      </c>
    </row>
    <row r="65" spans="1:16" x14ac:dyDescent="0.3">
      <c r="A65" t="s">
        <v>4</v>
      </c>
      <c r="B65" s="17">
        <v>111491.34684432298</v>
      </c>
      <c r="C65" s="17">
        <v>119259.15976509266</v>
      </c>
      <c r="D65" s="17">
        <v>168292.49605531711</v>
      </c>
      <c r="E65" s="17">
        <v>133571.43727148138</v>
      </c>
      <c r="F65" s="17">
        <v>126827.98854385037</v>
      </c>
      <c r="G65" s="17">
        <v>112117.17852604203</v>
      </c>
      <c r="H65" s="17">
        <v>133467.30020220578</v>
      </c>
      <c r="I65" s="17">
        <v>188122.70061589312</v>
      </c>
      <c r="J65" s="17">
        <v>255199.10416334867</v>
      </c>
      <c r="K65" s="17">
        <v>231791.95908433292</v>
      </c>
      <c r="L65" s="17">
        <v>136231.13450371101</v>
      </c>
      <c r="M65" s="17">
        <v>85477.868730397895</v>
      </c>
      <c r="N65" s="17">
        <f t="shared" si="16"/>
        <v>1801849.6743059959</v>
      </c>
    </row>
    <row r="66" spans="1:16" x14ac:dyDescent="0.3">
      <c r="A66" t="s">
        <v>5</v>
      </c>
      <c r="B66" s="17">
        <v>45756.561017355882</v>
      </c>
      <c r="C66" s="17">
        <v>54763.857513337396</v>
      </c>
      <c r="D66" s="17">
        <v>76746.02308396576</v>
      </c>
      <c r="E66" s="17">
        <v>56054.120344697963</v>
      </c>
      <c r="F66" s="17">
        <v>59234.739361547399</v>
      </c>
      <c r="G66" s="17">
        <v>51008.450328362174</v>
      </c>
      <c r="H66" s="17">
        <v>58763.153581956401</v>
      </c>
      <c r="I66" s="17">
        <v>74938.141657180618</v>
      </c>
      <c r="J66" s="17">
        <v>99733.565273965709</v>
      </c>
      <c r="K66" s="17">
        <v>79507.04884254979</v>
      </c>
      <c r="L66" s="17">
        <v>53838.391009632964</v>
      </c>
      <c r="M66" s="17">
        <v>33415.17452417966</v>
      </c>
      <c r="N66" s="17">
        <f t="shared" si="16"/>
        <v>743759.22653873172</v>
      </c>
    </row>
    <row r="67" spans="1:16" x14ac:dyDescent="0.3">
      <c r="A67" t="s">
        <v>6</v>
      </c>
      <c r="B67" s="17">
        <v>-26173.191841238935</v>
      </c>
      <c r="C67" s="17">
        <v>-450.95920076151378</v>
      </c>
      <c r="D67" s="17">
        <v>10781.088425770169</v>
      </c>
      <c r="E67" s="17">
        <v>-36030.855061292998</v>
      </c>
      <c r="F67" s="17">
        <v>4738.7408074366394</v>
      </c>
      <c r="G67" s="17">
        <v>-17741.193060425576</v>
      </c>
      <c r="H67" s="17">
        <v>-31330.818611749448</v>
      </c>
      <c r="I67" s="17">
        <v>-34203.230664446251</v>
      </c>
      <c r="J67" s="17">
        <v>-3708.2601868452039</v>
      </c>
      <c r="K67" s="17">
        <v>-93308.998056789394</v>
      </c>
      <c r="L67" s="17">
        <v>-48348.651507338043</v>
      </c>
      <c r="M67" s="17">
        <v>-64752.321689132485</v>
      </c>
      <c r="N67" s="17">
        <f t="shared" si="16"/>
        <v>-340528.65064681304</v>
      </c>
    </row>
    <row r="68" spans="1:16" s="20" customFormat="1" x14ac:dyDescent="0.3">
      <c r="A68" s="20" t="s">
        <v>18</v>
      </c>
      <c r="B68" s="21">
        <f>SUM(B63:B67)</f>
        <v>-63627.92113976198</v>
      </c>
      <c r="C68" s="21">
        <f t="shared" ref="C68:M68" si="17">SUM(C63:C67)</f>
        <v>-7168.6808888756204</v>
      </c>
      <c r="D68" s="21">
        <f t="shared" si="17"/>
        <v>63115.639981790446</v>
      </c>
      <c r="E68" s="21">
        <f t="shared" si="17"/>
        <v>-63861.030443497351</v>
      </c>
      <c r="F68" s="21">
        <f t="shared" si="17"/>
        <v>-15940.172476943815</v>
      </c>
      <c r="G68" s="21">
        <f t="shared" si="17"/>
        <v>-65957.716694612987</v>
      </c>
      <c r="H68" s="21">
        <f t="shared" si="17"/>
        <v>-38760.585192361148</v>
      </c>
      <c r="I68" s="21">
        <f t="shared" si="17"/>
        <v>66527.436098986771</v>
      </c>
      <c r="J68" s="21">
        <f t="shared" si="17"/>
        <v>256573.66317587299</v>
      </c>
      <c r="K68" s="21">
        <f t="shared" si="17"/>
        <v>45497.372737238882</v>
      </c>
      <c r="L68" s="21">
        <f t="shared" si="17"/>
        <v>-59841.083068788983</v>
      </c>
      <c r="M68" s="21">
        <f t="shared" si="17"/>
        <v>-154493.06598713843</v>
      </c>
      <c r="N68" s="21">
        <f t="shared" si="16"/>
        <v>-37936.143898091221</v>
      </c>
    </row>
    <row r="69" spans="1:16" x14ac:dyDescent="0.3">
      <c r="A69" s="4" t="s">
        <v>22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6" x14ac:dyDescent="0.3">
      <c r="A70" t="s">
        <v>2</v>
      </c>
      <c r="B70" s="17">
        <v>99386.685723682385</v>
      </c>
      <c r="C70" s="17">
        <v>103775.9190175512</v>
      </c>
      <c r="D70" s="17">
        <v>115525.31725510325</v>
      </c>
      <c r="E70" s="17">
        <v>107626.22361989923</v>
      </c>
      <c r="F70" s="17">
        <v>108163.88581369232</v>
      </c>
      <c r="G70" s="17">
        <v>106304.4788776654</v>
      </c>
      <c r="H70" s="17">
        <v>95223.038740798496</v>
      </c>
      <c r="I70" s="17">
        <v>62773.591821866743</v>
      </c>
      <c r="J70" s="17">
        <v>102021.30857098513</v>
      </c>
      <c r="K70" s="17">
        <v>104168.33162471231</v>
      </c>
      <c r="L70" s="17">
        <v>103949.50108507097</v>
      </c>
      <c r="M70" s="17">
        <v>-3517.74</v>
      </c>
      <c r="N70" s="17">
        <f t="shared" ref="N70:N75" si="18">SUM(B70:M70)</f>
        <v>1105400.5421510274</v>
      </c>
    </row>
    <row r="71" spans="1:16" x14ac:dyDescent="0.3">
      <c r="A71" t="s">
        <v>3</v>
      </c>
      <c r="B71" s="17">
        <v>86740.253242861771</v>
      </c>
      <c r="C71" s="17">
        <v>85758.678565711394</v>
      </c>
      <c r="D71" s="17">
        <v>97628.135743280451</v>
      </c>
      <c r="E71" s="17">
        <v>89660.317569879</v>
      </c>
      <c r="F71" s="17">
        <v>94408.266674899292</v>
      </c>
      <c r="G71" s="17">
        <v>91318.001487108471</v>
      </c>
      <c r="H71" s="17">
        <v>78560.276768842217</v>
      </c>
      <c r="I71" s="17">
        <v>48080.104252729448</v>
      </c>
      <c r="J71" s="17">
        <v>71433.698561869314</v>
      </c>
      <c r="K71" s="17">
        <v>85095.815450082606</v>
      </c>
      <c r="L71" s="17">
        <v>89113.446467512535</v>
      </c>
      <c r="M71" s="17">
        <v>11334.35</v>
      </c>
      <c r="N71" s="17">
        <f t="shared" si="18"/>
        <v>929131.34478477656</v>
      </c>
    </row>
    <row r="72" spans="1:16" x14ac:dyDescent="0.3">
      <c r="A72" t="s">
        <v>4</v>
      </c>
      <c r="B72" s="17">
        <v>3882.2602349073422</v>
      </c>
      <c r="C72" s="17">
        <v>-78606.66605531711</v>
      </c>
      <c r="D72" s="17">
        <v>-50701.787271481386</v>
      </c>
      <c r="E72" s="17">
        <v>-57891.448543850376</v>
      </c>
      <c r="F72" s="17">
        <v>-31881.428526042029</v>
      </c>
      <c r="G72" s="17">
        <v>-18322.320202205781</v>
      </c>
      <c r="H72" s="17">
        <v>-4269.2106158931274</v>
      </c>
      <c r="I72" s="17">
        <v>-51118.404163348663</v>
      </c>
      <c r="J72" s="17">
        <v>-112974.30908433293</v>
      </c>
      <c r="K72" s="17">
        <v>-67933.284503711009</v>
      </c>
      <c r="L72" s="17">
        <v>-24779.048730397895</v>
      </c>
      <c r="M72" s="17">
        <v>112294.42</v>
      </c>
      <c r="N72" s="17">
        <f t="shared" si="18"/>
        <v>-382301.22746167297</v>
      </c>
    </row>
    <row r="73" spans="1:16" x14ac:dyDescent="0.3">
      <c r="A73" t="s">
        <v>5</v>
      </c>
      <c r="B73" s="17">
        <v>-18114.747513337396</v>
      </c>
      <c r="C73" s="17">
        <v>-54819.213083965762</v>
      </c>
      <c r="D73" s="17">
        <v>-36142.660344697964</v>
      </c>
      <c r="E73" s="17">
        <v>-47198.639361547401</v>
      </c>
      <c r="F73" s="17">
        <v>-37126.770328362174</v>
      </c>
      <c r="G73" s="17">
        <v>-33291.673581956406</v>
      </c>
      <c r="H73" s="17">
        <v>-22941.351657180618</v>
      </c>
      <c r="I73" s="17">
        <v>-39270.375273965707</v>
      </c>
      <c r="J73" s="17">
        <v>-50906.568842549794</v>
      </c>
      <c r="K73" s="17">
        <v>-45242.221009632965</v>
      </c>
      <c r="L73" s="17">
        <v>-28616.03452417966</v>
      </c>
      <c r="M73" s="17">
        <v>34175.85</v>
      </c>
      <c r="N73" s="17">
        <f t="shared" si="18"/>
        <v>-379494.40552137588</v>
      </c>
    </row>
    <row r="74" spans="1:16" x14ac:dyDescent="0.3">
      <c r="A74" t="s">
        <v>6</v>
      </c>
      <c r="B74" s="17">
        <v>-142630.25079923848</v>
      </c>
      <c r="C74" s="17">
        <v>-147278.44842577016</v>
      </c>
      <c r="D74" s="17">
        <v>-108454.80493870701</v>
      </c>
      <c r="E74" s="17">
        <v>-147509.33080743664</v>
      </c>
      <c r="F74" s="17">
        <v>-146954.66693957441</v>
      </c>
      <c r="G74" s="17">
        <v>-134295.62138825055</v>
      </c>
      <c r="H74" s="17">
        <v>-127234.04933555375</v>
      </c>
      <c r="I74" s="17">
        <v>-139173.16981315479</v>
      </c>
      <c r="J74" s="17">
        <v>-48319.781943210604</v>
      </c>
      <c r="K74" s="17">
        <v>-122837.70849266194</v>
      </c>
      <c r="L74" s="17">
        <v>-95308.038310867501</v>
      </c>
      <c r="M74" s="17">
        <v>-120965.6</v>
      </c>
      <c r="N74" s="17">
        <f t="shared" si="18"/>
        <v>-1480961.4711944258</v>
      </c>
    </row>
    <row r="75" spans="1:16" s="20" customFormat="1" x14ac:dyDescent="0.3">
      <c r="A75" s="20" t="s">
        <v>18</v>
      </c>
      <c r="B75" s="21">
        <f>SUM(B70:B74)</f>
        <v>29264.20088887561</v>
      </c>
      <c r="C75" s="21">
        <f t="shared" ref="C75:M75" si="19">SUM(C70:C74)</f>
        <v>-91169.729981790428</v>
      </c>
      <c r="D75" s="21">
        <f t="shared" si="19"/>
        <v>17854.200443497335</v>
      </c>
      <c r="E75" s="21">
        <f t="shared" si="19"/>
        <v>-55312.877523056173</v>
      </c>
      <c r="F75" s="21">
        <f t="shared" si="19"/>
        <v>-13390.713305387006</v>
      </c>
      <c r="G75" s="21">
        <f t="shared" si="19"/>
        <v>11712.865192361118</v>
      </c>
      <c r="H75" s="21">
        <f t="shared" si="19"/>
        <v>19338.703901013243</v>
      </c>
      <c r="I75" s="21">
        <f t="shared" si="19"/>
        <v>-118708.25317587296</v>
      </c>
      <c r="J75" s="21">
        <f t="shared" si="19"/>
        <v>-38745.652737238895</v>
      </c>
      <c r="K75" s="21">
        <f t="shared" si="19"/>
        <v>-46749.066931210997</v>
      </c>
      <c r="L75" s="21">
        <f t="shared" si="19"/>
        <v>44359.825987138436</v>
      </c>
      <c r="M75" s="21">
        <f t="shared" si="19"/>
        <v>33321.279999999999</v>
      </c>
      <c r="N75" s="21">
        <f t="shared" si="18"/>
        <v>-208225.21724167073</v>
      </c>
      <c r="O75" s="22"/>
      <c r="P75" s="23"/>
    </row>
    <row r="76" spans="1:16" x14ac:dyDescent="0.3">
      <c r="A76" s="24" t="s">
        <v>23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</row>
    <row r="77" spans="1:16" x14ac:dyDescent="0.3">
      <c r="A77" t="s">
        <v>2</v>
      </c>
      <c r="B77" s="17">
        <f>B56-B63-B70</f>
        <v>5743.2642763176118</v>
      </c>
      <c r="C77" s="17">
        <f t="shared" ref="C77:M77" si="20">C56-C63-C70</f>
        <v>-7187.4732938688248</v>
      </c>
      <c r="D77" s="17">
        <f t="shared" si="20"/>
        <v>-12215.428237552042</v>
      </c>
      <c r="E77" s="17">
        <f t="shared" si="20"/>
        <v>6641.2336352040147</v>
      </c>
      <c r="F77" s="17">
        <f t="shared" si="20"/>
        <v>-295.91219379309041</v>
      </c>
      <c r="G77" s="17">
        <f t="shared" si="20"/>
        <v>3910.2169360269181</v>
      </c>
      <c r="H77" s="17">
        <f t="shared" si="20"/>
        <v>15043.870136866899</v>
      </c>
      <c r="I77" s="17">
        <f t="shared" si="20"/>
        <v>33551.186918931759</v>
      </c>
      <c r="J77" s="17">
        <f t="shared" si="20"/>
        <v>-42989.036749118386</v>
      </c>
      <c r="K77" s="17">
        <f t="shared" si="20"/>
        <v>-6908.6730537271942</v>
      </c>
      <c r="L77" s="17">
        <f t="shared" si="20"/>
        <v>-1529.1594603586564</v>
      </c>
      <c r="M77" s="17">
        <f t="shared" si="20"/>
        <v>115293.33108507097</v>
      </c>
      <c r="N77" s="17">
        <f t="shared" ref="N77:N82" si="21">SUM(B77:M77)</f>
        <v>109057.41999999998</v>
      </c>
    </row>
    <row r="78" spans="1:16" x14ac:dyDescent="0.3">
      <c r="A78" t="s">
        <v>3</v>
      </c>
      <c r="B78" s="17">
        <f t="shared" ref="B78:M81" si="22">B57-B64-B71</f>
        <v>8226.6839173401386</v>
      </c>
      <c r="C78" s="17">
        <f t="shared" si="22"/>
        <v>-4784.4453228496131</v>
      </c>
      <c r="D78" s="17">
        <f t="shared" si="22"/>
        <v>-12548.437177569067</v>
      </c>
      <c r="E78" s="17">
        <f t="shared" si="22"/>
        <v>4028.618173401439</v>
      </c>
      <c r="F78" s="17">
        <f t="shared" si="22"/>
        <v>-4326.3791050202999</v>
      </c>
      <c r="G78" s="17">
        <f t="shared" si="22"/>
        <v>7767.5951877908228</v>
      </c>
      <c r="H78" s="17">
        <f t="shared" si="22"/>
        <v>22309.154718266262</v>
      </c>
      <c r="I78" s="17">
        <f t="shared" si="22"/>
        <v>34171.672516112769</v>
      </c>
      <c r="J78" s="17">
        <f t="shared" si="22"/>
        <v>-34850.074309139869</v>
      </c>
      <c r="K78" s="17">
        <f t="shared" si="22"/>
        <v>-22189.946888213293</v>
      </c>
      <c r="L78" s="17">
        <f t="shared" si="22"/>
        <v>-5597.8410174299206</v>
      </c>
      <c r="M78" s="17">
        <f t="shared" si="22"/>
        <v>93354.006467512518</v>
      </c>
      <c r="N78" s="17">
        <f t="shared" si="21"/>
        <v>85560.607160201878</v>
      </c>
    </row>
    <row r="79" spans="1:16" x14ac:dyDescent="0.3">
      <c r="A79" t="s">
        <v>4</v>
      </c>
      <c r="B79" s="17">
        <f t="shared" si="22"/>
        <v>7970.4229207696771</v>
      </c>
      <c r="C79" s="17">
        <f t="shared" si="22"/>
        <v>49304.056290224456</v>
      </c>
      <c r="D79" s="17">
        <f t="shared" si="22"/>
        <v>-34499.388783835719</v>
      </c>
      <c r="E79" s="17">
        <f t="shared" si="22"/>
        <v>-6421.5587276310107</v>
      </c>
      <c r="F79" s="17">
        <f t="shared" si="22"/>
        <v>-14516.430017808336</v>
      </c>
      <c r="G79" s="17">
        <f t="shared" si="22"/>
        <v>21642.761676163747</v>
      </c>
      <c r="H79" s="17">
        <f t="shared" si="22"/>
        <v>55051.390413687361</v>
      </c>
      <c r="I79" s="17">
        <f t="shared" si="22"/>
        <v>67600.933547455556</v>
      </c>
      <c r="J79" s="17">
        <f t="shared" si="22"/>
        <v>-23110.435079015762</v>
      </c>
      <c r="K79" s="17">
        <f t="shared" si="22"/>
        <v>-95400.104580621904</v>
      </c>
      <c r="L79" s="17">
        <f t="shared" si="22"/>
        <v>-50544.32577331311</v>
      </c>
      <c r="M79" s="17">
        <f t="shared" si="22"/>
        <v>-85291.118730397895</v>
      </c>
      <c r="N79" s="17">
        <f t="shared" si="21"/>
        <v>-108213.79684432293</v>
      </c>
    </row>
    <row r="80" spans="1:16" x14ac:dyDescent="0.3">
      <c r="A80" t="s">
        <v>5</v>
      </c>
      <c r="B80" s="17">
        <f t="shared" si="22"/>
        <v>9067.6264959815162</v>
      </c>
      <c r="C80" s="17">
        <f t="shared" si="22"/>
        <v>22049.62557062837</v>
      </c>
      <c r="D80" s="17">
        <f t="shared" si="22"/>
        <v>-20642.072739267795</v>
      </c>
      <c r="E80" s="17">
        <f t="shared" si="22"/>
        <v>3237.8490168494391</v>
      </c>
      <c r="F80" s="17">
        <f t="shared" si="22"/>
        <v>-8191.9190331852224</v>
      </c>
      <c r="G80" s="17">
        <f t="shared" si="22"/>
        <v>7816.6432535942295</v>
      </c>
      <c r="H80" s="17">
        <f t="shared" si="22"/>
        <v>16282.868075224214</v>
      </c>
      <c r="I80" s="17">
        <f t="shared" si="22"/>
        <v>24946.073616785085</v>
      </c>
      <c r="J80" s="17">
        <f t="shared" si="22"/>
        <v>-20156.906431415919</v>
      </c>
      <c r="K80" s="17">
        <f t="shared" si="22"/>
        <v>-25647.987832916828</v>
      </c>
      <c r="L80" s="17">
        <f t="shared" si="22"/>
        <v>-20406.926485453303</v>
      </c>
      <c r="M80" s="17">
        <f t="shared" si="22"/>
        <v>-33358.594524179658</v>
      </c>
      <c r="N80" s="17">
        <f t="shared" si="21"/>
        <v>-45003.721017355871</v>
      </c>
    </row>
    <row r="81" spans="1:17" x14ac:dyDescent="0.3">
      <c r="A81" t="s">
        <v>6</v>
      </c>
      <c r="B81" s="17">
        <f t="shared" si="22"/>
        <v>25493.622640477406</v>
      </c>
      <c r="C81" s="17">
        <f t="shared" si="22"/>
        <v>10830.197626531677</v>
      </c>
      <c r="D81" s="17">
        <f t="shared" si="22"/>
        <v>-47187.85348706317</v>
      </c>
      <c r="E81" s="17">
        <f t="shared" si="22"/>
        <v>40099.135868729645</v>
      </c>
      <c r="F81" s="17">
        <f t="shared" si="22"/>
        <v>-22884.633867862227</v>
      </c>
      <c r="G81" s="17">
        <f t="shared" si="22"/>
        <v>-14005.41555132388</v>
      </c>
      <c r="H81" s="17">
        <f t="shared" si="22"/>
        <v>-3211.5620526967978</v>
      </c>
      <c r="I81" s="17">
        <f t="shared" si="22"/>
        <v>30134.000477601046</v>
      </c>
      <c r="J81" s="17">
        <f t="shared" si="22"/>
        <v>-89944.527869944199</v>
      </c>
      <c r="K81" s="17">
        <f t="shared" si="22"/>
        <v>44569.866549451341</v>
      </c>
      <c r="L81" s="17">
        <f t="shared" si="22"/>
        <v>-16960.460181794449</v>
      </c>
      <c r="M81" s="17">
        <f t="shared" si="22"/>
        <v>64544.291689132486</v>
      </c>
      <c r="N81" s="17">
        <f t="shared" si="21"/>
        <v>21476.661841238878</v>
      </c>
    </row>
    <row r="82" spans="1:17" s="20" customFormat="1" x14ac:dyDescent="0.3">
      <c r="A82" s="20" t="s">
        <v>18</v>
      </c>
      <c r="B82" s="21">
        <f>SUM(B77:B81)</f>
        <v>56501.62025088635</v>
      </c>
      <c r="C82" s="21">
        <f t="shared" ref="C82:M82" si="23">SUM(C77:C81)</f>
        <v>70211.960870666066</v>
      </c>
      <c r="D82" s="21">
        <f t="shared" si="23"/>
        <v>-127093.18042528779</v>
      </c>
      <c r="E82" s="21">
        <f t="shared" si="23"/>
        <v>47585.277966553527</v>
      </c>
      <c r="F82" s="21">
        <f t="shared" si="23"/>
        <v>-50215.274217669175</v>
      </c>
      <c r="G82" s="21">
        <f t="shared" si="23"/>
        <v>27131.801502251838</v>
      </c>
      <c r="H82" s="21">
        <f t="shared" si="23"/>
        <v>105475.72129134793</v>
      </c>
      <c r="I82" s="21">
        <f t="shared" si="23"/>
        <v>190403.86707688621</v>
      </c>
      <c r="J82" s="21">
        <f t="shared" si="23"/>
        <v>-211050.98043863411</v>
      </c>
      <c r="K82" s="21">
        <f t="shared" si="23"/>
        <v>-105576.84580602788</v>
      </c>
      <c r="L82" s="21">
        <f t="shared" si="23"/>
        <v>-95038.71291834944</v>
      </c>
      <c r="M82" s="21">
        <f t="shared" si="23"/>
        <v>154541.9159871384</v>
      </c>
      <c r="N82" s="21">
        <f t="shared" si="21"/>
        <v>62877.171139761907</v>
      </c>
      <c r="O82" s="25"/>
      <c r="P82"/>
      <c r="Q82"/>
    </row>
    <row r="86" spans="1:17" x14ac:dyDescent="0.3">
      <c r="P86" s="17"/>
    </row>
    <row r="87" spans="1:17" s="17" customForma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EF74-85BB-4E8F-9472-125E95006062}">
  <sheetPr>
    <tabColor theme="7"/>
  </sheetPr>
  <dimension ref="A1:O75"/>
  <sheetViews>
    <sheetView topLeftCell="F28" workbookViewId="0">
      <selection activeCell="N61" sqref="N61"/>
    </sheetView>
  </sheetViews>
  <sheetFormatPr defaultRowHeight="14.4" x14ac:dyDescent="0.3"/>
  <cols>
    <col min="1" max="1" width="17.44140625" customWidth="1"/>
    <col min="2" max="12" width="12.6640625" customWidth="1"/>
    <col min="13" max="13" width="13.44140625" bestFit="1" customWidth="1"/>
    <col min="14" max="14" width="15.109375" customWidth="1"/>
    <col min="15" max="15" width="14.109375" customWidth="1"/>
  </cols>
  <sheetData>
    <row r="1" spans="1:15" x14ac:dyDescent="0.3">
      <c r="A1" s="1"/>
      <c r="B1" s="2">
        <v>42736</v>
      </c>
      <c r="C1" s="2">
        <v>42767</v>
      </c>
      <c r="D1" s="2">
        <v>42795</v>
      </c>
      <c r="E1" s="2">
        <v>42826</v>
      </c>
      <c r="F1" s="2">
        <v>42856</v>
      </c>
      <c r="G1" s="2">
        <v>42887</v>
      </c>
      <c r="H1" s="2">
        <v>42917</v>
      </c>
      <c r="I1" s="2">
        <v>42948</v>
      </c>
      <c r="J1" s="2">
        <v>42979</v>
      </c>
      <c r="K1" s="2">
        <v>43009</v>
      </c>
      <c r="L1" s="2">
        <v>43040</v>
      </c>
      <c r="M1" s="2">
        <v>43070</v>
      </c>
      <c r="N1" s="3" t="s">
        <v>0</v>
      </c>
      <c r="O1" s="1"/>
    </row>
    <row r="2" spans="1:15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x14ac:dyDescent="0.3">
      <c r="A3" t="s">
        <v>2</v>
      </c>
      <c r="B3" s="5">
        <v>-686836.41999999993</v>
      </c>
      <c r="C3" s="5">
        <v>-448687.99</v>
      </c>
      <c r="D3" s="5">
        <v>-630909.12</v>
      </c>
      <c r="E3" s="5">
        <v>-533519.49999999988</v>
      </c>
      <c r="F3" s="5">
        <v>-471422.78000000009</v>
      </c>
      <c r="G3" s="5">
        <v>-530905.03999999992</v>
      </c>
      <c r="H3" s="5">
        <v>-491317.05999999994</v>
      </c>
      <c r="I3" s="5">
        <v>-493067.82000000007</v>
      </c>
      <c r="J3" s="5">
        <v>-472263.80999999994</v>
      </c>
      <c r="K3" s="5">
        <v>-516914.51000000007</v>
      </c>
      <c r="L3" s="5">
        <v>-545403.66</v>
      </c>
      <c r="M3" s="5">
        <v>-709439.5</v>
      </c>
      <c r="N3" s="6">
        <f>SUM(B3:M3)</f>
        <v>-6530687.21</v>
      </c>
      <c r="O3" s="6"/>
    </row>
    <row r="4" spans="1:15" x14ac:dyDescent="0.3">
      <c r="A4" t="s">
        <v>3</v>
      </c>
      <c r="B4" s="5">
        <v>-985222.72</v>
      </c>
      <c r="C4" s="5">
        <v>-540585.17999999982</v>
      </c>
      <c r="D4" s="5">
        <v>-803402.39000000013</v>
      </c>
      <c r="E4" s="5">
        <v>-682902.20999999985</v>
      </c>
      <c r="F4" s="5">
        <v>-696802.44000000006</v>
      </c>
      <c r="G4" s="5">
        <v>-1007215.6100000001</v>
      </c>
      <c r="H4" s="5">
        <v>-950696.70000000007</v>
      </c>
      <c r="I4" s="5">
        <v>-950500.82000000007</v>
      </c>
      <c r="J4" s="5">
        <v>-801478.21000000008</v>
      </c>
      <c r="K4" s="5">
        <v>-797042.39999999991</v>
      </c>
      <c r="L4" s="5">
        <v>-669493.5900000002</v>
      </c>
      <c r="M4" s="5">
        <v>-871450.86</v>
      </c>
      <c r="N4" s="6">
        <f t="shared" ref="N4:N10" si="0">SUM(B4:M4)</f>
        <v>-9756793.129999999</v>
      </c>
      <c r="O4" s="6"/>
    </row>
    <row r="5" spans="1:15" x14ac:dyDescent="0.3">
      <c r="A5" t="s">
        <v>4</v>
      </c>
      <c r="B5" s="5">
        <v>-1933883.0399999998</v>
      </c>
      <c r="C5" s="5">
        <v>-1133718.74</v>
      </c>
      <c r="D5" s="5">
        <v>-1556829.1499999997</v>
      </c>
      <c r="E5" s="5">
        <v>-1047909.0700000002</v>
      </c>
      <c r="F5" s="5">
        <v>-1338085.78</v>
      </c>
      <c r="G5" s="5">
        <v>-1855863.75</v>
      </c>
      <c r="H5" s="5">
        <v>-2328512.77</v>
      </c>
      <c r="I5" s="5">
        <v>-2092663.7300000002</v>
      </c>
      <c r="J5" s="5">
        <v>-1712101.73</v>
      </c>
      <c r="K5" s="5">
        <v>-1342511.9200000002</v>
      </c>
      <c r="L5" s="5">
        <v>-1223957.6599999999</v>
      </c>
      <c r="M5" s="5">
        <v>-1651095.54</v>
      </c>
      <c r="N5" s="6">
        <f t="shared" si="0"/>
        <v>-19217132.879999999</v>
      </c>
      <c r="O5" s="6"/>
    </row>
    <row r="6" spans="1:15" x14ac:dyDescent="0.3">
      <c r="A6" t="s">
        <v>5</v>
      </c>
      <c r="B6" s="5">
        <v>-1834231.6900000002</v>
      </c>
      <c r="C6" s="5">
        <v>-1056280.8900000001</v>
      </c>
      <c r="D6" s="5">
        <v>-1471749.56</v>
      </c>
      <c r="E6" s="5">
        <v>-996760.67000000016</v>
      </c>
      <c r="F6" s="5">
        <v>-1360575.1600000001</v>
      </c>
      <c r="G6" s="5">
        <v>-1677909.6899999997</v>
      </c>
      <c r="H6" s="5">
        <v>-1957729.3199999998</v>
      </c>
      <c r="I6" s="5">
        <v>-1829946.5899999999</v>
      </c>
      <c r="J6" s="5">
        <v>-1538054.62</v>
      </c>
      <c r="K6" s="5">
        <v>-1310966.1499999999</v>
      </c>
      <c r="L6" s="5">
        <v>-1142746.0699999998</v>
      </c>
      <c r="M6" s="5">
        <v>-1530628.2899999998</v>
      </c>
      <c r="N6" s="6">
        <f t="shared" si="0"/>
        <v>-17707578.700000003</v>
      </c>
      <c r="O6" s="6"/>
    </row>
    <row r="7" spans="1:15" x14ac:dyDescent="0.3">
      <c r="A7" t="s">
        <v>6</v>
      </c>
      <c r="B7" s="5">
        <v>-7142762.1499999994</v>
      </c>
      <c r="C7" s="5">
        <v>-3862168.66</v>
      </c>
      <c r="D7" s="5">
        <v>-4981988.3100000005</v>
      </c>
      <c r="E7" s="5">
        <v>-4229684.2200000007</v>
      </c>
      <c r="F7" s="5">
        <v>-4540375.2699999996</v>
      </c>
      <c r="G7" s="5">
        <v>-5480657.8899999997</v>
      </c>
      <c r="H7" s="5">
        <v>-7653979.7100000009</v>
      </c>
      <c r="I7" s="5">
        <v>-6142392.2599999988</v>
      </c>
      <c r="J7" s="5">
        <v>-5407795.7400000012</v>
      </c>
      <c r="K7" s="5">
        <v>-4602631.3999999994</v>
      </c>
      <c r="L7" s="5">
        <v>-4146672.99</v>
      </c>
      <c r="M7" s="5">
        <v>-6396791.8600000022</v>
      </c>
      <c r="N7" s="6">
        <f t="shared" si="0"/>
        <v>-64587900.460000001</v>
      </c>
      <c r="O7" s="6"/>
    </row>
    <row r="8" spans="1:15" x14ac:dyDescent="0.3">
      <c r="A8" t="s">
        <v>7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-1475943.0999999999</v>
      </c>
      <c r="I8" s="5">
        <v>-1806650.3900000001</v>
      </c>
      <c r="J8" s="5">
        <v>-1615576.66</v>
      </c>
      <c r="K8" s="5">
        <v>-1721975.8699999999</v>
      </c>
      <c r="L8" s="5">
        <v>-1714791.55</v>
      </c>
      <c r="M8" s="5">
        <v>-1368182.73</v>
      </c>
      <c r="N8" s="6">
        <f t="shared" si="0"/>
        <v>-9703120.3000000007</v>
      </c>
      <c r="O8" s="6"/>
    </row>
    <row r="9" spans="1:15" x14ac:dyDescent="0.3">
      <c r="A9" t="s">
        <v>8</v>
      </c>
      <c r="B9" s="5">
        <v>-6060949.709999999</v>
      </c>
      <c r="C9" s="5">
        <v>-5108637.9500000011</v>
      </c>
      <c r="D9" s="5">
        <v>-6592821.8000000017</v>
      </c>
      <c r="E9" s="5">
        <v>-4879163.200000002</v>
      </c>
      <c r="F9" s="5">
        <v>-5924082.3000000035</v>
      </c>
      <c r="G9" s="5">
        <v>-5837624.6599999983</v>
      </c>
      <c r="H9" s="5">
        <v>-4427286.12</v>
      </c>
      <c r="I9" s="5">
        <v>-4623367.0699999975</v>
      </c>
      <c r="J9" s="5">
        <v>-3922550.1199999969</v>
      </c>
      <c r="K9" s="5">
        <v>-4375979.4100000011</v>
      </c>
      <c r="L9" s="5">
        <v>-4377300.4699999988</v>
      </c>
      <c r="M9" s="5">
        <v>-4368452.4499999993</v>
      </c>
      <c r="N9" s="6">
        <f t="shared" si="0"/>
        <v>-60498215.260000005</v>
      </c>
      <c r="O9" s="6"/>
    </row>
    <row r="10" spans="1:15" x14ac:dyDescent="0.3">
      <c r="A10" t="s">
        <v>9</v>
      </c>
      <c r="B10" s="5">
        <v>-5724219</v>
      </c>
      <c r="C10" s="5">
        <v>-4658664</v>
      </c>
      <c r="D10" s="5">
        <v>-4888020.1099999994</v>
      </c>
      <c r="E10" s="5">
        <v>-3957125.78</v>
      </c>
      <c r="F10" s="5">
        <v>-4247052.16</v>
      </c>
      <c r="G10" s="5">
        <v>-5170050.8899999997</v>
      </c>
      <c r="H10" s="5">
        <v>-6378446.8399999999</v>
      </c>
      <c r="I10" s="5">
        <v>-5500578.5800000001</v>
      </c>
      <c r="J10" s="5">
        <v>-4605783.58</v>
      </c>
      <c r="K10" s="5">
        <v>-4305059.78</v>
      </c>
      <c r="L10" s="5">
        <v>-4724369.13</v>
      </c>
      <c r="M10" s="5">
        <v>-6099372.9399999995</v>
      </c>
      <c r="N10" s="6">
        <f t="shared" si="0"/>
        <v>-60258742.789999999</v>
      </c>
      <c r="O10" s="6"/>
    </row>
    <row r="11" spans="1:15" x14ac:dyDescent="0.3">
      <c r="A11" s="7" t="s">
        <v>0</v>
      </c>
      <c r="B11" s="8">
        <f>SUM(B3:B10)</f>
        <v>-24368104.729999997</v>
      </c>
      <c r="C11" s="8">
        <f t="shared" ref="C11:N11" si="1">SUM(C3:C10)</f>
        <v>-16808743.41</v>
      </c>
      <c r="D11" s="8">
        <f t="shared" si="1"/>
        <v>-20925720.440000001</v>
      </c>
      <c r="E11" s="8">
        <f t="shared" si="1"/>
        <v>-16327064.650000002</v>
      </c>
      <c r="F11" s="8">
        <f t="shared" si="1"/>
        <v>-18578395.890000004</v>
      </c>
      <c r="G11" s="8">
        <f t="shared" si="1"/>
        <v>-21560227.529999997</v>
      </c>
      <c r="H11" s="8">
        <f t="shared" si="1"/>
        <v>-25663911.620000001</v>
      </c>
      <c r="I11" s="8">
        <f t="shared" si="1"/>
        <v>-23439167.259999998</v>
      </c>
      <c r="J11" s="8">
        <f t="shared" si="1"/>
        <v>-20075604.469999999</v>
      </c>
      <c r="K11" s="8">
        <f t="shared" si="1"/>
        <v>-18973081.440000001</v>
      </c>
      <c r="L11" s="8">
        <f t="shared" si="1"/>
        <v>-18544735.120000001</v>
      </c>
      <c r="M11" s="8">
        <f t="shared" si="1"/>
        <v>-22995414.170000002</v>
      </c>
      <c r="N11" s="8">
        <f t="shared" si="1"/>
        <v>-248260170.72999999</v>
      </c>
      <c r="O11" s="6"/>
    </row>
    <row r="12" spans="1:15" x14ac:dyDescent="0.3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5" x14ac:dyDescent="0.3">
      <c r="A13" t="s">
        <v>2</v>
      </c>
      <c r="B13" s="9">
        <f>ROUND(B3/B$11,5)</f>
        <v>2.819E-2</v>
      </c>
      <c r="C13" s="9">
        <f t="shared" ref="C13:M13" si="2">ROUND(C3/C$11,5)</f>
        <v>2.6689999999999998E-2</v>
      </c>
      <c r="D13" s="9">
        <f t="shared" si="2"/>
        <v>3.015E-2</v>
      </c>
      <c r="E13" s="9">
        <f t="shared" si="2"/>
        <v>3.2680000000000001E-2</v>
      </c>
      <c r="F13" s="9">
        <f t="shared" si="2"/>
        <v>2.537E-2</v>
      </c>
      <c r="G13" s="9">
        <f t="shared" si="2"/>
        <v>2.462E-2</v>
      </c>
      <c r="H13" s="9">
        <f t="shared" si="2"/>
        <v>1.9140000000000001E-2</v>
      </c>
      <c r="I13" s="9">
        <f t="shared" si="2"/>
        <v>2.104E-2</v>
      </c>
      <c r="J13" s="9">
        <f t="shared" si="2"/>
        <v>2.3519999999999999E-2</v>
      </c>
      <c r="K13" s="9">
        <f t="shared" si="2"/>
        <v>2.724E-2</v>
      </c>
      <c r="L13" s="9">
        <f t="shared" si="2"/>
        <v>2.9409999999999999E-2</v>
      </c>
      <c r="M13" s="9">
        <f t="shared" si="2"/>
        <v>3.0849999999999999E-2</v>
      </c>
      <c r="N13" s="9">
        <f>ROUND(N3/N$11,5)</f>
        <v>2.631E-2</v>
      </c>
    </row>
    <row r="14" spans="1:15" x14ac:dyDescent="0.3">
      <c r="A14" t="s">
        <v>3</v>
      </c>
      <c r="B14" s="9">
        <f t="shared" ref="B14:N20" si="3">ROUND(B4/B$11,5)</f>
        <v>4.0430000000000001E-2</v>
      </c>
      <c r="C14" s="9">
        <f t="shared" si="3"/>
        <v>3.2160000000000001E-2</v>
      </c>
      <c r="D14" s="9">
        <f t="shared" si="3"/>
        <v>3.8390000000000001E-2</v>
      </c>
      <c r="E14" s="9">
        <f t="shared" si="3"/>
        <v>4.1829999999999999E-2</v>
      </c>
      <c r="F14" s="9">
        <f t="shared" si="3"/>
        <v>3.7510000000000002E-2</v>
      </c>
      <c r="G14" s="9">
        <f t="shared" si="3"/>
        <v>4.6719999999999998E-2</v>
      </c>
      <c r="H14" s="9">
        <f t="shared" si="3"/>
        <v>3.7039999999999997E-2</v>
      </c>
      <c r="I14" s="9">
        <f t="shared" si="3"/>
        <v>4.0550000000000003E-2</v>
      </c>
      <c r="J14" s="9">
        <f t="shared" si="3"/>
        <v>3.9919999999999997E-2</v>
      </c>
      <c r="K14" s="9">
        <f t="shared" si="3"/>
        <v>4.2009999999999999E-2</v>
      </c>
      <c r="L14" s="9">
        <f t="shared" si="3"/>
        <v>3.61E-2</v>
      </c>
      <c r="M14" s="9">
        <f t="shared" si="3"/>
        <v>3.7900000000000003E-2</v>
      </c>
      <c r="N14" s="9">
        <f t="shared" si="3"/>
        <v>3.9300000000000002E-2</v>
      </c>
    </row>
    <row r="15" spans="1:15" x14ac:dyDescent="0.3">
      <c r="A15" t="s">
        <v>4</v>
      </c>
      <c r="B15" s="9">
        <f t="shared" si="3"/>
        <v>7.936E-2</v>
      </c>
      <c r="C15" s="9">
        <f t="shared" si="3"/>
        <v>6.7449999999999996E-2</v>
      </c>
      <c r="D15" s="9">
        <f t="shared" si="3"/>
        <v>7.4399999999999994E-2</v>
      </c>
      <c r="E15" s="9">
        <f t="shared" si="3"/>
        <v>6.4180000000000001E-2</v>
      </c>
      <c r="F15" s="9">
        <f t="shared" si="3"/>
        <v>7.2020000000000001E-2</v>
      </c>
      <c r="G15" s="9">
        <f t="shared" si="3"/>
        <v>8.6080000000000004E-2</v>
      </c>
      <c r="H15" s="9">
        <f t="shared" si="3"/>
        <v>9.0730000000000005E-2</v>
      </c>
      <c r="I15" s="9">
        <f t="shared" si="3"/>
        <v>8.9279999999999998E-2</v>
      </c>
      <c r="J15" s="9">
        <f t="shared" si="3"/>
        <v>8.5279999999999995E-2</v>
      </c>
      <c r="K15" s="9">
        <f t="shared" si="3"/>
        <v>7.0760000000000003E-2</v>
      </c>
      <c r="L15" s="9">
        <f t="shared" si="3"/>
        <v>6.6000000000000003E-2</v>
      </c>
      <c r="M15" s="9">
        <f t="shared" si="3"/>
        <v>7.1800000000000003E-2</v>
      </c>
      <c r="N15" s="9">
        <f t="shared" si="3"/>
        <v>7.7410000000000007E-2</v>
      </c>
    </row>
    <row r="16" spans="1:15" x14ac:dyDescent="0.3">
      <c r="A16" t="s">
        <v>5</v>
      </c>
      <c r="B16" s="9">
        <f t="shared" si="3"/>
        <v>7.5270000000000004E-2</v>
      </c>
      <c r="C16" s="9">
        <f t="shared" si="3"/>
        <v>6.2839999999999993E-2</v>
      </c>
      <c r="D16" s="9">
        <f t="shared" si="3"/>
        <v>7.0330000000000004E-2</v>
      </c>
      <c r="E16" s="9">
        <f t="shared" si="3"/>
        <v>6.105E-2</v>
      </c>
      <c r="F16" s="9">
        <f t="shared" si="3"/>
        <v>7.3230000000000003E-2</v>
      </c>
      <c r="G16" s="9">
        <f t="shared" si="3"/>
        <v>7.782E-2</v>
      </c>
      <c r="H16" s="9">
        <f t="shared" si="3"/>
        <v>7.6280000000000001E-2</v>
      </c>
      <c r="I16" s="9">
        <f t="shared" si="3"/>
        <v>7.8070000000000001E-2</v>
      </c>
      <c r="J16" s="9">
        <f t="shared" si="3"/>
        <v>7.6609999999999998E-2</v>
      </c>
      <c r="K16" s="9">
        <f t="shared" si="3"/>
        <v>6.9099999999999995E-2</v>
      </c>
      <c r="L16" s="9">
        <f t="shared" si="3"/>
        <v>6.1620000000000001E-2</v>
      </c>
      <c r="M16" s="9">
        <f t="shared" si="3"/>
        <v>6.6559999999999994E-2</v>
      </c>
      <c r="N16" s="9">
        <f t="shared" si="3"/>
        <v>7.1330000000000005E-2</v>
      </c>
    </row>
    <row r="17" spans="1:15" x14ac:dyDescent="0.3">
      <c r="A17" t="s">
        <v>6</v>
      </c>
      <c r="B17" s="9">
        <f t="shared" si="3"/>
        <v>0.29311999999999999</v>
      </c>
      <c r="C17" s="9">
        <f t="shared" si="3"/>
        <v>0.22977</v>
      </c>
      <c r="D17" s="9">
        <f t="shared" si="3"/>
        <v>0.23808000000000001</v>
      </c>
      <c r="E17" s="9">
        <f t="shared" si="3"/>
        <v>0.25906000000000001</v>
      </c>
      <c r="F17" s="9">
        <f t="shared" si="3"/>
        <v>0.24439</v>
      </c>
      <c r="G17" s="9">
        <f t="shared" si="3"/>
        <v>0.25419999999999998</v>
      </c>
      <c r="H17" s="9">
        <f t="shared" si="3"/>
        <v>0.29824000000000001</v>
      </c>
      <c r="I17" s="9">
        <f t="shared" si="3"/>
        <v>0.26206000000000002</v>
      </c>
      <c r="J17" s="9">
        <f t="shared" si="3"/>
        <v>0.26937</v>
      </c>
      <c r="K17" s="9">
        <f t="shared" si="3"/>
        <v>0.24259</v>
      </c>
      <c r="L17" s="9">
        <f t="shared" si="3"/>
        <v>0.22359999999999999</v>
      </c>
      <c r="M17" s="9">
        <f t="shared" si="3"/>
        <v>0.27817999999999998</v>
      </c>
      <c r="N17" s="9">
        <f t="shared" si="3"/>
        <v>0.26016</v>
      </c>
    </row>
    <row r="18" spans="1:15" x14ac:dyDescent="0.3">
      <c r="A18" t="s">
        <v>7</v>
      </c>
      <c r="B18" s="9">
        <f t="shared" si="3"/>
        <v>0</v>
      </c>
      <c r="C18" s="9">
        <f t="shared" si="3"/>
        <v>0</v>
      </c>
      <c r="D18" s="9">
        <f t="shared" si="3"/>
        <v>0</v>
      </c>
      <c r="E18" s="9">
        <f t="shared" si="3"/>
        <v>0</v>
      </c>
      <c r="F18" s="9">
        <f t="shared" si="3"/>
        <v>0</v>
      </c>
      <c r="G18" s="9">
        <f t="shared" si="3"/>
        <v>0</v>
      </c>
      <c r="H18" s="9">
        <f t="shared" si="3"/>
        <v>5.7509999999999999E-2</v>
      </c>
      <c r="I18" s="9">
        <f t="shared" si="3"/>
        <v>7.7079999999999996E-2</v>
      </c>
      <c r="J18" s="9">
        <f t="shared" si="3"/>
        <v>8.047E-2</v>
      </c>
      <c r="K18" s="9">
        <f t="shared" si="3"/>
        <v>9.0759999999999993E-2</v>
      </c>
      <c r="L18" s="9">
        <f t="shared" si="3"/>
        <v>9.2469999999999997E-2</v>
      </c>
      <c r="M18" s="9">
        <f t="shared" si="3"/>
        <v>5.9499999999999997E-2</v>
      </c>
      <c r="N18" s="9">
        <f t="shared" si="3"/>
        <v>3.9079999999999997E-2</v>
      </c>
    </row>
    <row r="19" spans="1:15" x14ac:dyDescent="0.3">
      <c r="A19" t="s">
        <v>8</v>
      </c>
      <c r="B19" s="9">
        <f t="shared" si="3"/>
        <v>0.24872</v>
      </c>
      <c r="C19" s="9">
        <f t="shared" si="3"/>
        <v>0.30392999999999998</v>
      </c>
      <c r="D19" s="9">
        <f t="shared" si="3"/>
        <v>0.31506000000000001</v>
      </c>
      <c r="E19" s="9">
        <f t="shared" si="3"/>
        <v>0.29883999999999999</v>
      </c>
      <c r="F19" s="9">
        <f t="shared" si="3"/>
        <v>0.31886999999999999</v>
      </c>
      <c r="G19" s="9">
        <f t="shared" si="3"/>
        <v>0.27076</v>
      </c>
      <c r="H19" s="9">
        <f t="shared" si="3"/>
        <v>0.17251</v>
      </c>
      <c r="I19" s="9">
        <f t="shared" si="3"/>
        <v>0.19725000000000001</v>
      </c>
      <c r="J19" s="9">
        <f t="shared" si="3"/>
        <v>0.19539000000000001</v>
      </c>
      <c r="K19" s="9">
        <f t="shared" si="3"/>
        <v>0.23064000000000001</v>
      </c>
      <c r="L19" s="9">
        <f t="shared" si="3"/>
        <v>0.23604</v>
      </c>
      <c r="M19" s="9">
        <f t="shared" si="3"/>
        <v>0.18997</v>
      </c>
      <c r="N19" s="9">
        <f t="shared" si="3"/>
        <v>0.24368999999999999</v>
      </c>
    </row>
    <row r="20" spans="1:15" x14ac:dyDescent="0.3">
      <c r="A20" t="s">
        <v>9</v>
      </c>
      <c r="B20" s="9">
        <f t="shared" si="3"/>
        <v>0.23491000000000001</v>
      </c>
      <c r="C20" s="9">
        <f t="shared" si="3"/>
        <v>0.27716000000000002</v>
      </c>
      <c r="D20" s="9">
        <f t="shared" si="3"/>
        <v>0.23358999999999999</v>
      </c>
      <c r="E20" s="9">
        <f t="shared" si="3"/>
        <v>0.24237</v>
      </c>
      <c r="F20" s="9">
        <f t="shared" si="3"/>
        <v>0.2286</v>
      </c>
      <c r="G20" s="9">
        <f t="shared" si="3"/>
        <v>0.23980000000000001</v>
      </c>
      <c r="H20" s="9">
        <f t="shared" si="3"/>
        <v>0.24854000000000001</v>
      </c>
      <c r="I20" s="9">
        <f t="shared" si="3"/>
        <v>0.23466999999999999</v>
      </c>
      <c r="J20" s="9">
        <f t="shared" si="3"/>
        <v>0.22942000000000001</v>
      </c>
      <c r="K20" s="9">
        <f t="shared" si="3"/>
        <v>0.22689999999999999</v>
      </c>
      <c r="L20" s="9">
        <f t="shared" si="3"/>
        <v>0.25475999999999999</v>
      </c>
      <c r="M20" s="9">
        <f t="shared" si="3"/>
        <v>0.26523999999999998</v>
      </c>
      <c r="N20" s="9">
        <f t="shared" si="3"/>
        <v>0.24271999999999999</v>
      </c>
    </row>
    <row r="21" spans="1:15" x14ac:dyDescent="0.3">
      <c r="A21" s="10"/>
      <c r="B21" s="11">
        <f>SUM(B13:B20)</f>
        <v>1</v>
      </c>
      <c r="C21" s="11">
        <f t="shared" ref="C21:N21" si="4">SUM(C13:C20)</f>
        <v>1</v>
      </c>
      <c r="D21" s="11">
        <f t="shared" si="4"/>
        <v>1</v>
      </c>
      <c r="E21" s="11">
        <f t="shared" si="4"/>
        <v>1.0000100000000001</v>
      </c>
      <c r="F21" s="11">
        <f t="shared" si="4"/>
        <v>0.99999000000000005</v>
      </c>
      <c r="G21" s="11">
        <f t="shared" si="4"/>
        <v>1</v>
      </c>
      <c r="H21" s="11">
        <f t="shared" si="4"/>
        <v>0.99998999999999993</v>
      </c>
      <c r="I21" s="11">
        <f t="shared" si="4"/>
        <v>1</v>
      </c>
      <c r="J21" s="11">
        <f t="shared" si="4"/>
        <v>0.99997999999999987</v>
      </c>
      <c r="K21" s="11">
        <f t="shared" si="4"/>
        <v>0.99999999999999989</v>
      </c>
      <c r="L21" s="11">
        <f t="shared" si="4"/>
        <v>1</v>
      </c>
      <c r="M21" s="11">
        <f t="shared" si="4"/>
        <v>1</v>
      </c>
      <c r="N21" s="11">
        <f t="shared" si="4"/>
        <v>1</v>
      </c>
    </row>
    <row r="22" spans="1:15" s="15" customFormat="1" ht="22.5" customHeight="1" x14ac:dyDescent="0.3">
      <c r="A22" s="12" t="s">
        <v>11</v>
      </c>
      <c r="B22" s="13">
        <v>21500915.940000001</v>
      </c>
      <c r="C22" s="13">
        <v>18235798.280000001</v>
      </c>
      <c r="D22" s="13">
        <v>19847793.539999999</v>
      </c>
      <c r="E22" s="13">
        <v>16420084.67</v>
      </c>
      <c r="F22" s="13">
        <v>17732974.140000001</v>
      </c>
      <c r="G22" s="13">
        <v>21201683.949999999</v>
      </c>
      <c r="H22" s="13">
        <v>24866070.170000002</v>
      </c>
      <c r="I22" s="13">
        <v>21670126.190000001</v>
      </c>
      <c r="J22" s="13">
        <v>18373867.850000001</v>
      </c>
      <c r="K22" s="13">
        <v>16690856.65</v>
      </c>
      <c r="L22" s="13">
        <v>17572402.039999999</v>
      </c>
      <c r="M22" s="13">
        <v>20388360.739999998</v>
      </c>
      <c r="N22" s="14">
        <f>SUM(B22:M22)</f>
        <v>234500934.16</v>
      </c>
    </row>
    <row r="23" spans="1:15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 x14ac:dyDescent="0.3">
      <c r="A24" t="s">
        <v>2</v>
      </c>
      <c r="B24" s="5">
        <f t="shared" ref="B24:M31" si="5">B$22*B13</f>
        <v>606110.82034860004</v>
      </c>
      <c r="C24" s="5">
        <f t="shared" si="5"/>
        <v>486713.45609320002</v>
      </c>
      <c r="D24" s="5">
        <f t="shared" si="5"/>
        <v>598410.97523099999</v>
      </c>
      <c r="E24" s="5">
        <f t="shared" si="5"/>
        <v>536608.36701559997</v>
      </c>
      <c r="F24" s="5">
        <f t="shared" si="5"/>
        <v>449885.55393180001</v>
      </c>
      <c r="G24" s="5">
        <f t="shared" si="5"/>
        <v>521985.45884899999</v>
      </c>
      <c r="H24" s="5">
        <f t="shared" si="5"/>
        <v>475936.58305380004</v>
      </c>
      <c r="I24" s="5">
        <f t="shared" si="5"/>
        <v>455939.45503760001</v>
      </c>
      <c r="J24" s="5">
        <f t="shared" si="5"/>
        <v>432153.37183200003</v>
      </c>
      <c r="K24" s="5">
        <f t="shared" si="5"/>
        <v>454658.935146</v>
      </c>
      <c r="L24" s="5">
        <f t="shared" si="5"/>
        <v>516804.34399639996</v>
      </c>
      <c r="M24" s="5">
        <f t="shared" si="5"/>
        <v>628980.92882899998</v>
      </c>
    </row>
    <row r="25" spans="1:15" x14ac:dyDescent="0.3">
      <c r="A25" t="s">
        <v>3</v>
      </c>
      <c r="B25" s="5">
        <f t="shared" si="5"/>
        <v>869282.03145420004</v>
      </c>
      <c r="C25" s="5">
        <f t="shared" si="5"/>
        <v>586463.27268480009</v>
      </c>
      <c r="D25" s="5">
        <f t="shared" si="5"/>
        <v>761956.7940006</v>
      </c>
      <c r="E25" s="5">
        <f t="shared" si="5"/>
        <v>686852.14174610004</v>
      </c>
      <c r="F25" s="5">
        <f t="shared" si="5"/>
        <v>665163.85999140004</v>
      </c>
      <c r="G25" s="5">
        <f t="shared" si="5"/>
        <v>990542.67414399993</v>
      </c>
      <c r="H25" s="5">
        <f t="shared" si="5"/>
        <v>921039.23909679998</v>
      </c>
      <c r="I25" s="5">
        <f t="shared" si="5"/>
        <v>878723.61700450012</v>
      </c>
      <c r="J25" s="5">
        <f t="shared" si="5"/>
        <v>733484.80457200005</v>
      </c>
      <c r="K25" s="5">
        <f t="shared" si="5"/>
        <v>701182.88786649995</v>
      </c>
      <c r="L25" s="5">
        <f t="shared" si="5"/>
        <v>634363.713644</v>
      </c>
      <c r="M25" s="5">
        <f t="shared" si="5"/>
        <v>772718.87204599997</v>
      </c>
    </row>
    <row r="26" spans="1:15" x14ac:dyDescent="0.3">
      <c r="A26" t="s">
        <v>4</v>
      </c>
      <c r="B26" s="5">
        <f t="shared" si="5"/>
        <v>1706312.6889984</v>
      </c>
      <c r="C26" s="5">
        <f t="shared" si="5"/>
        <v>1230004.5939859999</v>
      </c>
      <c r="D26" s="5">
        <f t="shared" si="5"/>
        <v>1476675.8393759998</v>
      </c>
      <c r="E26" s="5">
        <f t="shared" si="5"/>
        <v>1053841.0341206</v>
      </c>
      <c r="F26" s="5">
        <f t="shared" si="5"/>
        <v>1277128.7975628001</v>
      </c>
      <c r="G26" s="5">
        <f t="shared" si="5"/>
        <v>1825040.9544160001</v>
      </c>
      <c r="H26" s="5">
        <f t="shared" si="5"/>
        <v>2256098.5465241005</v>
      </c>
      <c r="I26" s="5">
        <f t="shared" si="5"/>
        <v>1934708.8662432001</v>
      </c>
      <c r="J26" s="5">
        <f t="shared" si="5"/>
        <v>1566923.450248</v>
      </c>
      <c r="K26" s="5">
        <f t="shared" si="5"/>
        <v>1181045.0165540001</v>
      </c>
      <c r="L26" s="5">
        <f t="shared" si="5"/>
        <v>1159778.53464</v>
      </c>
      <c r="M26" s="5">
        <f t="shared" si="5"/>
        <v>1463884.3011320001</v>
      </c>
    </row>
    <row r="27" spans="1:15" x14ac:dyDescent="0.3">
      <c r="A27" t="s">
        <v>5</v>
      </c>
      <c r="B27" s="5">
        <f t="shared" si="5"/>
        <v>1618373.9428038001</v>
      </c>
      <c r="C27" s="5">
        <f t="shared" si="5"/>
        <v>1145937.5639151998</v>
      </c>
      <c r="D27" s="5">
        <f t="shared" si="5"/>
        <v>1395895.3196682001</v>
      </c>
      <c r="E27" s="5">
        <f t="shared" si="5"/>
        <v>1002446.1691035</v>
      </c>
      <c r="F27" s="5">
        <f t="shared" si="5"/>
        <v>1298585.6962722002</v>
      </c>
      <c r="G27" s="5">
        <f t="shared" si="5"/>
        <v>1649915.0449889998</v>
      </c>
      <c r="H27" s="5">
        <f t="shared" si="5"/>
        <v>1896783.8325676001</v>
      </c>
      <c r="I27" s="5">
        <f t="shared" si="5"/>
        <v>1691786.7516533001</v>
      </c>
      <c r="J27" s="5">
        <f t="shared" si="5"/>
        <v>1407622.0159885001</v>
      </c>
      <c r="K27" s="5">
        <f t="shared" si="5"/>
        <v>1153338.1945149999</v>
      </c>
      <c r="L27" s="5">
        <f t="shared" si="5"/>
        <v>1082811.4137048</v>
      </c>
      <c r="M27" s="5">
        <f t="shared" si="5"/>
        <v>1357049.2908543998</v>
      </c>
    </row>
    <row r="28" spans="1:15" x14ac:dyDescent="0.3">
      <c r="A28" t="s">
        <v>6</v>
      </c>
      <c r="B28" s="5">
        <f t="shared" si="5"/>
        <v>6302348.4803328002</v>
      </c>
      <c r="C28" s="5">
        <f t="shared" si="5"/>
        <v>4190039.3707956001</v>
      </c>
      <c r="D28" s="5">
        <f t="shared" si="5"/>
        <v>4725362.6860031998</v>
      </c>
      <c r="E28" s="5">
        <f t="shared" si="5"/>
        <v>4253787.1346102003</v>
      </c>
      <c r="F28" s="5">
        <f t="shared" si="5"/>
        <v>4333761.5500745997</v>
      </c>
      <c r="G28" s="5">
        <f t="shared" si="5"/>
        <v>5389468.0600899998</v>
      </c>
      <c r="H28" s="5">
        <f t="shared" si="5"/>
        <v>7416056.767500801</v>
      </c>
      <c r="I28" s="5">
        <f t="shared" si="5"/>
        <v>5678873.2693514004</v>
      </c>
      <c r="J28" s="5">
        <f t="shared" si="5"/>
        <v>4949368.7827545004</v>
      </c>
      <c r="K28" s="5">
        <f t="shared" si="5"/>
        <v>4049034.9147235001</v>
      </c>
      <c r="L28" s="5">
        <f t="shared" si="5"/>
        <v>3929189.0961439996</v>
      </c>
      <c r="M28" s="5">
        <f t="shared" si="5"/>
        <v>5671634.1906531993</v>
      </c>
    </row>
    <row r="29" spans="1:15" x14ac:dyDescent="0.3">
      <c r="A29" t="s">
        <v>7</v>
      </c>
      <c r="B29" s="5">
        <f t="shared" si="5"/>
        <v>0</v>
      </c>
      <c r="C29" s="5">
        <f t="shared" si="5"/>
        <v>0</v>
      </c>
      <c r="D29" s="5">
        <f t="shared" si="5"/>
        <v>0</v>
      </c>
      <c r="E29" s="5">
        <f t="shared" si="5"/>
        <v>0</v>
      </c>
      <c r="F29" s="5">
        <f t="shared" si="5"/>
        <v>0</v>
      </c>
      <c r="G29" s="5">
        <f t="shared" si="5"/>
        <v>0</v>
      </c>
      <c r="H29" s="5">
        <f t="shared" si="5"/>
        <v>1430047.6954767001</v>
      </c>
      <c r="I29" s="5">
        <f t="shared" si="5"/>
        <v>1670333.3267252001</v>
      </c>
      <c r="J29" s="5">
        <f t="shared" si="5"/>
        <v>1478545.1458895002</v>
      </c>
      <c r="K29" s="5">
        <f t="shared" si="5"/>
        <v>1514862.149554</v>
      </c>
      <c r="L29" s="5">
        <f t="shared" si="5"/>
        <v>1624920.0166387998</v>
      </c>
      <c r="M29" s="5">
        <f t="shared" si="5"/>
        <v>1213107.4640299999</v>
      </c>
    </row>
    <row r="30" spans="1:15" x14ac:dyDescent="0.3">
      <c r="A30" t="s">
        <v>8</v>
      </c>
      <c r="B30" s="5">
        <f t="shared" si="5"/>
        <v>5347707.8125967998</v>
      </c>
      <c r="C30" s="5">
        <f t="shared" si="5"/>
        <v>5542406.1712403996</v>
      </c>
      <c r="D30" s="5">
        <f t="shared" si="5"/>
        <v>6253245.8327123998</v>
      </c>
      <c r="E30" s="5">
        <f t="shared" si="5"/>
        <v>4906978.1027827999</v>
      </c>
      <c r="F30" s="5">
        <f t="shared" si="5"/>
        <v>5654513.4640218001</v>
      </c>
      <c r="G30" s="5">
        <f t="shared" si="5"/>
        <v>5740567.9463019995</v>
      </c>
      <c r="H30" s="5">
        <f t="shared" si="5"/>
        <v>4289645.7650267007</v>
      </c>
      <c r="I30" s="5">
        <f t="shared" si="5"/>
        <v>4274432.3909775</v>
      </c>
      <c r="J30" s="5">
        <f t="shared" si="5"/>
        <v>3590070.0392115004</v>
      </c>
      <c r="K30" s="5">
        <f t="shared" si="5"/>
        <v>3849579.1777560003</v>
      </c>
      <c r="L30" s="5">
        <f t="shared" si="5"/>
        <v>4147789.7775216</v>
      </c>
      <c r="M30" s="5">
        <f t="shared" si="5"/>
        <v>3873176.8897777996</v>
      </c>
    </row>
    <row r="31" spans="1:15" x14ac:dyDescent="0.3">
      <c r="A31" t="s">
        <v>9</v>
      </c>
      <c r="B31" s="5">
        <f t="shared" si="5"/>
        <v>5050780.1634654002</v>
      </c>
      <c r="C31" s="5">
        <f t="shared" si="5"/>
        <v>5054233.851284801</v>
      </c>
      <c r="D31" s="5">
        <f t="shared" si="5"/>
        <v>4636246.0930085992</v>
      </c>
      <c r="E31" s="5">
        <f t="shared" si="5"/>
        <v>3979735.9214678998</v>
      </c>
      <c r="F31" s="5">
        <f t="shared" si="5"/>
        <v>4053757.8884040001</v>
      </c>
      <c r="G31" s="5">
        <f t="shared" si="5"/>
        <v>5084163.81121</v>
      </c>
      <c r="H31" s="5">
        <f t="shared" si="5"/>
        <v>6180213.0800518012</v>
      </c>
      <c r="I31" s="5">
        <f t="shared" si="5"/>
        <v>5085328.5130073</v>
      </c>
      <c r="J31" s="5">
        <f t="shared" si="5"/>
        <v>4215332.762147001</v>
      </c>
      <c r="K31" s="5">
        <f t="shared" si="5"/>
        <v>3787155.3738850001</v>
      </c>
      <c r="L31" s="5">
        <f t="shared" si="5"/>
        <v>4476745.1437104</v>
      </c>
      <c r="M31" s="5">
        <f t="shared" si="5"/>
        <v>5407808.8026775988</v>
      </c>
    </row>
    <row r="32" spans="1:15" x14ac:dyDescent="0.3">
      <c r="A32" s="7" t="s">
        <v>24</v>
      </c>
      <c r="B32" s="8">
        <f>SUM(B24:B31)</f>
        <v>21500915.940000001</v>
      </c>
      <c r="C32" s="8">
        <f t="shared" ref="C32:M32" si="6">SUM(C24:C31)</f>
        <v>18235798.280000001</v>
      </c>
      <c r="D32" s="8">
        <f t="shared" si="6"/>
        <v>19847793.539999999</v>
      </c>
      <c r="E32" s="8">
        <f t="shared" si="6"/>
        <v>16420248.8708467</v>
      </c>
      <c r="F32" s="8">
        <f t="shared" si="6"/>
        <v>17732796.810258601</v>
      </c>
      <c r="G32" s="8">
        <f t="shared" si="6"/>
        <v>21201683.949999999</v>
      </c>
      <c r="H32" s="8">
        <f t="shared" si="6"/>
        <v>24865821.509298302</v>
      </c>
      <c r="I32" s="8">
        <f t="shared" si="6"/>
        <v>21670126.190000001</v>
      </c>
      <c r="J32" s="8">
        <f t="shared" si="6"/>
        <v>18373500.372643001</v>
      </c>
      <c r="K32" s="8">
        <f t="shared" si="6"/>
        <v>16690856.65</v>
      </c>
      <c r="L32" s="8">
        <f t="shared" si="6"/>
        <v>17572402.039999999</v>
      </c>
      <c r="M32" s="8">
        <f t="shared" si="6"/>
        <v>20388360.739999998</v>
      </c>
      <c r="N32" s="8"/>
      <c r="O32" s="6"/>
    </row>
    <row r="33" spans="1:14" x14ac:dyDescent="0.3">
      <c r="A33" s="4" t="s">
        <v>13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3">
      <c r="A34" t="s">
        <v>2</v>
      </c>
      <c r="B34" s="16">
        <v>0.10299999999999999</v>
      </c>
      <c r="C34" s="16">
        <v>0.10299999999999999</v>
      </c>
      <c r="D34" s="16">
        <v>0.10299999999999999</v>
      </c>
      <c r="E34" s="16">
        <v>0.10299999999999999</v>
      </c>
      <c r="F34" s="16">
        <v>9.0999999999999998E-2</v>
      </c>
      <c r="G34" s="16">
        <v>9.0999999999999998E-2</v>
      </c>
      <c r="H34" s="16">
        <v>7.6999999999999999E-2</v>
      </c>
      <c r="I34" s="16">
        <v>7.6999999999999999E-2</v>
      </c>
      <c r="J34" s="16">
        <v>7.6999999999999999E-2</v>
      </c>
      <c r="K34" s="16">
        <v>7.6999999999999999E-2</v>
      </c>
      <c r="L34" s="16">
        <v>7.6999999999999999E-2</v>
      </c>
      <c r="M34" s="16">
        <v>7.6999999999999999E-2</v>
      </c>
    </row>
    <row r="35" spans="1:14" x14ac:dyDescent="0.3">
      <c r="A35" t="s">
        <v>3</v>
      </c>
      <c r="B35" s="16">
        <v>0.121</v>
      </c>
      <c r="C35" s="16">
        <v>0.121</v>
      </c>
      <c r="D35" s="16">
        <v>0.121</v>
      </c>
      <c r="E35" s="16">
        <v>0.121</v>
      </c>
      <c r="F35" s="16">
        <v>0.106</v>
      </c>
      <c r="G35" s="16">
        <v>0.106</v>
      </c>
      <c r="H35" s="16">
        <v>0.09</v>
      </c>
      <c r="I35" s="16">
        <v>0.09</v>
      </c>
      <c r="J35" s="16">
        <v>0.09</v>
      </c>
      <c r="K35" s="16">
        <v>0.09</v>
      </c>
      <c r="L35" s="16">
        <v>0.09</v>
      </c>
      <c r="M35" s="16">
        <v>0.09</v>
      </c>
    </row>
    <row r="36" spans="1:14" x14ac:dyDescent="0.3">
      <c r="A36" t="s">
        <v>4</v>
      </c>
      <c r="B36" s="16">
        <v>0.18</v>
      </c>
      <c r="C36" s="16">
        <v>0.18</v>
      </c>
      <c r="D36" s="16">
        <v>0.18</v>
      </c>
      <c r="E36" s="16">
        <v>0.18</v>
      </c>
      <c r="F36" s="16">
        <v>0.157</v>
      </c>
      <c r="G36" s="16">
        <v>0.157</v>
      </c>
      <c r="H36" s="16">
        <v>0.13200000000000001</v>
      </c>
      <c r="I36" s="16">
        <v>0.13200000000000001</v>
      </c>
      <c r="J36" s="16">
        <v>0.13200000000000001</v>
      </c>
      <c r="K36" s="16">
        <v>0.13200000000000001</v>
      </c>
      <c r="L36" s="16">
        <v>0.13200000000000001</v>
      </c>
      <c r="M36" s="16">
        <v>0.13200000000000001</v>
      </c>
    </row>
    <row r="37" spans="1:14" x14ac:dyDescent="0.3">
      <c r="A37" t="s">
        <v>5</v>
      </c>
      <c r="B37" s="16">
        <v>0.13200000000000001</v>
      </c>
      <c r="C37" s="16">
        <v>0.13200000000000001</v>
      </c>
      <c r="D37" s="16">
        <v>0.13200000000000001</v>
      </c>
      <c r="E37" s="16">
        <v>0.13200000000000001</v>
      </c>
      <c r="F37" s="16">
        <v>0.113</v>
      </c>
      <c r="G37" s="16">
        <v>0.113</v>
      </c>
      <c r="H37" s="16">
        <v>9.5000000000000001E-2</v>
      </c>
      <c r="I37" s="16">
        <v>9.5000000000000001E-2</v>
      </c>
      <c r="J37" s="16">
        <v>9.5000000000000001E-2</v>
      </c>
      <c r="K37" s="16">
        <v>9.5000000000000001E-2</v>
      </c>
      <c r="L37" s="16">
        <v>9.5000000000000001E-2</v>
      </c>
      <c r="M37" s="16">
        <v>9.5000000000000001E-2</v>
      </c>
    </row>
    <row r="38" spans="1:14" x14ac:dyDescent="0.3">
      <c r="A38" t="s">
        <v>6</v>
      </c>
      <c r="B38" s="16">
        <v>8.6999999999999994E-2</v>
      </c>
      <c r="C38" s="16">
        <v>8.6999999999999994E-2</v>
      </c>
      <c r="D38" s="16">
        <v>8.6999999999999994E-2</v>
      </c>
      <c r="E38" s="16">
        <v>8.6999999999999994E-2</v>
      </c>
      <c r="F38" s="16">
        <v>7.6999999999999999E-2</v>
      </c>
      <c r="G38" s="16">
        <v>7.6999999999999999E-2</v>
      </c>
      <c r="H38" s="16">
        <v>6.5000000000000002E-2</v>
      </c>
      <c r="I38" s="16">
        <v>6.5000000000000002E-2</v>
      </c>
      <c r="J38" s="16">
        <v>6.5000000000000002E-2</v>
      </c>
      <c r="K38" s="16">
        <v>6.5000000000000002E-2</v>
      </c>
      <c r="L38" s="16">
        <v>6.5000000000000002E-2</v>
      </c>
      <c r="M38" s="16">
        <v>6.5000000000000002E-2</v>
      </c>
    </row>
    <row r="39" spans="1:14" x14ac:dyDescent="0.3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3">
      <c r="A40" t="s">
        <v>2</v>
      </c>
      <c r="B40" s="17">
        <f t="shared" ref="B40:M44" si="7">B24*B34</f>
        <v>62429.414495905803</v>
      </c>
      <c r="C40" s="17">
        <f t="shared" si="7"/>
        <v>50131.485977599601</v>
      </c>
      <c r="D40" s="17">
        <f t="shared" si="7"/>
        <v>61636.330448792993</v>
      </c>
      <c r="E40" s="17">
        <f t="shared" si="7"/>
        <v>55270.661802606795</v>
      </c>
      <c r="F40" s="17">
        <f t="shared" si="7"/>
        <v>40939.585407793798</v>
      </c>
      <c r="G40" s="17">
        <f t="shared" si="7"/>
        <v>47500.676755258995</v>
      </c>
      <c r="H40" s="17">
        <f t="shared" si="7"/>
        <v>36647.116895142601</v>
      </c>
      <c r="I40" s="17">
        <f t="shared" si="7"/>
        <v>35107.338037895199</v>
      </c>
      <c r="J40" s="17">
        <f t="shared" si="7"/>
        <v>33275.809631064003</v>
      </c>
      <c r="K40" s="17">
        <f t="shared" si="7"/>
        <v>35008.738006241998</v>
      </c>
      <c r="L40" s="17">
        <f t="shared" si="7"/>
        <v>39793.9344877228</v>
      </c>
      <c r="M40" s="17">
        <f t="shared" si="7"/>
        <v>48431.531519832999</v>
      </c>
    </row>
    <row r="41" spans="1:14" x14ac:dyDescent="0.3">
      <c r="A41" t="s">
        <v>3</v>
      </c>
      <c r="B41" s="17">
        <f t="shared" si="7"/>
        <v>105183.1258059582</v>
      </c>
      <c r="C41" s="17">
        <f t="shared" si="7"/>
        <v>70962.055994860813</v>
      </c>
      <c r="D41" s="17">
        <f t="shared" si="7"/>
        <v>92196.772074072593</v>
      </c>
      <c r="E41" s="17">
        <f t="shared" si="7"/>
        <v>83109.109151278099</v>
      </c>
      <c r="F41" s="17">
        <f t="shared" si="7"/>
        <v>70507.369159088397</v>
      </c>
      <c r="G41" s="17">
        <f t="shared" si="7"/>
        <v>104997.52345926399</v>
      </c>
      <c r="H41" s="17">
        <f t="shared" si="7"/>
        <v>82893.531518712</v>
      </c>
      <c r="I41" s="17">
        <f t="shared" si="7"/>
        <v>79085.125530405014</v>
      </c>
      <c r="J41" s="17">
        <f t="shared" si="7"/>
        <v>66013.632411480008</v>
      </c>
      <c r="K41" s="17">
        <f t="shared" si="7"/>
        <v>63106.459907984994</v>
      </c>
      <c r="L41" s="17">
        <f t="shared" si="7"/>
        <v>57092.734227959998</v>
      </c>
      <c r="M41" s="17">
        <f t="shared" si="7"/>
        <v>69544.698484139997</v>
      </c>
    </row>
    <row r="42" spans="1:14" x14ac:dyDescent="0.3">
      <c r="A42" t="s">
        <v>4</v>
      </c>
      <c r="B42" s="17">
        <f t="shared" si="7"/>
        <v>307136.28401971201</v>
      </c>
      <c r="C42" s="17">
        <f t="shared" si="7"/>
        <v>221400.82691747998</v>
      </c>
      <c r="D42" s="17">
        <f t="shared" si="7"/>
        <v>265801.65108767996</v>
      </c>
      <c r="E42" s="17">
        <f t="shared" si="7"/>
        <v>189691.38614170798</v>
      </c>
      <c r="F42" s="17">
        <f t="shared" si="7"/>
        <v>200509.22121735962</v>
      </c>
      <c r="G42" s="17">
        <f t="shared" si="7"/>
        <v>286531.42984331201</v>
      </c>
      <c r="H42" s="17">
        <f t="shared" si="7"/>
        <v>297805.00814118126</v>
      </c>
      <c r="I42" s="17">
        <f t="shared" si="7"/>
        <v>255381.57034410242</v>
      </c>
      <c r="J42" s="17">
        <f t="shared" si="7"/>
        <v>206833.895432736</v>
      </c>
      <c r="K42" s="17">
        <f t="shared" si="7"/>
        <v>155897.94218512802</v>
      </c>
      <c r="L42" s="17">
        <f t="shared" si="7"/>
        <v>153090.76657248</v>
      </c>
      <c r="M42" s="17">
        <f t="shared" si="7"/>
        <v>193232.72774942403</v>
      </c>
    </row>
    <row r="43" spans="1:14" x14ac:dyDescent="0.3">
      <c r="A43" t="s">
        <v>5</v>
      </c>
      <c r="B43" s="17">
        <f t="shared" si="7"/>
        <v>213625.36045010164</v>
      </c>
      <c r="C43" s="17">
        <f t="shared" si="7"/>
        <v>151263.75843680638</v>
      </c>
      <c r="D43" s="17">
        <f t="shared" si="7"/>
        <v>184258.18219620243</v>
      </c>
      <c r="E43" s="17">
        <f t="shared" si="7"/>
        <v>132322.894321662</v>
      </c>
      <c r="F43" s="17">
        <f t="shared" si="7"/>
        <v>146740.18367875862</v>
      </c>
      <c r="G43" s="17">
        <f t="shared" si="7"/>
        <v>186440.40008375698</v>
      </c>
      <c r="H43" s="17">
        <f t="shared" si="7"/>
        <v>180194.464093922</v>
      </c>
      <c r="I43" s="17">
        <f t="shared" si="7"/>
        <v>160719.74140706353</v>
      </c>
      <c r="J43" s="17">
        <f t="shared" si="7"/>
        <v>133724.09151890752</v>
      </c>
      <c r="K43" s="17">
        <f t="shared" si="7"/>
        <v>109567.12847892499</v>
      </c>
      <c r="L43" s="17">
        <f t="shared" si="7"/>
        <v>102867.084301956</v>
      </c>
      <c r="M43" s="17">
        <f t="shared" si="7"/>
        <v>128919.68263116798</v>
      </c>
    </row>
    <row r="44" spans="1:14" x14ac:dyDescent="0.3">
      <c r="A44" t="s">
        <v>6</v>
      </c>
      <c r="B44" s="17">
        <f t="shared" si="7"/>
        <v>548304.31778895354</v>
      </c>
      <c r="C44" s="17">
        <f t="shared" si="7"/>
        <v>364533.42525921721</v>
      </c>
      <c r="D44" s="17">
        <f t="shared" si="7"/>
        <v>411106.55368227838</v>
      </c>
      <c r="E44" s="17">
        <f t="shared" si="7"/>
        <v>370079.48071108741</v>
      </c>
      <c r="F44" s="17">
        <f t="shared" si="7"/>
        <v>333699.63935574418</v>
      </c>
      <c r="G44" s="17">
        <f t="shared" si="7"/>
        <v>414989.04062692996</v>
      </c>
      <c r="H44" s="17">
        <f t="shared" si="7"/>
        <v>482043.68988755206</v>
      </c>
      <c r="I44" s="17">
        <f t="shared" si="7"/>
        <v>369126.76250784105</v>
      </c>
      <c r="J44" s="17">
        <f t="shared" si="7"/>
        <v>321708.97087904252</v>
      </c>
      <c r="K44" s="17">
        <f t="shared" si="7"/>
        <v>263187.26945702749</v>
      </c>
      <c r="L44" s="17">
        <f t="shared" si="7"/>
        <v>255397.29124935999</v>
      </c>
      <c r="M44" s="17">
        <f t="shared" si="7"/>
        <v>368656.22239245794</v>
      </c>
    </row>
    <row r="45" spans="1:14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3">
      <c r="A46" t="s">
        <v>16</v>
      </c>
      <c r="B46" s="18">
        <v>2.1885928661852898E-2</v>
      </c>
      <c r="C46" s="18">
        <v>2.1273588555262339E-2</v>
      </c>
      <c r="D46" s="18">
        <v>2.6374496593661541E-2</v>
      </c>
      <c r="E46" s="18">
        <v>1.1428863809847273E-2</v>
      </c>
      <c r="F46" s="18">
        <v>3.1357799660119015E-3</v>
      </c>
      <c r="G46" s="18">
        <v>6.840934861857606E-3</v>
      </c>
      <c r="H46" s="18">
        <v>1.4156627790132227E-2</v>
      </c>
      <c r="I46" s="18">
        <v>1.9428173101516795E-2</v>
      </c>
      <c r="J46" s="18">
        <v>2.7855405150214063E-2</v>
      </c>
      <c r="K46" s="18">
        <v>9.9715346208160052E-3</v>
      </c>
      <c r="L46" s="18">
        <v>1.5746879969009704E-2</v>
      </c>
      <c r="M46" s="18">
        <v>2.2487310897114691E-2</v>
      </c>
      <c r="N46" s="18">
        <f>AVERAGE(B46:M46)</f>
        <v>1.6715460331441421E-2</v>
      </c>
    </row>
    <row r="47" spans="1:14" x14ac:dyDescent="0.3">
      <c r="A47" t="s">
        <v>17</v>
      </c>
      <c r="B47" s="18">
        <v>8.2269999999999996E-2</v>
      </c>
      <c r="C47" s="18">
        <v>8.6389999999999995E-2</v>
      </c>
      <c r="D47" s="18">
        <v>7.1349999999999997E-2</v>
      </c>
      <c r="E47" s="18">
        <v>0.10778</v>
      </c>
      <c r="F47" s="18">
        <v>0.12307</v>
      </c>
      <c r="G47" s="18">
        <v>0.11848</v>
      </c>
      <c r="H47" s="18">
        <v>0.1128</v>
      </c>
      <c r="I47" s="18">
        <v>0.10109</v>
      </c>
      <c r="J47" s="18">
        <v>8.8639999999999997E-2</v>
      </c>
      <c r="K47" s="18">
        <v>0.12562999999999999</v>
      </c>
      <c r="L47" s="18">
        <v>9.7040000000000001E-2</v>
      </c>
      <c r="M47" s="18">
        <v>9.2069999999999999E-2</v>
      </c>
    </row>
    <row r="48" spans="1:14" x14ac:dyDescent="0.3">
      <c r="A48" t="s">
        <v>18</v>
      </c>
      <c r="B48" s="18">
        <f>SUM(B46:B47)</f>
        <v>0.10415592866185289</v>
      </c>
      <c r="C48" s="18">
        <f t="shared" ref="C48:L48" si="8">SUM(C46:C47)</f>
        <v>0.10766358855526234</v>
      </c>
      <c r="D48" s="18">
        <f t="shared" si="8"/>
        <v>9.7724496593661531E-2</v>
      </c>
      <c r="E48" s="18">
        <f t="shared" si="8"/>
        <v>0.11920886380984727</v>
      </c>
      <c r="F48" s="18">
        <f t="shared" si="8"/>
        <v>0.1262057799660119</v>
      </c>
      <c r="G48" s="18">
        <f t="shared" si="8"/>
        <v>0.12532093486185761</v>
      </c>
      <c r="H48" s="18">
        <f t="shared" si="8"/>
        <v>0.12695662779013223</v>
      </c>
      <c r="I48" s="18">
        <f t="shared" si="8"/>
        <v>0.1205181731015168</v>
      </c>
      <c r="J48" s="18">
        <f t="shared" si="8"/>
        <v>0.11649540515021406</v>
      </c>
      <c r="K48" s="18">
        <f t="shared" si="8"/>
        <v>0.13560153462081601</v>
      </c>
      <c r="L48" s="18">
        <f t="shared" si="8"/>
        <v>0.11278687996900971</v>
      </c>
      <c r="M48" s="18">
        <f>SUM(M46:M47)</f>
        <v>0.11455731089711468</v>
      </c>
    </row>
    <row r="49" spans="1:15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5" x14ac:dyDescent="0.3">
      <c r="A50" t="s">
        <v>2</v>
      </c>
      <c r="B50" s="17">
        <f>B24*B$48</f>
        <v>63130.035365405914</v>
      </c>
      <c r="C50" s="17">
        <f t="shared" ref="C50:M50" si="9">C24*C$48</f>
        <v>52401.317281128031</v>
      </c>
      <c r="D50" s="17">
        <f t="shared" si="9"/>
        <v>58479.41131057153</v>
      </c>
      <c r="E50" s="17">
        <f t="shared" si="9"/>
        <v>63968.473742787195</v>
      </c>
      <c r="F50" s="17">
        <f t="shared" si="9"/>
        <v>56778.157229404133</v>
      </c>
      <c r="G50" s="17">
        <f t="shared" si="9"/>
        <v>65415.705687252383</v>
      </c>
      <c r="H50" s="17">
        <f t="shared" si="9"/>
        <v>60423.303626468645</v>
      </c>
      <c r="I50" s="17">
        <f t="shared" si="9"/>
        <v>54948.990166032716</v>
      </c>
      <c r="J50" s="17">
        <f t="shared" si="9"/>
        <v>50343.882138599947</v>
      </c>
      <c r="K50" s="17">
        <f t="shared" si="9"/>
        <v>61652.449334863661</v>
      </c>
      <c r="L50" s="17">
        <f t="shared" si="9"/>
        <v>58288.749513784765</v>
      </c>
      <c r="M50" s="17">
        <f t="shared" si="9"/>
        <v>72054.363812219715</v>
      </c>
    </row>
    <row r="51" spans="1:15" x14ac:dyDescent="0.3">
      <c r="A51" t="s">
        <v>3</v>
      </c>
      <c r="B51" s="17">
        <f t="shared" ref="B51:M54" si="10">B25*B$48</f>
        <v>90540.877255174215</v>
      </c>
      <c r="C51" s="17">
        <f t="shared" si="10"/>
        <v>63140.74049310894</v>
      </c>
      <c r="D51" s="17">
        <f t="shared" si="10"/>
        <v>74461.844119828893</v>
      </c>
      <c r="E51" s="17">
        <f t="shared" si="10"/>
        <v>81878.863422912749</v>
      </c>
      <c r="F51" s="17">
        <f t="shared" si="10"/>
        <v>83947.523755417773</v>
      </c>
      <c r="G51" s="17">
        <f t="shared" si="10"/>
        <v>124135.73394429046</v>
      </c>
      <c r="H51" s="17">
        <f t="shared" si="10"/>
        <v>116932.03585811904</v>
      </c>
      <c r="I51" s="17">
        <f t="shared" si="10"/>
        <v>105902.1649825393</v>
      </c>
      <c r="J51" s="17">
        <f t="shared" si="10"/>
        <v>85447.609480140731</v>
      </c>
      <c r="K51" s="17">
        <f t="shared" si="10"/>
        <v>95081.475644552935</v>
      </c>
      <c r="L51" s="17">
        <f t="shared" si="10"/>
        <v>71547.904027461074</v>
      </c>
      <c r="M51" s="17">
        <f t="shared" si="10"/>
        <v>88520.596061041404</v>
      </c>
    </row>
    <row r="52" spans="1:15" x14ac:dyDescent="0.3">
      <c r="A52" t="s">
        <v>4</v>
      </c>
      <c r="B52" s="17">
        <f t="shared" si="10"/>
        <v>177722.58271013171</v>
      </c>
      <c r="C52" s="17">
        <f t="shared" si="10"/>
        <v>132426.7085279912</v>
      </c>
      <c r="D52" s="17">
        <f t="shared" si="10"/>
        <v>144307.40303504217</v>
      </c>
      <c r="E52" s="17">
        <f t="shared" si="10"/>
        <v>125627.19231371122</v>
      </c>
      <c r="F52" s="17">
        <f t="shared" si="10"/>
        <v>161181.03601346811</v>
      </c>
      <c r="G52" s="17">
        <f t="shared" si="10"/>
        <v>228715.83856858997</v>
      </c>
      <c r="H52" s="17">
        <f t="shared" si="10"/>
        <v>286426.66342891852</v>
      </c>
      <c r="I52" s="17">
        <f t="shared" si="10"/>
        <v>233167.5780429373</v>
      </c>
      <c r="J52" s="17">
        <f t="shared" si="10"/>
        <v>182539.38217601203</v>
      </c>
      <c r="K52" s="17">
        <f t="shared" si="10"/>
        <v>160151.51670098945</v>
      </c>
      <c r="L52" s="17">
        <f t="shared" si="10"/>
        <v>130807.80237707566</v>
      </c>
      <c r="M52" s="17">
        <f t="shared" si="10"/>
        <v>167698.64900218399</v>
      </c>
    </row>
    <row r="53" spans="1:15" x14ac:dyDescent="0.3">
      <c r="A53" t="s">
        <v>5</v>
      </c>
      <c r="B53" s="17">
        <f t="shared" si="10"/>
        <v>168563.24093487419</v>
      </c>
      <c r="C53" s="17">
        <f t="shared" si="10"/>
        <v>123375.75039138572</v>
      </c>
      <c r="D53" s="17">
        <f t="shared" si="10"/>
        <v>136413.16741202309</v>
      </c>
      <c r="E53" s="17">
        <f t="shared" si="10"/>
        <v>119500.46884936225</v>
      </c>
      <c r="F53" s="17">
        <f t="shared" si="10"/>
        <v>163889.02065073967</v>
      </c>
      <c r="G53" s="17">
        <f t="shared" si="10"/>
        <v>206768.89588066531</v>
      </c>
      <c r="H53" s="17">
        <f t="shared" si="10"/>
        <v>240809.27902962529</v>
      </c>
      <c r="I53" s="17">
        <f t="shared" si="10"/>
        <v>203891.04858660523</v>
      </c>
      <c r="J53" s="17">
        <f t="shared" si="10"/>
        <v>163981.4970509414</v>
      </c>
      <c r="K53" s="17">
        <f t="shared" si="10"/>
        <v>156394.42911303518</v>
      </c>
      <c r="L53" s="17">
        <f t="shared" si="10"/>
        <v>122126.92094659699</v>
      </c>
      <c r="M53" s="17">
        <f t="shared" si="10"/>
        <v>155459.91751511648</v>
      </c>
    </row>
    <row r="54" spans="1:15" x14ac:dyDescent="0.3">
      <c r="A54" t="s">
        <v>6</v>
      </c>
      <c r="B54" s="17">
        <f t="shared" si="10"/>
        <v>656426.95871968009</v>
      </c>
      <c r="C54" s="17">
        <f t="shared" si="10"/>
        <v>451114.67484768777</v>
      </c>
      <c r="D54" s="17">
        <f t="shared" si="10"/>
        <v>461783.689712135</v>
      </c>
      <c r="E54" s="17">
        <f t="shared" si="10"/>
        <v>507089.13120582781</v>
      </c>
      <c r="F54" s="17">
        <f t="shared" si="10"/>
        <v>546945.7566138776</v>
      </c>
      <c r="G54" s="17">
        <f t="shared" si="10"/>
        <v>675413.17569860094</v>
      </c>
      <c r="H54" s="17">
        <f t="shared" si="10"/>
        <v>941517.55870209041</v>
      </c>
      <c r="I54" s="17">
        <f t="shared" si="10"/>
        <v>684407.43169726874</v>
      </c>
      <c r="J54" s="17">
        <f t="shared" si="10"/>
        <v>576578.72158480727</v>
      </c>
      <c r="K54" s="17">
        <f t="shared" si="10"/>
        <v>549055.34816977149</v>
      </c>
      <c r="L54" s="17">
        <f t="shared" si="10"/>
        <v>443160.97896233504</v>
      </c>
      <c r="M54" s="17">
        <f t="shared" si="10"/>
        <v>649727.16127336398</v>
      </c>
    </row>
    <row r="55" spans="1:15" x14ac:dyDescent="0.3">
      <c r="A55" s="4" t="s">
        <v>20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3">
      <c r="A56" t="s">
        <v>2</v>
      </c>
      <c r="B56" s="17">
        <f>ROUND(B40-B50,2)</f>
        <v>-700.62</v>
      </c>
      <c r="C56" s="17">
        <f t="shared" ref="C56:M56" si="11">ROUND(C40-C50,2)</f>
        <v>-2269.83</v>
      </c>
      <c r="D56" s="17">
        <f t="shared" si="11"/>
        <v>3156.92</v>
      </c>
      <c r="E56" s="17">
        <f t="shared" si="11"/>
        <v>-8697.81</v>
      </c>
      <c r="F56" s="17">
        <f t="shared" si="11"/>
        <v>-15838.57</v>
      </c>
      <c r="G56" s="17">
        <f t="shared" si="11"/>
        <v>-17915.03</v>
      </c>
      <c r="H56" s="17">
        <f t="shared" si="11"/>
        <v>-23776.19</v>
      </c>
      <c r="I56" s="17">
        <f t="shared" si="11"/>
        <v>-19841.650000000001</v>
      </c>
      <c r="J56" s="17">
        <f t="shared" si="11"/>
        <v>-17068.07</v>
      </c>
      <c r="K56" s="17">
        <f t="shared" si="11"/>
        <v>-26643.71</v>
      </c>
      <c r="L56" s="17">
        <f t="shared" si="11"/>
        <v>-18494.82</v>
      </c>
      <c r="M56" s="17">
        <f t="shared" si="11"/>
        <v>-23622.83</v>
      </c>
      <c r="N56" s="17">
        <f t="shared" ref="N56:N61" si="12">SUM(B56:M56)</f>
        <v>-171712.21000000002</v>
      </c>
      <c r="O56" s="17"/>
    </row>
    <row r="57" spans="1:15" x14ac:dyDescent="0.3">
      <c r="A57" t="s">
        <v>3</v>
      </c>
      <c r="B57" s="17">
        <f t="shared" ref="B57:M60" si="13">ROUND(B41-B51,2)</f>
        <v>14642.25</v>
      </c>
      <c r="C57" s="17">
        <f t="shared" si="13"/>
        <v>7821.32</v>
      </c>
      <c r="D57" s="17">
        <f t="shared" si="13"/>
        <v>17734.93</v>
      </c>
      <c r="E57" s="17">
        <f t="shared" si="13"/>
        <v>1230.25</v>
      </c>
      <c r="F57" s="17">
        <f t="shared" si="13"/>
        <v>-13440.15</v>
      </c>
      <c r="G57" s="17">
        <f t="shared" si="13"/>
        <v>-19138.21</v>
      </c>
      <c r="H57" s="17">
        <f t="shared" si="13"/>
        <v>-34038.5</v>
      </c>
      <c r="I57" s="17">
        <f t="shared" si="13"/>
        <v>-26817.040000000001</v>
      </c>
      <c r="J57" s="17">
        <f t="shared" si="13"/>
        <v>-19433.98</v>
      </c>
      <c r="K57" s="17">
        <f t="shared" si="13"/>
        <v>-31975.02</v>
      </c>
      <c r="L57" s="17">
        <f t="shared" si="13"/>
        <v>-14455.17</v>
      </c>
      <c r="M57" s="17">
        <f t="shared" si="13"/>
        <v>-18975.900000000001</v>
      </c>
      <c r="N57" s="17">
        <f t="shared" si="12"/>
        <v>-136845.22</v>
      </c>
      <c r="O57" s="17"/>
    </row>
    <row r="58" spans="1:15" x14ac:dyDescent="0.3">
      <c r="A58" t="s">
        <v>4</v>
      </c>
      <c r="B58" s="17">
        <f t="shared" si="13"/>
        <v>129413.7</v>
      </c>
      <c r="C58" s="17">
        <f t="shared" si="13"/>
        <v>88974.12</v>
      </c>
      <c r="D58" s="17">
        <f t="shared" si="13"/>
        <v>121494.25</v>
      </c>
      <c r="E58" s="17">
        <f t="shared" si="13"/>
        <v>64064.19</v>
      </c>
      <c r="F58" s="17">
        <f t="shared" si="13"/>
        <v>39328.19</v>
      </c>
      <c r="G58" s="17">
        <f t="shared" si="13"/>
        <v>57815.59</v>
      </c>
      <c r="H58" s="17">
        <f t="shared" si="13"/>
        <v>11378.34</v>
      </c>
      <c r="I58" s="17">
        <f t="shared" si="13"/>
        <v>22213.99</v>
      </c>
      <c r="J58" s="17">
        <f t="shared" si="13"/>
        <v>24294.51</v>
      </c>
      <c r="K58" s="17">
        <f t="shared" si="13"/>
        <v>-4253.57</v>
      </c>
      <c r="L58" s="17">
        <f t="shared" si="13"/>
        <v>22282.959999999999</v>
      </c>
      <c r="M58" s="17">
        <f t="shared" si="13"/>
        <v>25534.080000000002</v>
      </c>
      <c r="N58" s="17">
        <f t="shared" si="12"/>
        <v>602540.35000000009</v>
      </c>
      <c r="O58" s="17"/>
    </row>
    <row r="59" spans="1:15" x14ac:dyDescent="0.3">
      <c r="A59" t="s">
        <v>5</v>
      </c>
      <c r="B59" s="17">
        <f t="shared" si="13"/>
        <v>45062.12</v>
      </c>
      <c r="C59" s="17">
        <f t="shared" si="13"/>
        <v>27888.01</v>
      </c>
      <c r="D59" s="17">
        <f t="shared" si="13"/>
        <v>47845.01</v>
      </c>
      <c r="E59" s="17">
        <f t="shared" si="13"/>
        <v>12822.43</v>
      </c>
      <c r="F59" s="17">
        <f t="shared" si="13"/>
        <v>-17148.84</v>
      </c>
      <c r="G59" s="17">
        <f t="shared" si="13"/>
        <v>-20328.5</v>
      </c>
      <c r="H59" s="17">
        <f t="shared" si="13"/>
        <v>-60614.81</v>
      </c>
      <c r="I59" s="17">
        <f t="shared" si="13"/>
        <v>-43171.31</v>
      </c>
      <c r="J59" s="17">
        <f t="shared" si="13"/>
        <v>-30257.41</v>
      </c>
      <c r="K59" s="17">
        <f t="shared" si="13"/>
        <v>-46827.3</v>
      </c>
      <c r="L59" s="17">
        <f t="shared" si="13"/>
        <v>-19259.84</v>
      </c>
      <c r="M59" s="17">
        <f t="shared" si="13"/>
        <v>-26540.23</v>
      </c>
      <c r="N59" s="17">
        <f t="shared" si="12"/>
        <v>-130530.66999999998</v>
      </c>
      <c r="O59" s="17"/>
    </row>
    <row r="60" spans="1:15" x14ac:dyDescent="0.3">
      <c r="A60" t="s">
        <v>6</v>
      </c>
      <c r="B60" s="17">
        <f t="shared" si="13"/>
        <v>-108122.64</v>
      </c>
      <c r="C60" s="17">
        <f t="shared" si="13"/>
        <v>-86581.25</v>
      </c>
      <c r="D60" s="17">
        <f t="shared" si="13"/>
        <v>-50677.14</v>
      </c>
      <c r="E60" s="17">
        <f t="shared" si="13"/>
        <v>-137009.65</v>
      </c>
      <c r="F60" s="17">
        <f t="shared" si="13"/>
        <v>-213246.12</v>
      </c>
      <c r="G60" s="17">
        <f t="shared" si="13"/>
        <v>-260424.14</v>
      </c>
      <c r="H60" s="17">
        <f t="shared" si="13"/>
        <v>-459473.87</v>
      </c>
      <c r="I60" s="17">
        <f t="shared" si="13"/>
        <v>-315280.67</v>
      </c>
      <c r="J60" s="17">
        <f t="shared" si="13"/>
        <v>-254869.75</v>
      </c>
      <c r="K60" s="17">
        <f t="shared" si="13"/>
        <v>-285868.08</v>
      </c>
      <c r="L60" s="17">
        <f t="shared" si="13"/>
        <v>-187763.69</v>
      </c>
      <c r="M60" s="17">
        <f t="shared" si="13"/>
        <v>-281070.94</v>
      </c>
      <c r="N60" s="17">
        <f t="shared" si="12"/>
        <v>-2640387.94</v>
      </c>
      <c r="O60" s="17"/>
    </row>
    <row r="61" spans="1:15" s="20" customFormat="1" x14ac:dyDescent="0.3">
      <c r="A61" s="20" t="s">
        <v>18</v>
      </c>
      <c r="B61" s="21">
        <f>SUM(B56:B60)</f>
        <v>80294.809999999983</v>
      </c>
      <c r="C61" s="21">
        <f t="shared" ref="C61:M61" si="14">SUM(C56:C60)</f>
        <v>35832.369999999995</v>
      </c>
      <c r="D61" s="21">
        <f t="shared" si="14"/>
        <v>139553.97000000003</v>
      </c>
      <c r="E61" s="21">
        <f t="shared" si="14"/>
        <v>-67590.59</v>
      </c>
      <c r="F61" s="21">
        <f t="shared" si="14"/>
        <v>-220345.49</v>
      </c>
      <c r="G61" s="21">
        <f t="shared" si="14"/>
        <v>-259990.29</v>
      </c>
      <c r="H61" s="21">
        <f t="shared" si="14"/>
        <v>-566525.03</v>
      </c>
      <c r="I61" s="21">
        <f t="shared" si="14"/>
        <v>-382896.68</v>
      </c>
      <c r="J61" s="21">
        <f t="shared" si="14"/>
        <v>-297334.7</v>
      </c>
      <c r="K61" s="21">
        <f t="shared" si="14"/>
        <v>-395567.68000000005</v>
      </c>
      <c r="L61" s="21">
        <f t="shared" si="14"/>
        <v>-217690.56</v>
      </c>
      <c r="M61" s="21">
        <f t="shared" si="14"/>
        <v>-324675.82</v>
      </c>
      <c r="N61" s="21">
        <f t="shared" si="12"/>
        <v>-2476935.69</v>
      </c>
      <c r="O61" s="21"/>
    </row>
    <row r="62" spans="1:15" x14ac:dyDescent="0.3">
      <c r="A62" s="4" t="s">
        <v>25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3">
      <c r="A63" t="s">
        <v>2</v>
      </c>
      <c r="B63" s="17">
        <v>-68932.592843709514</v>
      </c>
      <c r="C63" s="17">
        <v>7196.4897176735103</v>
      </c>
      <c r="D63" s="17">
        <v>-131858.07246093173</v>
      </c>
      <c r="E63" s="17">
        <v>-29506.475660515949</v>
      </c>
      <c r="F63" s="17">
        <v>-92682.01518210955</v>
      </c>
      <c r="G63" s="17">
        <v>-123339.43277801573</v>
      </c>
      <c r="H63" s="17">
        <v>-131746.21091688331</v>
      </c>
      <c r="I63" s="17">
        <v>-158032.35891743191</v>
      </c>
      <c r="J63" s="17">
        <v>-86196.298166656867</v>
      </c>
      <c r="K63" s="17">
        <v>-39678.350699702278</v>
      </c>
      <c r="L63" s="17">
        <v>-105136.97086331807</v>
      </c>
      <c r="M63" s="17">
        <v>-59429.107882480137</v>
      </c>
      <c r="N63" s="17">
        <f t="shared" ref="N63:N68" si="15">SUM(B63:M63)</f>
        <v>-1019341.3966540815</v>
      </c>
    </row>
    <row r="64" spans="1:15" x14ac:dyDescent="0.3">
      <c r="A64" t="s">
        <v>3</v>
      </c>
      <c r="B64" s="17">
        <v>-12681.879545156378</v>
      </c>
      <c r="C64" s="17">
        <v>-266729.50049653789</v>
      </c>
      <c r="D64" s="17">
        <v>-103951.89141961141</v>
      </c>
      <c r="E64" s="17">
        <v>-13545.717673415318</v>
      </c>
      <c r="F64" s="17">
        <v>-70740.042542856652</v>
      </c>
      <c r="G64" s="17">
        <v>-104361.36208080454</v>
      </c>
      <c r="H64" s="17">
        <v>-113829.47385733295</v>
      </c>
      <c r="I64" s="17">
        <v>-136289.12626802735</v>
      </c>
      <c r="J64" s="17">
        <v>-75710.8800311503</v>
      </c>
      <c r="K64" s="17">
        <v>-31536.780949456152</v>
      </c>
      <c r="L64" s="17">
        <v>-94834.018792639486</v>
      </c>
      <c r="M64" s="17">
        <v>-30741.933151320089</v>
      </c>
      <c r="N64" s="17">
        <f t="shared" si="15"/>
        <v>-1054952.6068083085</v>
      </c>
    </row>
    <row r="65" spans="1:14" x14ac:dyDescent="0.3">
      <c r="A65" t="s">
        <v>4</v>
      </c>
      <c r="B65" s="17">
        <v>111456.60758099519</v>
      </c>
      <c r="C65" s="17">
        <v>149436.13326819055</v>
      </c>
      <c r="D65" s="17">
        <v>135976.53425935097</v>
      </c>
      <c r="E65" s="17">
        <v>139872.16680311412</v>
      </c>
      <c r="F65" s="17">
        <v>109389.56568635814</v>
      </c>
      <c r="G65" s="17">
        <v>67456.139094850048</v>
      </c>
      <c r="H65" s="17">
        <v>70021.858414242044</v>
      </c>
      <c r="I65" s="17">
        <v>111412.50585087389</v>
      </c>
      <c r="J65" s="17">
        <v>104526.19472269341</v>
      </c>
      <c r="K65" s="17">
        <v>103784.37422085553</v>
      </c>
      <c r="L65" s="17">
        <v>46656.557833823375</v>
      </c>
      <c r="M65" s="17">
        <v>59875.483755572699</v>
      </c>
      <c r="N65" s="17">
        <f t="shared" si="15"/>
        <v>1209864.12149092</v>
      </c>
    </row>
    <row r="66" spans="1:14" x14ac:dyDescent="0.3">
      <c r="A66" t="s">
        <v>5</v>
      </c>
      <c r="B66" s="17">
        <v>42654.937239795923</v>
      </c>
      <c r="C66" s="17">
        <v>76789.036196561996</v>
      </c>
      <c r="D66" s="17">
        <v>48007.75868322188</v>
      </c>
      <c r="E66" s="17">
        <v>66141.465290781576</v>
      </c>
      <c r="F66" s="17">
        <v>35993.335224167444</v>
      </c>
      <c r="G66" s="17">
        <v>18179.78915636614</v>
      </c>
      <c r="H66" s="17">
        <v>16485.550620993599</v>
      </c>
      <c r="I66" s="17">
        <v>18852.024873603601</v>
      </c>
      <c r="J66" s="17">
        <v>13725.926280186512</v>
      </c>
      <c r="K66" s="17">
        <v>25504.700400777161</v>
      </c>
      <c r="L66" s="17">
        <v>-16497.822093987837</v>
      </c>
      <c r="M66" s="17">
        <v>14678.914912557229</v>
      </c>
      <c r="N66" s="17">
        <f t="shared" si="15"/>
        <v>360515.61678502522</v>
      </c>
    </row>
    <row r="67" spans="1:14" x14ac:dyDescent="0.3">
      <c r="A67" t="s">
        <v>6</v>
      </c>
      <c r="B67" s="17">
        <v>-39648.52854379476</v>
      </c>
      <c r="C67" s="17">
        <v>74539.853836663533</v>
      </c>
      <c r="D67" s="17">
        <v>-102419.64</v>
      </c>
      <c r="E67" s="17">
        <v>21964.896345418878</v>
      </c>
      <c r="F67" s="17">
        <v>-108862.56708275585</v>
      </c>
      <c r="G67" s="17">
        <v>-88010.257479214109</v>
      </c>
      <c r="H67" s="17">
        <v>-109973.89553819108</v>
      </c>
      <c r="I67" s="17">
        <v>-165807.14635578636</v>
      </c>
      <c r="J67" s="17">
        <v>-165914.47128657578</v>
      </c>
      <c r="K67" s="17">
        <v>-92946.182112457464</v>
      </c>
      <c r="L67" s="17">
        <v>-228716.86812548153</v>
      </c>
      <c r="M67" s="17">
        <v>-79959.455141521059</v>
      </c>
      <c r="N67" s="17">
        <f t="shared" si="15"/>
        <v>-1085754.2614836956</v>
      </c>
    </row>
    <row r="68" spans="1:14" s="20" customFormat="1" x14ac:dyDescent="0.3">
      <c r="A68" s="20" t="s">
        <v>18</v>
      </c>
      <c r="B68" s="21">
        <f>SUM(B63:B67)</f>
        <v>32848.543888130458</v>
      </c>
      <c r="C68" s="21">
        <f t="shared" ref="C68:M68" si="16">SUM(C63:C67)</f>
        <v>41232.012522551697</v>
      </c>
      <c r="D68" s="21">
        <f t="shared" si="16"/>
        <v>-154245.31093797029</v>
      </c>
      <c r="E68" s="21">
        <f t="shared" si="16"/>
        <v>184926.3351053833</v>
      </c>
      <c r="F68" s="21">
        <f t="shared" si="16"/>
        <v>-126901.72389719647</v>
      </c>
      <c r="G68" s="21">
        <f t="shared" si="16"/>
        <v>-230075.12408681819</v>
      </c>
      <c r="H68" s="21">
        <f t="shared" si="16"/>
        <v>-269042.1712771717</v>
      </c>
      <c r="I68" s="21">
        <f t="shared" si="16"/>
        <v>-329864.10081676813</v>
      </c>
      <c r="J68" s="21">
        <f t="shared" si="16"/>
        <v>-209569.52848150302</v>
      </c>
      <c r="K68" s="21">
        <f t="shared" si="16"/>
        <v>-34872.239139983198</v>
      </c>
      <c r="L68" s="21">
        <f t="shared" si="16"/>
        <v>-398529.12204160355</v>
      </c>
      <c r="M68" s="21">
        <f t="shared" si="16"/>
        <v>-95576.097507191356</v>
      </c>
      <c r="N68" s="21">
        <f t="shared" si="15"/>
        <v>-1589668.5266701404</v>
      </c>
    </row>
    <row r="69" spans="1:14" x14ac:dyDescent="0.3">
      <c r="A69" s="4" t="s">
        <v>26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3">
      <c r="A70" t="s">
        <v>2</v>
      </c>
      <c r="B70" s="17">
        <f>B56-B63</f>
        <v>68231.972843709518</v>
      </c>
      <c r="C70" s="17">
        <f t="shared" ref="C70:M70" si="17">C56-C63</f>
        <v>-9466.3197176735102</v>
      </c>
      <c r="D70" s="17">
        <f t="shared" si="17"/>
        <v>135014.99246093174</v>
      </c>
      <c r="E70" s="17">
        <f t="shared" si="17"/>
        <v>20808.665660515951</v>
      </c>
      <c r="F70" s="17">
        <f t="shared" si="17"/>
        <v>76843.445182109543</v>
      </c>
      <c r="G70" s="17">
        <f t="shared" si="17"/>
        <v>105424.40277801573</v>
      </c>
      <c r="H70" s="17">
        <f t="shared" si="17"/>
        <v>107970.02091688331</v>
      </c>
      <c r="I70" s="17">
        <f t="shared" si="17"/>
        <v>138190.70891743191</v>
      </c>
      <c r="J70" s="17">
        <f t="shared" si="17"/>
        <v>69128.22816665686</v>
      </c>
      <c r="K70" s="17">
        <f t="shared" si="17"/>
        <v>13034.640699702279</v>
      </c>
      <c r="L70" s="17">
        <f t="shared" si="17"/>
        <v>86642.150863318064</v>
      </c>
      <c r="M70" s="17">
        <f t="shared" si="17"/>
        <v>35806.277882480135</v>
      </c>
      <c r="N70" s="17">
        <f t="shared" ref="N70:N75" si="18">SUM(B70:M70)</f>
        <v>847629.18665408168</v>
      </c>
    </row>
    <row r="71" spans="1:14" x14ac:dyDescent="0.3">
      <c r="A71" t="s">
        <v>3</v>
      </c>
      <c r="B71" s="17">
        <f t="shared" ref="B71:M74" si="19">B57-B64</f>
        <v>27324.129545156378</v>
      </c>
      <c r="C71" s="17">
        <f t="shared" si="19"/>
        <v>274550.8204965379</v>
      </c>
      <c r="D71" s="17">
        <f t="shared" si="19"/>
        <v>121686.8214196114</v>
      </c>
      <c r="E71" s="17">
        <f t="shared" si="19"/>
        <v>14775.967673415318</v>
      </c>
      <c r="F71" s="17">
        <f t="shared" si="19"/>
        <v>57299.892542856651</v>
      </c>
      <c r="G71" s="17">
        <f t="shared" si="19"/>
        <v>85223.152080804546</v>
      </c>
      <c r="H71" s="17">
        <f t="shared" si="19"/>
        <v>79790.973857332952</v>
      </c>
      <c r="I71" s="17">
        <f t="shared" si="19"/>
        <v>109472.08626802734</v>
      </c>
      <c r="J71" s="17">
        <f t="shared" si="19"/>
        <v>56276.900031150304</v>
      </c>
      <c r="K71" s="17">
        <f t="shared" si="19"/>
        <v>-438.23905054384886</v>
      </c>
      <c r="L71" s="17">
        <f t="shared" si="19"/>
        <v>80378.848792639488</v>
      </c>
      <c r="M71" s="17">
        <f t="shared" si="19"/>
        <v>11766.033151320087</v>
      </c>
      <c r="N71" s="17">
        <f t="shared" si="18"/>
        <v>918107.38680830842</v>
      </c>
    </row>
    <row r="72" spans="1:14" x14ac:dyDescent="0.3">
      <c r="A72" t="s">
        <v>4</v>
      </c>
      <c r="B72" s="17">
        <f t="shared" si="19"/>
        <v>17957.09241900481</v>
      </c>
      <c r="C72" s="17">
        <f t="shared" si="19"/>
        <v>-60462.013268190552</v>
      </c>
      <c r="D72" s="17">
        <f t="shared" si="19"/>
        <v>-14482.28425935097</v>
      </c>
      <c r="E72" s="17">
        <f t="shared" si="19"/>
        <v>-75807.976803114114</v>
      </c>
      <c r="F72" s="17">
        <f t="shared" si="19"/>
        <v>-70061.375686358137</v>
      </c>
      <c r="G72" s="17">
        <f t="shared" si="19"/>
        <v>-9640.5490948500519</v>
      </c>
      <c r="H72" s="17">
        <f t="shared" si="19"/>
        <v>-58643.518414242048</v>
      </c>
      <c r="I72" s="17">
        <f t="shared" si="19"/>
        <v>-89198.515850873882</v>
      </c>
      <c r="J72" s="17">
        <f t="shared" si="19"/>
        <v>-80231.684722693419</v>
      </c>
      <c r="K72" s="17">
        <f t="shared" si="19"/>
        <v>-108037.94422085554</v>
      </c>
      <c r="L72" s="17">
        <f t="shared" si="19"/>
        <v>-24373.597833823376</v>
      </c>
      <c r="M72" s="17">
        <f t="shared" si="19"/>
        <v>-34341.403755572697</v>
      </c>
      <c r="N72" s="17">
        <f t="shared" si="18"/>
        <v>-607323.77149091999</v>
      </c>
    </row>
    <row r="73" spans="1:14" x14ac:dyDescent="0.3">
      <c r="A73" t="s">
        <v>5</v>
      </c>
      <c r="B73" s="17">
        <f t="shared" si="19"/>
        <v>2407.1827602040794</v>
      </c>
      <c r="C73" s="17">
        <f t="shared" si="19"/>
        <v>-48901.026196562001</v>
      </c>
      <c r="D73" s="17">
        <f t="shared" si="19"/>
        <v>-162.74868322187831</v>
      </c>
      <c r="E73" s="17">
        <f t="shared" si="19"/>
        <v>-53319.035290781576</v>
      </c>
      <c r="F73" s="17">
        <f t="shared" si="19"/>
        <v>-53142.17522416744</v>
      </c>
      <c r="G73" s="17">
        <f t="shared" si="19"/>
        <v>-38508.28915636614</v>
      </c>
      <c r="H73" s="17">
        <f t="shared" si="19"/>
        <v>-77100.360620993597</v>
      </c>
      <c r="I73" s="17">
        <f t="shared" si="19"/>
        <v>-62023.334873603599</v>
      </c>
      <c r="J73" s="17">
        <f t="shared" si="19"/>
        <v>-43983.336280186515</v>
      </c>
      <c r="K73" s="17">
        <f t="shared" si="19"/>
        <v>-72332.000400777164</v>
      </c>
      <c r="L73" s="17">
        <f t="shared" si="19"/>
        <v>-2762.0179060121627</v>
      </c>
      <c r="M73" s="17">
        <f t="shared" si="19"/>
        <v>-41219.144912557225</v>
      </c>
      <c r="N73" s="17">
        <f t="shared" si="18"/>
        <v>-491046.28678502515</v>
      </c>
    </row>
    <row r="74" spans="1:14" x14ac:dyDescent="0.3">
      <c r="A74" t="s">
        <v>6</v>
      </c>
      <c r="B74" s="17">
        <f t="shared" si="19"/>
        <v>-68474.111456205239</v>
      </c>
      <c r="C74" s="17">
        <f t="shared" si="19"/>
        <v>-161121.10383666353</v>
      </c>
      <c r="D74" s="17">
        <f t="shared" si="19"/>
        <v>51742.5</v>
      </c>
      <c r="E74" s="17">
        <f t="shared" si="19"/>
        <v>-158974.54634541887</v>
      </c>
      <c r="F74" s="17">
        <f t="shared" si="19"/>
        <v>-104383.55291724415</v>
      </c>
      <c r="G74" s="17">
        <f t="shared" si="19"/>
        <v>-172413.8825207859</v>
      </c>
      <c r="H74" s="17">
        <f t="shared" si="19"/>
        <v>-349499.97446180892</v>
      </c>
      <c r="I74" s="17">
        <f t="shared" si="19"/>
        <v>-149473.52364421362</v>
      </c>
      <c r="J74" s="17">
        <f t="shared" si="19"/>
        <v>-88955.278713424224</v>
      </c>
      <c r="K74" s="17">
        <f t="shared" si="19"/>
        <v>-192921.89788754255</v>
      </c>
      <c r="L74" s="17">
        <f t="shared" si="19"/>
        <v>40953.178125481529</v>
      </c>
      <c r="M74" s="17">
        <f t="shared" si="19"/>
        <v>-201111.48485847894</v>
      </c>
      <c r="N74" s="17">
        <f t="shared" si="18"/>
        <v>-1554633.6785163044</v>
      </c>
    </row>
    <row r="75" spans="1:14" s="20" customFormat="1" x14ac:dyDescent="0.3">
      <c r="A75" s="20" t="s">
        <v>18</v>
      </c>
      <c r="B75" s="21">
        <f>SUM(B70:B74)</f>
        <v>47446.266111869554</v>
      </c>
      <c r="C75" s="21">
        <f t="shared" ref="C75:M75" si="20">SUM(C70:C74)</f>
        <v>-5399.6425225517014</v>
      </c>
      <c r="D75" s="21">
        <f t="shared" si="20"/>
        <v>293799.28093797027</v>
      </c>
      <c r="E75" s="21">
        <f t="shared" si="20"/>
        <v>-252516.9251053833</v>
      </c>
      <c r="F75" s="21">
        <f t="shared" si="20"/>
        <v>-93443.766102803522</v>
      </c>
      <c r="G75" s="21">
        <f t="shared" si="20"/>
        <v>-29915.165913181816</v>
      </c>
      <c r="H75" s="21">
        <f t="shared" si="20"/>
        <v>-297482.85872282833</v>
      </c>
      <c r="I75" s="21">
        <f t="shared" si="20"/>
        <v>-53032.579183231865</v>
      </c>
      <c r="J75" s="21">
        <f t="shared" si="20"/>
        <v>-87765.171518496994</v>
      </c>
      <c r="K75" s="21">
        <f t="shared" si="20"/>
        <v>-360695.44086001685</v>
      </c>
      <c r="L75" s="21">
        <f t="shared" si="20"/>
        <v>180838.56204160355</v>
      </c>
      <c r="M75" s="21">
        <f t="shared" si="20"/>
        <v>-229099.72249280865</v>
      </c>
      <c r="N75" s="21">
        <f t="shared" si="18"/>
        <v>-887267.16332985973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B6D73-9098-4039-996C-45BF50ED8C70}">
  <sheetPr>
    <tabColor theme="5"/>
  </sheetPr>
  <dimension ref="A1:O75"/>
  <sheetViews>
    <sheetView topLeftCell="F60" workbookViewId="0">
      <selection activeCell="I82" sqref="I82"/>
    </sheetView>
  </sheetViews>
  <sheetFormatPr defaultRowHeight="14.4" x14ac:dyDescent="0.3"/>
  <cols>
    <col min="1" max="1" width="17.44140625" customWidth="1"/>
    <col min="2" max="12" width="12.6640625" customWidth="1"/>
    <col min="13" max="13" width="13.44140625" bestFit="1" customWidth="1"/>
    <col min="14" max="14" width="15.109375" customWidth="1"/>
    <col min="15" max="15" width="14.109375" customWidth="1"/>
  </cols>
  <sheetData>
    <row r="1" spans="1:15" x14ac:dyDescent="0.3">
      <c r="A1" s="1"/>
      <c r="B1" s="2">
        <v>43101</v>
      </c>
      <c r="C1" s="2">
        <v>43132</v>
      </c>
      <c r="D1" s="2">
        <v>43160</v>
      </c>
      <c r="E1" s="2">
        <v>43191</v>
      </c>
      <c r="F1" s="2">
        <v>43221</v>
      </c>
      <c r="G1" s="2">
        <v>43252</v>
      </c>
      <c r="H1" s="2">
        <v>43282</v>
      </c>
      <c r="I1" s="2">
        <v>43313</v>
      </c>
      <c r="J1" s="2">
        <v>43344</v>
      </c>
      <c r="K1" s="2">
        <v>43374</v>
      </c>
      <c r="L1" s="2">
        <v>43405</v>
      </c>
      <c r="M1" s="2">
        <v>43435</v>
      </c>
      <c r="N1" s="3" t="s">
        <v>0</v>
      </c>
      <c r="O1" s="1"/>
    </row>
    <row r="2" spans="1:15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x14ac:dyDescent="0.3">
      <c r="A3" t="s">
        <v>2</v>
      </c>
      <c r="B3" s="5">
        <v>-781637.41</v>
      </c>
      <c r="C3" s="5">
        <v>-436710.08</v>
      </c>
      <c r="D3" s="5">
        <v>-603756.66000000015</v>
      </c>
      <c r="E3" s="5">
        <v>-644316.1</v>
      </c>
      <c r="F3" s="5">
        <v>-515527.2</v>
      </c>
      <c r="G3" s="5">
        <v>-498610.94999999995</v>
      </c>
      <c r="H3" s="5">
        <v>-560128.21</v>
      </c>
      <c r="I3" s="5">
        <v>-629398.18999999994</v>
      </c>
      <c r="J3" s="5">
        <v>-538196.22</v>
      </c>
      <c r="K3" s="5">
        <v>-646894.1399999999</v>
      </c>
      <c r="L3" s="5">
        <v>-646780.8899999999</v>
      </c>
      <c r="M3" s="5">
        <v>-784445.59</v>
      </c>
      <c r="N3" s="6">
        <f>SUM(B3:M3)</f>
        <v>-7286401.6399999997</v>
      </c>
      <c r="O3" s="6"/>
    </row>
    <row r="4" spans="1:15" x14ac:dyDescent="0.3">
      <c r="A4" t="s">
        <v>3</v>
      </c>
      <c r="B4" s="5">
        <v>-1129403.5599999998</v>
      </c>
      <c r="C4" s="5">
        <v>-562891.39</v>
      </c>
      <c r="D4" s="5">
        <v>-924538.1</v>
      </c>
      <c r="E4" s="5">
        <v>-805153.1</v>
      </c>
      <c r="F4" s="5">
        <v>-816889.16999999993</v>
      </c>
      <c r="G4" s="5">
        <v>-977784.7200000002</v>
      </c>
      <c r="H4" s="5">
        <v>-1229146.92</v>
      </c>
      <c r="I4" s="5">
        <v>-1199806.1899999995</v>
      </c>
      <c r="J4" s="5">
        <v>-826671.17</v>
      </c>
      <c r="K4" s="5">
        <v>-948660.41999999993</v>
      </c>
      <c r="L4" s="5">
        <v>-744713.27</v>
      </c>
      <c r="M4" s="5">
        <v>-984486.69000000006</v>
      </c>
      <c r="N4" s="6">
        <f t="shared" ref="N4:N10" si="0">SUM(B4:M4)</f>
        <v>-11150144.699999999</v>
      </c>
      <c r="O4" s="6"/>
    </row>
    <row r="5" spans="1:15" x14ac:dyDescent="0.3">
      <c r="A5" t="s">
        <v>4</v>
      </c>
      <c r="B5" s="5">
        <v>-2202353.5899999994</v>
      </c>
      <c r="C5" s="5">
        <v>-1101747.4799999997</v>
      </c>
      <c r="D5" s="5">
        <v>-1671882.29</v>
      </c>
      <c r="E5" s="5">
        <v>-1300647.0000000002</v>
      </c>
      <c r="F5" s="5">
        <v>-1703389.6400000006</v>
      </c>
      <c r="G5" s="5">
        <v>-2033247.3400000003</v>
      </c>
      <c r="H5" s="5">
        <v>-2458680.5899999994</v>
      </c>
      <c r="I5" s="5">
        <v>-2603777.2799999993</v>
      </c>
      <c r="J5" s="5">
        <v>-1705914.3800000001</v>
      </c>
      <c r="K5" s="5">
        <v>-1365341.55</v>
      </c>
      <c r="L5" s="5">
        <v>-1496981.0300000003</v>
      </c>
      <c r="M5" s="5">
        <v>-1652385.69</v>
      </c>
      <c r="N5" s="6">
        <f t="shared" si="0"/>
        <v>-21296347.860000003</v>
      </c>
      <c r="O5" s="6"/>
    </row>
    <row r="6" spans="1:15" x14ac:dyDescent="0.3">
      <c r="A6" t="s">
        <v>5</v>
      </c>
      <c r="B6" s="5">
        <v>-2079806.3399999999</v>
      </c>
      <c r="C6" s="5">
        <v>-1030860.1599999999</v>
      </c>
      <c r="D6" s="5">
        <v>-1590371.0299999998</v>
      </c>
      <c r="E6" s="5">
        <v>-1234865.8899999999</v>
      </c>
      <c r="F6" s="5">
        <v>-1621898.2999999996</v>
      </c>
      <c r="G6" s="5">
        <v>-1811274</v>
      </c>
      <c r="H6" s="5">
        <v>-2086059.6800000004</v>
      </c>
      <c r="I6" s="5">
        <v>-2211105.87</v>
      </c>
      <c r="J6" s="5">
        <v>-1558406.0999999999</v>
      </c>
      <c r="K6" s="5">
        <v>-1360658.8099999998</v>
      </c>
      <c r="L6" s="5">
        <v>-1428084.43</v>
      </c>
      <c r="M6" s="5">
        <v>-1571935.84</v>
      </c>
      <c r="N6" s="6">
        <f t="shared" si="0"/>
        <v>-19585326.449999999</v>
      </c>
      <c r="O6" s="6"/>
    </row>
    <row r="7" spans="1:15" x14ac:dyDescent="0.3">
      <c r="A7" t="s">
        <v>6</v>
      </c>
      <c r="B7" s="5">
        <v>-7757611.6699999999</v>
      </c>
      <c r="C7" s="5">
        <v>-3992409.5100000002</v>
      </c>
      <c r="D7" s="5">
        <v>-5690525.2800000012</v>
      </c>
      <c r="E7" s="5">
        <v>-4720180.29</v>
      </c>
      <c r="F7" s="5">
        <v>-5325127.3500000006</v>
      </c>
      <c r="G7" s="5">
        <v>-6769042.2599999988</v>
      </c>
      <c r="H7" s="5">
        <v>-7727010.8999999994</v>
      </c>
      <c r="I7" s="5">
        <v>-7731361.8199999984</v>
      </c>
      <c r="J7" s="5">
        <v>-5421216.2700000005</v>
      </c>
      <c r="K7" s="5">
        <v>-5048762.82</v>
      </c>
      <c r="L7" s="5">
        <v>-4961034.9399999995</v>
      </c>
      <c r="M7" s="5">
        <v>-6087015.3899999997</v>
      </c>
      <c r="N7" s="6">
        <f t="shared" si="0"/>
        <v>-71231298.5</v>
      </c>
      <c r="O7" s="6"/>
    </row>
    <row r="8" spans="1:15" x14ac:dyDescent="0.3">
      <c r="A8" t="s">
        <v>7</v>
      </c>
      <c r="B8" s="5">
        <v>-1564541.98</v>
      </c>
      <c r="C8" s="5">
        <v>-1523046.06</v>
      </c>
      <c r="D8" s="5">
        <v>-1609455.92</v>
      </c>
      <c r="E8" s="5">
        <v>-1667290.1400000001</v>
      </c>
      <c r="F8" s="5">
        <v>-1759843.04</v>
      </c>
      <c r="G8" s="5">
        <v>-1555092.04</v>
      </c>
      <c r="H8" s="5">
        <v>-1692898.73</v>
      </c>
      <c r="I8" s="5">
        <v>-1624212.96</v>
      </c>
      <c r="J8" s="5">
        <v>-1448708.12</v>
      </c>
      <c r="K8" s="5">
        <v>-1622952.49</v>
      </c>
      <c r="L8" s="5">
        <v>-1447190.52</v>
      </c>
      <c r="M8" s="5">
        <v>-1198367.99</v>
      </c>
      <c r="N8" s="6">
        <f t="shared" si="0"/>
        <v>-18713599.990000002</v>
      </c>
      <c r="O8" s="6"/>
    </row>
    <row r="9" spans="1:15" x14ac:dyDescent="0.3">
      <c r="A9" t="s">
        <v>8</v>
      </c>
      <c r="B9" s="5">
        <v>-4989787.0603869995</v>
      </c>
      <c r="C9" s="5">
        <v>-3403589.7369690007</v>
      </c>
      <c r="D9" s="5">
        <v>-4450104.9443820007</v>
      </c>
      <c r="E9" s="5">
        <v>-4003257.0272450005</v>
      </c>
      <c r="F9" s="5">
        <v>-4469435.1722179996</v>
      </c>
      <c r="G9" s="5">
        <v>-4348875.8973019999</v>
      </c>
      <c r="H9" s="5">
        <v>-4436286.1992520001</v>
      </c>
      <c r="I9" s="5">
        <v>-4818622.8156700004</v>
      </c>
      <c r="J9" s="5">
        <v>-4111557.4902100009</v>
      </c>
      <c r="K9" s="5">
        <v>-4725322.4037439991</v>
      </c>
      <c r="L9" s="5">
        <v>-4138216.0148789999</v>
      </c>
      <c r="M9" s="5">
        <v>-4163810.5875029997</v>
      </c>
      <c r="N9" s="6">
        <f t="shared" si="0"/>
        <v>-52058865.349761009</v>
      </c>
      <c r="O9" s="6"/>
    </row>
    <row r="10" spans="1:15" x14ac:dyDescent="0.3">
      <c r="A10" t="s">
        <v>9</v>
      </c>
      <c r="B10" s="5">
        <v>-6385872.1299999999</v>
      </c>
      <c r="C10" s="5">
        <v>-4823630.84</v>
      </c>
      <c r="D10" s="5">
        <v>-5577883.6800000006</v>
      </c>
      <c r="E10" s="5">
        <v>-4694448.59</v>
      </c>
      <c r="F10" s="5">
        <v>-4551568.0199999996</v>
      </c>
      <c r="G10" s="5">
        <v>-5383409.1800000006</v>
      </c>
      <c r="H10" s="5">
        <v>-6800261.2700000005</v>
      </c>
      <c r="I10" s="5">
        <v>-6816849.25</v>
      </c>
      <c r="J10" s="5">
        <v>-5388219.6999999993</v>
      </c>
      <c r="K10" s="5">
        <v>-4624656.75</v>
      </c>
      <c r="L10" s="5">
        <v>-5307856.5299999993</v>
      </c>
      <c r="M10" s="5">
        <v>-5845509.96</v>
      </c>
      <c r="N10" s="6">
        <f t="shared" si="0"/>
        <v>-66200165.899999999</v>
      </c>
      <c r="O10" s="6"/>
    </row>
    <row r="11" spans="1:15" x14ac:dyDescent="0.3">
      <c r="A11" s="7" t="s">
        <v>0</v>
      </c>
      <c r="B11" s="8">
        <f>SUM(B3:B10)</f>
        <v>-26891013.740386996</v>
      </c>
      <c r="C11" s="8">
        <f t="shared" ref="C11:N11" si="1">SUM(C3:C10)</f>
        <v>-16874885.256969001</v>
      </c>
      <c r="D11" s="8">
        <f t="shared" si="1"/>
        <v>-22118517.904382002</v>
      </c>
      <c r="E11" s="8">
        <f t="shared" si="1"/>
        <v>-19070158.137244999</v>
      </c>
      <c r="F11" s="8">
        <f t="shared" si="1"/>
        <v>-20763677.892217997</v>
      </c>
      <c r="G11" s="8">
        <f t="shared" si="1"/>
        <v>-23377336.387301996</v>
      </c>
      <c r="H11" s="8">
        <f t="shared" si="1"/>
        <v>-26990472.499251999</v>
      </c>
      <c r="I11" s="8">
        <f t="shared" si="1"/>
        <v>-27635134.375670001</v>
      </c>
      <c r="J11" s="8">
        <f t="shared" si="1"/>
        <v>-20998889.450210001</v>
      </c>
      <c r="K11" s="8">
        <f t="shared" si="1"/>
        <v>-20343249.383744001</v>
      </c>
      <c r="L11" s="8">
        <f t="shared" si="1"/>
        <v>-20170857.624878995</v>
      </c>
      <c r="M11" s="8">
        <f t="shared" si="1"/>
        <v>-22287957.737503</v>
      </c>
      <c r="N11" s="8">
        <f t="shared" si="1"/>
        <v>-267522150.38976103</v>
      </c>
      <c r="O11" s="6"/>
    </row>
    <row r="12" spans="1:15" x14ac:dyDescent="0.3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5" x14ac:dyDescent="0.3">
      <c r="A13" t="s">
        <v>2</v>
      </c>
      <c r="B13" s="9">
        <f>ROUND(B3/B$11,5)</f>
        <v>2.9069999999999999E-2</v>
      </c>
      <c r="C13" s="9">
        <f t="shared" ref="C13:M13" si="2">ROUND(C3/C$11,5)</f>
        <v>2.588E-2</v>
      </c>
      <c r="D13" s="9">
        <f t="shared" si="2"/>
        <v>2.7300000000000001E-2</v>
      </c>
      <c r="E13" s="9">
        <f t="shared" si="2"/>
        <v>3.3790000000000001E-2</v>
      </c>
      <c r="F13" s="9">
        <f t="shared" si="2"/>
        <v>2.4830000000000001E-2</v>
      </c>
      <c r="G13" s="9">
        <f t="shared" si="2"/>
        <v>2.1329999999999998E-2</v>
      </c>
      <c r="H13" s="9">
        <f t="shared" si="2"/>
        <v>2.0750000000000001E-2</v>
      </c>
      <c r="I13" s="9">
        <f t="shared" si="2"/>
        <v>2.2780000000000002E-2</v>
      </c>
      <c r="J13" s="9">
        <f t="shared" si="2"/>
        <v>2.563E-2</v>
      </c>
      <c r="K13" s="9">
        <f t="shared" si="2"/>
        <v>3.1800000000000002E-2</v>
      </c>
      <c r="L13" s="9">
        <f t="shared" si="2"/>
        <v>3.2070000000000001E-2</v>
      </c>
      <c r="M13" s="9">
        <f t="shared" si="2"/>
        <v>3.5200000000000002E-2</v>
      </c>
      <c r="N13" s="9">
        <f>ROUND(N3/N$11,5)</f>
        <v>2.724E-2</v>
      </c>
    </row>
    <row r="14" spans="1:15" x14ac:dyDescent="0.3">
      <c r="A14" t="s">
        <v>3</v>
      </c>
      <c r="B14" s="9">
        <f t="shared" ref="B14:N20" si="3">ROUND(B4/B$11,5)</f>
        <v>4.2000000000000003E-2</v>
      </c>
      <c r="C14" s="9">
        <f t="shared" si="3"/>
        <v>3.3360000000000001E-2</v>
      </c>
      <c r="D14" s="9">
        <f t="shared" si="3"/>
        <v>4.1799999999999997E-2</v>
      </c>
      <c r="E14" s="9">
        <f t="shared" si="3"/>
        <v>4.2220000000000001E-2</v>
      </c>
      <c r="F14" s="9">
        <f t="shared" si="3"/>
        <v>3.934E-2</v>
      </c>
      <c r="G14" s="9">
        <f t="shared" si="3"/>
        <v>4.1829999999999999E-2</v>
      </c>
      <c r="H14" s="9">
        <f t="shared" si="3"/>
        <v>4.5539999999999997E-2</v>
      </c>
      <c r="I14" s="9">
        <f t="shared" si="3"/>
        <v>4.342E-2</v>
      </c>
      <c r="J14" s="9">
        <f t="shared" si="3"/>
        <v>3.9370000000000002E-2</v>
      </c>
      <c r="K14" s="9">
        <f t="shared" si="3"/>
        <v>4.6629999999999998E-2</v>
      </c>
      <c r="L14" s="9">
        <f t="shared" si="3"/>
        <v>3.6920000000000001E-2</v>
      </c>
      <c r="M14" s="9">
        <f t="shared" si="3"/>
        <v>4.4170000000000001E-2</v>
      </c>
      <c r="N14" s="9">
        <f t="shared" si="3"/>
        <v>4.1680000000000002E-2</v>
      </c>
    </row>
    <row r="15" spans="1:15" x14ac:dyDescent="0.3">
      <c r="A15" t="s">
        <v>4</v>
      </c>
      <c r="B15" s="9">
        <f t="shared" si="3"/>
        <v>8.1900000000000001E-2</v>
      </c>
      <c r="C15" s="9">
        <f t="shared" si="3"/>
        <v>6.5290000000000001E-2</v>
      </c>
      <c r="D15" s="9">
        <f t="shared" si="3"/>
        <v>7.5590000000000004E-2</v>
      </c>
      <c r="E15" s="9">
        <f t="shared" si="3"/>
        <v>6.8199999999999997E-2</v>
      </c>
      <c r="F15" s="9">
        <f t="shared" si="3"/>
        <v>8.2040000000000002E-2</v>
      </c>
      <c r="G15" s="9">
        <f t="shared" si="3"/>
        <v>8.6980000000000002E-2</v>
      </c>
      <c r="H15" s="9">
        <f t="shared" si="3"/>
        <v>9.1090000000000004E-2</v>
      </c>
      <c r="I15" s="9">
        <f t="shared" si="3"/>
        <v>9.4219999999999998E-2</v>
      </c>
      <c r="J15" s="9">
        <f t="shared" si="3"/>
        <v>8.1240000000000007E-2</v>
      </c>
      <c r="K15" s="9">
        <f t="shared" si="3"/>
        <v>6.7119999999999999E-2</v>
      </c>
      <c r="L15" s="9">
        <f t="shared" si="3"/>
        <v>7.4219999999999994E-2</v>
      </c>
      <c r="M15" s="9">
        <f t="shared" si="3"/>
        <v>7.4139999999999998E-2</v>
      </c>
      <c r="N15" s="9">
        <f t="shared" si="3"/>
        <v>7.961E-2</v>
      </c>
    </row>
    <row r="16" spans="1:15" x14ac:dyDescent="0.3">
      <c r="A16" t="s">
        <v>5</v>
      </c>
      <c r="B16" s="9">
        <f t="shared" si="3"/>
        <v>7.7340000000000006E-2</v>
      </c>
      <c r="C16" s="9">
        <f t="shared" si="3"/>
        <v>6.1089999999999998E-2</v>
      </c>
      <c r="D16" s="9">
        <f t="shared" si="3"/>
        <v>7.1900000000000006E-2</v>
      </c>
      <c r="E16" s="9">
        <f t="shared" si="3"/>
        <v>6.4750000000000002E-2</v>
      </c>
      <c r="F16" s="9">
        <f t="shared" si="3"/>
        <v>7.8109999999999999E-2</v>
      </c>
      <c r="G16" s="9">
        <f t="shared" si="3"/>
        <v>7.7479999999999993E-2</v>
      </c>
      <c r="H16" s="9">
        <f t="shared" si="3"/>
        <v>7.7289999999999998E-2</v>
      </c>
      <c r="I16" s="9">
        <f t="shared" si="3"/>
        <v>8.0009999999999998E-2</v>
      </c>
      <c r="J16" s="9">
        <f t="shared" si="3"/>
        <v>7.4209999999999998E-2</v>
      </c>
      <c r="K16" s="9">
        <f t="shared" si="3"/>
        <v>6.6890000000000005E-2</v>
      </c>
      <c r="L16" s="9">
        <f t="shared" si="3"/>
        <v>7.0800000000000002E-2</v>
      </c>
      <c r="M16" s="9">
        <f t="shared" si="3"/>
        <v>7.0529999999999995E-2</v>
      </c>
      <c r="N16" s="9">
        <f t="shared" si="3"/>
        <v>7.3209999999999997E-2</v>
      </c>
    </row>
    <row r="17" spans="1:15" x14ac:dyDescent="0.3">
      <c r="A17" t="s">
        <v>6</v>
      </c>
      <c r="B17" s="9">
        <f t="shared" si="3"/>
        <v>0.28848000000000001</v>
      </c>
      <c r="C17" s="9">
        <f t="shared" si="3"/>
        <v>0.23658999999999999</v>
      </c>
      <c r="D17" s="9">
        <f t="shared" si="3"/>
        <v>0.25727</v>
      </c>
      <c r="E17" s="9">
        <f t="shared" si="3"/>
        <v>0.24751999999999999</v>
      </c>
      <c r="F17" s="9">
        <f t="shared" si="3"/>
        <v>0.25646000000000002</v>
      </c>
      <c r="G17" s="9">
        <f t="shared" si="3"/>
        <v>0.28955999999999998</v>
      </c>
      <c r="H17" s="9">
        <f t="shared" si="3"/>
        <v>0.28628999999999999</v>
      </c>
      <c r="I17" s="9">
        <f t="shared" si="3"/>
        <v>0.27977000000000002</v>
      </c>
      <c r="J17" s="9">
        <f t="shared" si="3"/>
        <v>0.25817000000000001</v>
      </c>
      <c r="K17" s="9">
        <f t="shared" si="3"/>
        <v>0.24818000000000001</v>
      </c>
      <c r="L17" s="9">
        <f t="shared" si="3"/>
        <v>0.24595</v>
      </c>
      <c r="M17" s="9">
        <f t="shared" si="3"/>
        <v>0.27311000000000002</v>
      </c>
      <c r="N17" s="9">
        <f t="shared" si="3"/>
        <v>0.26626</v>
      </c>
    </row>
    <row r="18" spans="1:15" x14ac:dyDescent="0.3">
      <c r="A18" t="s">
        <v>7</v>
      </c>
      <c r="B18" s="9">
        <f t="shared" si="3"/>
        <v>5.8180000000000003E-2</v>
      </c>
      <c r="C18" s="9">
        <f t="shared" si="3"/>
        <v>9.0260000000000007E-2</v>
      </c>
      <c r="D18" s="9">
        <f t="shared" si="3"/>
        <v>7.2770000000000001E-2</v>
      </c>
      <c r="E18" s="9">
        <f t="shared" si="3"/>
        <v>8.7429999999999994E-2</v>
      </c>
      <c r="F18" s="9">
        <f t="shared" si="3"/>
        <v>8.4760000000000002E-2</v>
      </c>
      <c r="G18" s="9">
        <f t="shared" si="3"/>
        <v>6.6519999999999996E-2</v>
      </c>
      <c r="H18" s="9">
        <f t="shared" si="3"/>
        <v>6.2719999999999998E-2</v>
      </c>
      <c r="I18" s="9">
        <f t="shared" si="3"/>
        <v>5.8770000000000003E-2</v>
      </c>
      <c r="J18" s="9">
        <f t="shared" si="3"/>
        <v>6.8989999999999996E-2</v>
      </c>
      <c r="K18" s="9">
        <f t="shared" si="3"/>
        <v>7.9780000000000004E-2</v>
      </c>
      <c r="L18" s="9">
        <f t="shared" si="3"/>
        <v>7.1749999999999994E-2</v>
      </c>
      <c r="M18" s="9">
        <f t="shared" si="3"/>
        <v>5.3769999999999998E-2</v>
      </c>
      <c r="N18" s="9">
        <f t="shared" si="3"/>
        <v>6.9949999999999998E-2</v>
      </c>
    </row>
    <row r="19" spans="1:15" x14ac:dyDescent="0.3">
      <c r="A19" t="s">
        <v>8</v>
      </c>
      <c r="B19" s="9">
        <f t="shared" si="3"/>
        <v>0.18556</v>
      </c>
      <c r="C19" s="9">
        <f t="shared" si="3"/>
        <v>0.20169999999999999</v>
      </c>
      <c r="D19" s="9">
        <f t="shared" si="3"/>
        <v>0.20119000000000001</v>
      </c>
      <c r="E19" s="9">
        <f t="shared" si="3"/>
        <v>0.20992</v>
      </c>
      <c r="F19" s="9">
        <f t="shared" si="3"/>
        <v>0.21525</v>
      </c>
      <c r="G19" s="9">
        <f t="shared" si="3"/>
        <v>0.18603</v>
      </c>
      <c r="H19" s="9">
        <f t="shared" si="3"/>
        <v>0.16436000000000001</v>
      </c>
      <c r="I19" s="9">
        <f t="shared" si="3"/>
        <v>0.17437</v>
      </c>
      <c r="J19" s="9">
        <f t="shared" si="3"/>
        <v>0.1958</v>
      </c>
      <c r="K19" s="9">
        <f t="shared" si="3"/>
        <v>0.23227999999999999</v>
      </c>
      <c r="L19" s="9">
        <f t="shared" si="3"/>
        <v>0.20516000000000001</v>
      </c>
      <c r="M19" s="9">
        <f t="shared" si="3"/>
        <v>0.18682000000000001</v>
      </c>
      <c r="N19" s="9">
        <f t="shared" si="3"/>
        <v>0.1946</v>
      </c>
    </row>
    <row r="20" spans="1:15" x14ac:dyDescent="0.3">
      <c r="A20" t="s">
        <v>9</v>
      </c>
      <c r="B20" s="9">
        <f t="shared" si="3"/>
        <v>0.23746999999999999</v>
      </c>
      <c r="C20" s="9">
        <f t="shared" si="3"/>
        <v>0.28584999999999999</v>
      </c>
      <c r="D20" s="9">
        <f t="shared" si="3"/>
        <v>0.25218000000000002</v>
      </c>
      <c r="E20" s="9">
        <f t="shared" si="3"/>
        <v>0.24617</v>
      </c>
      <c r="F20" s="9">
        <f t="shared" si="3"/>
        <v>0.21920999999999999</v>
      </c>
      <c r="G20" s="9">
        <f t="shared" si="3"/>
        <v>0.23028000000000001</v>
      </c>
      <c r="H20" s="9">
        <f t="shared" si="3"/>
        <v>0.25195000000000001</v>
      </c>
      <c r="I20" s="9">
        <f t="shared" si="3"/>
        <v>0.24667</v>
      </c>
      <c r="J20" s="9">
        <f t="shared" si="3"/>
        <v>0.25659999999999999</v>
      </c>
      <c r="K20" s="9">
        <f t="shared" si="3"/>
        <v>0.22733</v>
      </c>
      <c r="L20" s="9">
        <f t="shared" si="3"/>
        <v>0.26313999999999999</v>
      </c>
      <c r="M20" s="9">
        <f t="shared" si="3"/>
        <v>0.26227</v>
      </c>
      <c r="N20" s="9">
        <f t="shared" si="3"/>
        <v>0.24746000000000001</v>
      </c>
    </row>
    <row r="21" spans="1:15" x14ac:dyDescent="0.3">
      <c r="A21" s="10"/>
      <c r="B21" s="11">
        <f>SUM(B13:B20)</f>
        <v>1.0000000000000002</v>
      </c>
      <c r="C21" s="11">
        <f t="shared" ref="C21:N21" si="4">SUM(C13:C20)</f>
        <v>1.0000199999999999</v>
      </c>
      <c r="D21" s="11">
        <f t="shared" si="4"/>
        <v>1</v>
      </c>
      <c r="E21" s="11">
        <f t="shared" si="4"/>
        <v>1</v>
      </c>
      <c r="F21" s="11">
        <f t="shared" si="4"/>
        <v>1</v>
      </c>
      <c r="G21" s="11">
        <f t="shared" si="4"/>
        <v>1.0000100000000001</v>
      </c>
      <c r="H21" s="11">
        <f t="shared" si="4"/>
        <v>0.99999000000000005</v>
      </c>
      <c r="I21" s="11">
        <f t="shared" si="4"/>
        <v>1.0000100000000001</v>
      </c>
      <c r="J21" s="11">
        <f t="shared" si="4"/>
        <v>1.0000100000000001</v>
      </c>
      <c r="K21" s="11">
        <f t="shared" si="4"/>
        <v>1.0000100000000001</v>
      </c>
      <c r="L21" s="11">
        <f t="shared" si="4"/>
        <v>1.0000100000000001</v>
      </c>
      <c r="M21" s="11">
        <f t="shared" si="4"/>
        <v>1.0000100000000001</v>
      </c>
      <c r="N21" s="11">
        <f t="shared" si="4"/>
        <v>1.0000100000000001</v>
      </c>
    </row>
    <row r="22" spans="1:15" s="15" customFormat="1" ht="22.5" customHeight="1" x14ac:dyDescent="0.3">
      <c r="A22" s="12" t="s">
        <v>11</v>
      </c>
      <c r="B22" s="13">
        <v>21837774.039999999</v>
      </c>
      <c r="C22" s="13">
        <v>17891108.989999998</v>
      </c>
      <c r="D22" s="13">
        <v>18822892.620000001</v>
      </c>
      <c r="E22" s="13">
        <v>16955792.240000002</v>
      </c>
      <c r="F22" s="13">
        <v>17786902.91</v>
      </c>
      <c r="G22" s="13">
        <v>20382911.52</v>
      </c>
      <c r="H22" s="13">
        <v>25298246.199999999</v>
      </c>
      <c r="I22" s="13">
        <v>27006110.34</v>
      </c>
      <c r="J22" s="13">
        <v>21835752.59</v>
      </c>
      <c r="K22" s="13">
        <v>18953949.890000001</v>
      </c>
      <c r="L22" s="13">
        <v>18509403.969999999</v>
      </c>
      <c r="M22" s="13">
        <v>19883019.579999998</v>
      </c>
      <c r="N22" s="14"/>
    </row>
    <row r="23" spans="1:15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 x14ac:dyDescent="0.3">
      <c r="A24" t="s">
        <v>2</v>
      </c>
      <c r="B24" s="5">
        <f t="shared" ref="B24:M31" si="5">B$22*B13</f>
        <v>634824.09134279995</v>
      </c>
      <c r="C24" s="5">
        <f t="shared" si="5"/>
        <v>463021.90066119994</v>
      </c>
      <c r="D24" s="5">
        <f t="shared" si="5"/>
        <v>513864.96852600004</v>
      </c>
      <c r="E24" s="5">
        <f t="shared" si="5"/>
        <v>572936.21978960012</v>
      </c>
      <c r="F24" s="5">
        <f t="shared" si="5"/>
        <v>441648.79925530002</v>
      </c>
      <c r="G24" s="5">
        <f t="shared" si="5"/>
        <v>434767.50272159994</v>
      </c>
      <c r="H24" s="5">
        <f t="shared" si="5"/>
        <v>524938.60865000007</v>
      </c>
      <c r="I24" s="5">
        <f t="shared" si="5"/>
        <v>615199.19354520005</v>
      </c>
      <c r="J24" s="5">
        <f t="shared" si="5"/>
        <v>559650.33888169995</v>
      </c>
      <c r="K24" s="5">
        <f t="shared" si="5"/>
        <v>602735.60650200001</v>
      </c>
      <c r="L24" s="5">
        <f t="shared" si="5"/>
        <v>593596.58531789994</v>
      </c>
      <c r="M24" s="5">
        <f t="shared" si="5"/>
        <v>699882.289216</v>
      </c>
    </row>
    <row r="25" spans="1:15" x14ac:dyDescent="0.3">
      <c r="A25" t="s">
        <v>3</v>
      </c>
      <c r="B25" s="5">
        <f t="shared" si="5"/>
        <v>917186.50968000002</v>
      </c>
      <c r="C25" s="5">
        <f t="shared" si="5"/>
        <v>596847.39590639994</v>
      </c>
      <c r="D25" s="5">
        <f t="shared" si="5"/>
        <v>786796.91151599993</v>
      </c>
      <c r="E25" s="5">
        <f t="shared" si="5"/>
        <v>715873.54837280011</v>
      </c>
      <c r="F25" s="5">
        <f t="shared" si="5"/>
        <v>699736.76047940005</v>
      </c>
      <c r="G25" s="5">
        <f t="shared" si="5"/>
        <v>852617.18888159993</v>
      </c>
      <c r="H25" s="5">
        <f t="shared" si="5"/>
        <v>1152082.1319479998</v>
      </c>
      <c r="I25" s="5">
        <f t="shared" si="5"/>
        <v>1172605.3109627999</v>
      </c>
      <c r="J25" s="5">
        <f t="shared" si="5"/>
        <v>859673.5794683001</v>
      </c>
      <c r="K25" s="5">
        <f t="shared" si="5"/>
        <v>883822.68337069999</v>
      </c>
      <c r="L25" s="5">
        <f t="shared" si="5"/>
        <v>683367.19457239995</v>
      </c>
      <c r="M25" s="5">
        <f t="shared" si="5"/>
        <v>878232.97484859999</v>
      </c>
    </row>
    <row r="26" spans="1:15" x14ac:dyDescent="0.3">
      <c r="A26" t="s">
        <v>4</v>
      </c>
      <c r="B26" s="5">
        <f t="shared" si="5"/>
        <v>1788513.6938759999</v>
      </c>
      <c r="C26" s="5">
        <f t="shared" si="5"/>
        <v>1168110.5059570998</v>
      </c>
      <c r="D26" s="5">
        <f t="shared" si="5"/>
        <v>1422822.4531458002</v>
      </c>
      <c r="E26" s="5">
        <f t="shared" si="5"/>
        <v>1156385.0307680001</v>
      </c>
      <c r="F26" s="5">
        <f t="shared" si="5"/>
        <v>1459237.5147364</v>
      </c>
      <c r="G26" s="5">
        <f t="shared" si="5"/>
        <v>1772905.6440095999</v>
      </c>
      <c r="H26" s="5">
        <f t="shared" si="5"/>
        <v>2304417.2463580002</v>
      </c>
      <c r="I26" s="5">
        <f t="shared" si="5"/>
        <v>2544515.7162347999</v>
      </c>
      <c r="J26" s="5">
        <f t="shared" si="5"/>
        <v>1773936.5404116001</v>
      </c>
      <c r="K26" s="5">
        <f t="shared" si="5"/>
        <v>1272189.1166168</v>
      </c>
      <c r="L26" s="5">
        <f t="shared" si="5"/>
        <v>1373767.9626533999</v>
      </c>
      <c r="M26" s="5">
        <f t="shared" si="5"/>
        <v>1474127.0716611999</v>
      </c>
    </row>
    <row r="27" spans="1:15" x14ac:dyDescent="0.3">
      <c r="A27" t="s">
        <v>5</v>
      </c>
      <c r="B27" s="5">
        <f t="shared" si="5"/>
        <v>1688933.4442536</v>
      </c>
      <c r="C27" s="5">
        <f t="shared" si="5"/>
        <v>1092967.8481990998</v>
      </c>
      <c r="D27" s="5">
        <f t="shared" si="5"/>
        <v>1353365.9793780001</v>
      </c>
      <c r="E27" s="5">
        <f t="shared" si="5"/>
        <v>1097887.5475400002</v>
      </c>
      <c r="F27" s="5">
        <f t="shared" si="5"/>
        <v>1389334.9863001001</v>
      </c>
      <c r="G27" s="5">
        <f t="shared" si="5"/>
        <v>1579267.9845695999</v>
      </c>
      <c r="H27" s="5">
        <f t="shared" si="5"/>
        <v>1955301.4487979999</v>
      </c>
      <c r="I27" s="5">
        <f t="shared" si="5"/>
        <v>2160758.8883034</v>
      </c>
      <c r="J27" s="5">
        <f t="shared" si="5"/>
        <v>1620431.1997038999</v>
      </c>
      <c r="K27" s="5">
        <f t="shared" si="5"/>
        <v>1267829.7081421001</v>
      </c>
      <c r="L27" s="5">
        <f t="shared" si="5"/>
        <v>1310465.8010759999</v>
      </c>
      <c r="M27" s="5">
        <f t="shared" si="5"/>
        <v>1402349.3709773999</v>
      </c>
    </row>
    <row r="28" spans="1:15" x14ac:dyDescent="0.3">
      <c r="A28" t="s">
        <v>6</v>
      </c>
      <c r="B28" s="5">
        <f t="shared" si="5"/>
        <v>6299761.0550592002</v>
      </c>
      <c r="C28" s="5">
        <f t="shared" si="5"/>
        <v>4232857.4759440999</v>
      </c>
      <c r="D28" s="5">
        <f t="shared" si="5"/>
        <v>4842565.5843473999</v>
      </c>
      <c r="E28" s="5">
        <f t="shared" si="5"/>
        <v>4196897.6952448003</v>
      </c>
      <c r="F28" s="5">
        <f t="shared" si="5"/>
        <v>4561629.1202986008</v>
      </c>
      <c r="G28" s="5">
        <f t="shared" si="5"/>
        <v>5902075.8597311992</v>
      </c>
      <c r="H28" s="5">
        <f t="shared" si="5"/>
        <v>7242634.9045979995</v>
      </c>
      <c r="I28" s="5">
        <f t="shared" si="5"/>
        <v>7555499.4898218</v>
      </c>
      <c r="J28" s="5">
        <f t="shared" si="5"/>
        <v>5637336.2461603004</v>
      </c>
      <c r="K28" s="5">
        <f t="shared" si="5"/>
        <v>4703991.2837002007</v>
      </c>
      <c r="L28" s="5">
        <f t="shared" si="5"/>
        <v>4552387.9064214993</v>
      </c>
      <c r="M28" s="5">
        <f t="shared" si="5"/>
        <v>5430251.4774938002</v>
      </c>
    </row>
    <row r="29" spans="1:15" x14ac:dyDescent="0.3">
      <c r="A29" t="s">
        <v>7</v>
      </c>
      <c r="B29" s="5">
        <f t="shared" si="5"/>
        <v>1270521.6936472</v>
      </c>
      <c r="C29" s="5">
        <f t="shared" si="5"/>
        <v>1614851.4974374</v>
      </c>
      <c r="D29" s="5">
        <f t="shared" si="5"/>
        <v>1369741.8959574001</v>
      </c>
      <c r="E29" s="5">
        <f t="shared" si="5"/>
        <v>1482444.9155432</v>
      </c>
      <c r="F29" s="5">
        <f t="shared" si="5"/>
        <v>1507617.8906516</v>
      </c>
      <c r="G29" s="5">
        <f t="shared" si="5"/>
        <v>1355871.2743103998</v>
      </c>
      <c r="H29" s="5">
        <f t="shared" si="5"/>
        <v>1586706.0016639999</v>
      </c>
      <c r="I29" s="5">
        <f t="shared" si="5"/>
        <v>1587149.1046818001</v>
      </c>
      <c r="J29" s="5">
        <f t="shared" si="5"/>
        <v>1506448.5711840999</v>
      </c>
      <c r="K29" s="5">
        <f t="shared" si="5"/>
        <v>1512146.1222242001</v>
      </c>
      <c r="L29" s="5">
        <f t="shared" si="5"/>
        <v>1328049.7348474998</v>
      </c>
      <c r="M29" s="5">
        <f t="shared" si="5"/>
        <v>1069109.9628165998</v>
      </c>
    </row>
    <row r="30" spans="1:15" x14ac:dyDescent="0.3">
      <c r="A30" t="s">
        <v>8</v>
      </c>
      <c r="B30" s="5">
        <f t="shared" si="5"/>
        <v>4052217.3508623997</v>
      </c>
      <c r="C30" s="5">
        <f t="shared" si="5"/>
        <v>3608636.6832829993</v>
      </c>
      <c r="D30" s="5">
        <f t="shared" si="5"/>
        <v>3786977.7662178003</v>
      </c>
      <c r="E30" s="5">
        <f t="shared" si="5"/>
        <v>3559359.9070208003</v>
      </c>
      <c r="F30" s="5">
        <f t="shared" si="5"/>
        <v>3828630.8513774998</v>
      </c>
      <c r="G30" s="5">
        <f t="shared" si="5"/>
        <v>3791833.0300655998</v>
      </c>
      <c r="H30" s="5">
        <f t="shared" si="5"/>
        <v>4158019.7454320001</v>
      </c>
      <c r="I30" s="5">
        <f t="shared" si="5"/>
        <v>4709055.4599858001</v>
      </c>
      <c r="J30" s="5">
        <f t="shared" si="5"/>
        <v>4275440.3571220003</v>
      </c>
      <c r="K30" s="5">
        <f t="shared" si="5"/>
        <v>4402623.4804491997</v>
      </c>
      <c r="L30" s="5">
        <f t="shared" si="5"/>
        <v>3797389.3184851999</v>
      </c>
      <c r="M30" s="5">
        <f t="shared" si="5"/>
        <v>3714545.7179355999</v>
      </c>
    </row>
    <row r="31" spans="1:15" x14ac:dyDescent="0.3">
      <c r="A31" t="s">
        <v>9</v>
      </c>
      <c r="B31" s="5">
        <f t="shared" si="5"/>
        <v>5185816.2012787992</v>
      </c>
      <c r="C31" s="5">
        <f t="shared" si="5"/>
        <v>5114173.5047914991</v>
      </c>
      <c r="D31" s="5">
        <f t="shared" si="5"/>
        <v>4746757.0609116005</v>
      </c>
      <c r="E31" s="5">
        <f t="shared" si="5"/>
        <v>4174007.3757208004</v>
      </c>
      <c r="F31" s="5">
        <f t="shared" si="5"/>
        <v>3899066.9869010998</v>
      </c>
      <c r="G31" s="5">
        <f t="shared" si="5"/>
        <v>4693776.8648255998</v>
      </c>
      <c r="H31" s="5">
        <f t="shared" si="5"/>
        <v>6373893.1300900001</v>
      </c>
      <c r="I31" s="5">
        <f t="shared" si="5"/>
        <v>6661597.2375678001</v>
      </c>
      <c r="J31" s="5">
        <f t="shared" si="5"/>
        <v>5603054.1145939995</v>
      </c>
      <c r="K31" s="5">
        <f t="shared" si="5"/>
        <v>4308801.4284937</v>
      </c>
      <c r="L31" s="5">
        <f t="shared" si="5"/>
        <v>4870564.5606657993</v>
      </c>
      <c r="M31" s="5">
        <f t="shared" si="5"/>
        <v>5214719.5452465992</v>
      </c>
    </row>
    <row r="32" spans="1:15" x14ac:dyDescent="0.3">
      <c r="A32" s="7" t="s">
        <v>24</v>
      </c>
      <c r="B32" s="8">
        <f>SUM(B24:B31)</f>
        <v>21837774.039999999</v>
      </c>
      <c r="C32" s="8">
        <f t="shared" ref="C32:M32" si="6">SUM(C24:C31)</f>
        <v>17891466.8121798</v>
      </c>
      <c r="D32" s="8">
        <f t="shared" si="6"/>
        <v>18822892.620000001</v>
      </c>
      <c r="E32" s="8">
        <f t="shared" si="6"/>
        <v>16955792.240000002</v>
      </c>
      <c r="F32" s="8">
        <f t="shared" si="6"/>
        <v>17786902.91</v>
      </c>
      <c r="G32" s="8">
        <f t="shared" si="6"/>
        <v>20383115.349115197</v>
      </c>
      <c r="H32" s="8">
        <f t="shared" si="6"/>
        <v>25297993.217537999</v>
      </c>
      <c r="I32" s="8">
        <f t="shared" si="6"/>
        <v>27006380.4011034</v>
      </c>
      <c r="J32" s="8">
        <f t="shared" si="6"/>
        <v>21835970.9475259</v>
      </c>
      <c r="K32" s="8">
        <f t="shared" si="6"/>
        <v>18954139.4294989</v>
      </c>
      <c r="L32" s="8">
        <f t="shared" si="6"/>
        <v>18509589.0640397</v>
      </c>
      <c r="M32" s="8">
        <f t="shared" si="6"/>
        <v>19883218.410195798</v>
      </c>
      <c r="N32" s="8"/>
      <c r="O32" s="6"/>
    </row>
    <row r="33" spans="1:14" x14ac:dyDescent="0.3">
      <c r="A33" s="4" t="s">
        <v>13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3">
      <c r="A34" t="s">
        <v>2</v>
      </c>
      <c r="B34" s="16">
        <v>7.6999999999999999E-2</v>
      </c>
      <c r="C34" s="16">
        <v>7.6999999999999999E-2</v>
      </c>
      <c r="D34" s="16">
        <v>7.6999999999999999E-2</v>
      </c>
      <c r="E34" s="16">
        <v>7.6999999999999999E-2</v>
      </c>
      <c r="F34" s="16">
        <v>7.6999999999999999E-2</v>
      </c>
      <c r="G34" s="16">
        <v>7.6999999999999999E-2</v>
      </c>
      <c r="H34" s="16">
        <v>7.6999999999999999E-2</v>
      </c>
      <c r="I34" s="16">
        <v>7.6999999999999999E-2</v>
      </c>
      <c r="J34" s="16">
        <v>7.6999999999999999E-2</v>
      </c>
      <c r="K34" s="16">
        <v>7.6999999999999999E-2</v>
      </c>
      <c r="L34" s="16">
        <v>7.6999999999999999E-2</v>
      </c>
      <c r="M34" s="16">
        <v>7.6999999999999999E-2</v>
      </c>
    </row>
    <row r="35" spans="1:14" x14ac:dyDescent="0.3">
      <c r="A35" t="s">
        <v>3</v>
      </c>
      <c r="B35" s="16">
        <v>0.09</v>
      </c>
      <c r="C35" s="16">
        <v>0.09</v>
      </c>
      <c r="D35" s="16">
        <v>0.09</v>
      </c>
      <c r="E35" s="16">
        <v>0.09</v>
      </c>
      <c r="F35" s="16">
        <v>8.8999999999999996E-2</v>
      </c>
      <c r="G35" s="16">
        <v>8.8999999999999996E-2</v>
      </c>
      <c r="H35" s="16">
        <v>8.8999999999999996E-2</v>
      </c>
      <c r="I35" s="16">
        <v>8.8999999999999996E-2</v>
      </c>
      <c r="J35" s="16">
        <v>8.8999999999999996E-2</v>
      </c>
      <c r="K35" s="16">
        <v>8.8999999999999996E-2</v>
      </c>
      <c r="L35" s="16">
        <v>8.8999999999999996E-2</v>
      </c>
      <c r="M35" s="16">
        <v>8.8999999999999996E-2</v>
      </c>
    </row>
    <row r="36" spans="1:14" x14ac:dyDescent="0.3">
      <c r="A36" t="s">
        <v>4</v>
      </c>
      <c r="B36" s="16">
        <v>0.13200000000000001</v>
      </c>
      <c r="C36" s="16">
        <v>0.13200000000000001</v>
      </c>
      <c r="D36" s="16">
        <v>0.13200000000000001</v>
      </c>
      <c r="E36" s="16">
        <v>0.13200000000000001</v>
      </c>
      <c r="F36" s="16">
        <v>0.13200000000000001</v>
      </c>
      <c r="G36" s="16">
        <v>0.13200000000000001</v>
      </c>
      <c r="H36" s="16">
        <v>0.13200000000000001</v>
      </c>
      <c r="I36" s="16">
        <v>0.13200000000000001</v>
      </c>
      <c r="J36" s="16">
        <v>0.13200000000000001</v>
      </c>
      <c r="K36" s="16">
        <v>0.13200000000000001</v>
      </c>
      <c r="L36" s="16">
        <v>0.13200000000000001</v>
      </c>
      <c r="M36" s="16">
        <v>0.13200000000000001</v>
      </c>
    </row>
    <row r="37" spans="1:14" x14ac:dyDescent="0.3">
      <c r="A37" t="s">
        <v>5</v>
      </c>
      <c r="B37" s="16">
        <v>9.5000000000000001E-2</v>
      </c>
      <c r="C37" s="16">
        <v>9.5000000000000001E-2</v>
      </c>
      <c r="D37" s="16">
        <v>9.5000000000000001E-2</v>
      </c>
      <c r="E37" s="16">
        <v>9.5000000000000001E-2</v>
      </c>
      <c r="F37" s="16">
        <v>9.4E-2</v>
      </c>
      <c r="G37" s="16">
        <v>9.4E-2</v>
      </c>
      <c r="H37" s="16">
        <v>9.4E-2</v>
      </c>
      <c r="I37" s="16">
        <v>9.4E-2</v>
      </c>
      <c r="J37" s="16">
        <v>9.4E-2</v>
      </c>
      <c r="K37" s="16">
        <v>9.4E-2</v>
      </c>
      <c r="L37" s="16">
        <v>9.4E-2</v>
      </c>
      <c r="M37" s="16">
        <v>9.4E-2</v>
      </c>
    </row>
    <row r="38" spans="1:14" x14ac:dyDescent="0.3">
      <c r="A38" t="s">
        <v>6</v>
      </c>
      <c r="B38" s="16">
        <v>6.5000000000000002E-2</v>
      </c>
      <c r="C38" s="16">
        <v>6.5000000000000002E-2</v>
      </c>
      <c r="D38" s="16">
        <v>6.5000000000000002E-2</v>
      </c>
      <c r="E38" s="16">
        <v>6.5000000000000002E-2</v>
      </c>
      <c r="F38" s="16">
        <v>6.5000000000000002E-2</v>
      </c>
      <c r="G38" s="16">
        <v>6.5000000000000002E-2</v>
      </c>
      <c r="H38" s="16">
        <v>6.5000000000000002E-2</v>
      </c>
      <c r="I38" s="16">
        <v>6.5000000000000002E-2</v>
      </c>
      <c r="J38" s="16">
        <v>6.5000000000000002E-2</v>
      </c>
      <c r="K38" s="16">
        <v>6.5000000000000002E-2</v>
      </c>
      <c r="L38" s="16">
        <v>6.5000000000000002E-2</v>
      </c>
      <c r="M38" s="16">
        <v>6.5000000000000002E-2</v>
      </c>
    </row>
    <row r="39" spans="1:14" x14ac:dyDescent="0.3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3">
      <c r="A40" t="s">
        <v>2</v>
      </c>
      <c r="B40" s="17">
        <f t="shared" ref="B40:M44" si="7">B24*B34</f>
        <v>48881.455033395592</v>
      </c>
      <c r="C40" s="17">
        <f t="shared" si="7"/>
        <v>35652.686350912394</v>
      </c>
      <c r="D40" s="17">
        <f t="shared" si="7"/>
        <v>39567.602576502002</v>
      </c>
      <c r="E40" s="17">
        <f t="shared" si="7"/>
        <v>44116.088923799209</v>
      </c>
      <c r="F40" s="17">
        <f t="shared" si="7"/>
        <v>34006.9575426581</v>
      </c>
      <c r="G40" s="17">
        <f t="shared" si="7"/>
        <v>33477.097709563197</v>
      </c>
      <c r="H40" s="17">
        <f t="shared" si="7"/>
        <v>40420.272866050007</v>
      </c>
      <c r="I40" s="17">
        <f t="shared" si="7"/>
        <v>47370.337902980405</v>
      </c>
      <c r="J40" s="17">
        <f t="shared" si="7"/>
        <v>43093.076093890893</v>
      </c>
      <c r="K40" s="17">
        <f t="shared" si="7"/>
        <v>46410.641700654</v>
      </c>
      <c r="L40" s="17">
        <f t="shared" si="7"/>
        <v>45706.937069478292</v>
      </c>
      <c r="M40" s="17">
        <f t="shared" si="7"/>
        <v>53890.936269632002</v>
      </c>
      <c r="N40" s="17">
        <f t="shared" ref="N40:N44" si="8">SUM(B40:M40)</f>
        <v>512594.0900395161</v>
      </c>
    </row>
    <row r="41" spans="1:14" x14ac:dyDescent="0.3">
      <c r="A41" t="s">
        <v>3</v>
      </c>
      <c r="B41" s="17">
        <f t="shared" si="7"/>
        <v>82546.785871200002</v>
      </c>
      <c r="C41" s="17">
        <f t="shared" si="7"/>
        <v>53716.265631575989</v>
      </c>
      <c r="D41" s="17">
        <f t="shared" si="7"/>
        <v>70811.722036439998</v>
      </c>
      <c r="E41" s="17">
        <f t="shared" si="7"/>
        <v>64428.619353552007</v>
      </c>
      <c r="F41" s="17">
        <f t="shared" si="7"/>
        <v>62276.571682666603</v>
      </c>
      <c r="G41" s="17">
        <f t="shared" si="7"/>
        <v>75882.929810462389</v>
      </c>
      <c r="H41" s="17">
        <f t="shared" si="7"/>
        <v>102535.30974337198</v>
      </c>
      <c r="I41" s="17">
        <f t="shared" si="7"/>
        <v>104361.87267568918</v>
      </c>
      <c r="J41" s="17">
        <f t="shared" si="7"/>
        <v>76510.94857267871</v>
      </c>
      <c r="K41" s="17">
        <f t="shared" si="7"/>
        <v>78660.218819992297</v>
      </c>
      <c r="L41" s="17">
        <f t="shared" si="7"/>
        <v>60819.680316943595</v>
      </c>
      <c r="M41" s="17">
        <f t="shared" si="7"/>
        <v>78162.734761525397</v>
      </c>
      <c r="N41" s="17">
        <f t="shared" si="8"/>
        <v>910713.65927609813</v>
      </c>
    </row>
    <row r="42" spans="1:14" x14ac:dyDescent="0.3">
      <c r="A42" t="s">
        <v>4</v>
      </c>
      <c r="B42" s="17">
        <f t="shared" si="7"/>
        <v>236083.80759163201</v>
      </c>
      <c r="C42" s="17">
        <f t="shared" si="7"/>
        <v>154190.5867863372</v>
      </c>
      <c r="D42" s="17">
        <f t="shared" si="7"/>
        <v>187812.56381524564</v>
      </c>
      <c r="E42" s="17">
        <f t="shared" si="7"/>
        <v>152642.82406137601</v>
      </c>
      <c r="F42" s="17">
        <f t="shared" si="7"/>
        <v>192619.35194520481</v>
      </c>
      <c r="G42" s="17">
        <f t="shared" si="7"/>
        <v>234023.5450092672</v>
      </c>
      <c r="H42" s="17">
        <f t="shared" si="7"/>
        <v>304183.07651925605</v>
      </c>
      <c r="I42" s="17">
        <f t="shared" si="7"/>
        <v>335876.07454299362</v>
      </c>
      <c r="J42" s="17">
        <f t="shared" si="7"/>
        <v>234159.62333433123</v>
      </c>
      <c r="K42" s="17">
        <f t="shared" si="7"/>
        <v>167928.96339341759</v>
      </c>
      <c r="L42" s="17">
        <f t="shared" si="7"/>
        <v>181337.3710702488</v>
      </c>
      <c r="M42" s="17">
        <f t="shared" si="7"/>
        <v>194584.7734592784</v>
      </c>
      <c r="N42" s="17">
        <f t="shared" si="8"/>
        <v>2575442.5615285886</v>
      </c>
    </row>
    <row r="43" spans="1:14" x14ac:dyDescent="0.3">
      <c r="A43" t="s">
        <v>5</v>
      </c>
      <c r="B43" s="17">
        <f t="shared" si="7"/>
        <v>160448.677204092</v>
      </c>
      <c r="C43" s="17">
        <f t="shared" si="7"/>
        <v>103831.94557891448</v>
      </c>
      <c r="D43" s="17">
        <f t="shared" si="7"/>
        <v>128569.76804091001</v>
      </c>
      <c r="E43" s="17">
        <f t="shared" si="7"/>
        <v>104299.31701630002</v>
      </c>
      <c r="F43" s="17">
        <f t="shared" si="7"/>
        <v>130597.48871220941</v>
      </c>
      <c r="G43" s="17">
        <f t="shared" si="7"/>
        <v>148451.1905495424</v>
      </c>
      <c r="H43" s="17">
        <f t="shared" si="7"/>
        <v>183798.336187012</v>
      </c>
      <c r="I43" s="17">
        <f t="shared" si="7"/>
        <v>203111.33550051961</v>
      </c>
      <c r="J43" s="17">
        <f t="shared" si="7"/>
        <v>152320.5327721666</v>
      </c>
      <c r="K43" s="17">
        <f t="shared" si="7"/>
        <v>119175.99256535742</v>
      </c>
      <c r="L43" s="17">
        <f t="shared" si="7"/>
        <v>123183.78530114399</v>
      </c>
      <c r="M43" s="17">
        <f t="shared" si="7"/>
        <v>131820.84087187558</v>
      </c>
      <c r="N43" s="17">
        <f t="shared" si="8"/>
        <v>1689609.2103000437</v>
      </c>
    </row>
    <row r="44" spans="1:14" x14ac:dyDescent="0.3">
      <c r="A44" t="s">
        <v>6</v>
      </c>
      <c r="B44" s="17">
        <f t="shared" si="7"/>
        <v>409484.468578848</v>
      </c>
      <c r="C44" s="17">
        <f t="shared" si="7"/>
        <v>275135.73593636649</v>
      </c>
      <c r="D44" s="17">
        <f t="shared" si="7"/>
        <v>314766.76298258099</v>
      </c>
      <c r="E44" s="17">
        <f t="shared" si="7"/>
        <v>272798.35019091202</v>
      </c>
      <c r="F44" s="17">
        <f t="shared" si="7"/>
        <v>296505.89281940908</v>
      </c>
      <c r="G44" s="17">
        <f t="shared" si="7"/>
        <v>383634.93088252796</v>
      </c>
      <c r="H44" s="17">
        <f t="shared" si="7"/>
        <v>470771.26879886998</v>
      </c>
      <c r="I44" s="17">
        <f t="shared" si="7"/>
        <v>491107.46683841699</v>
      </c>
      <c r="J44" s="17">
        <f t="shared" si="7"/>
        <v>366426.85600041953</v>
      </c>
      <c r="K44" s="17">
        <f t="shared" si="7"/>
        <v>305759.43344051304</v>
      </c>
      <c r="L44" s="17">
        <f t="shared" si="7"/>
        <v>295905.21391739749</v>
      </c>
      <c r="M44" s="17">
        <f t="shared" si="7"/>
        <v>352966.34603709704</v>
      </c>
      <c r="N44" s="17">
        <f t="shared" si="8"/>
        <v>4235262.7264233585</v>
      </c>
    </row>
    <row r="45" spans="1:14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3">
      <c r="A46" t="s">
        <v>16</v>
      </c>
      <c r="B46" s="18">
        <v>3.4611968157735186E-2</v>
      </c>
      <c r="C46" s="18">
        <v>2.0751852719462612E-2</v>
      </c>
      <c r="D46" s="18">
        <v>1.8631994356363757E-2</v>
      </c>
      <c r="E46" s="18">
        <v>3.2952987709657405E-2</v>
      </c>
      <c r="F46" s="18">
        <v>1.5713285331575906E-2</v>
      </c>
      <c r="G46" s="18">
        <v>2.1185909035517883E-2</v>
      </c>
      <c r="H46" s="18">
        <v>3.3176874000840503E-2</v>
      </c>
      <c r="I46" s="18">
        <v>3.14308476562178E-2</v>
      </c>
      <c r="J46" s="18">
        <v>3.1601297940360339E-2</v>
      </c>
      <c r="K46" s="18">
        <v>1.4286773149481319E-2</v>
      </c>
      <c r="L46" s="18">
        <v>2.7823675851546933E-2</v>
      </c>
      <c r="M46" s="18">
        <v>3.0345013457464105E-2</v>
      </c>
      <c r="N46" s="18">
        <f>AVERAGE(B46:M46)</f>
        <v>2.6042706613851978E-2</v>
      </c>
    </row>
    <row r="47" spans="1:14" x14ac:dyDescent="0.3">
      <c r="A47" t="s">
        <v>17</v>
      </c>
      <c r="B47" s="18">
        <v>6.7360000000000003E-2</v>
      </c>
      <c r="C47" s="18">
        <v>8.1670000000000006E-2</v>
      </c>
      <c r="D47" s="18">
        <v>9.4810000000000005E-2</v>
      </c>
      <c r="E47" s="18">
        <v>9.9589999999999998E-2</v>
      </c>
      <c r="F47" s="18">
        <v>0.10793</v>
      </c>
      <c r="G47" s="18">
        <v>0.11896</v>
      </c>
      <c r="H47" s="18">
        <v>7.7369999999999994E-2</v>
      </c>
      <c r="I47" s="18">
        <v>7.4899999999999994E-2</v>
      </c>
      <c r="J47" s="18">
        <v>8.584E-2</v>
      </c>
      <c r="K47" s="18">
        <v>0.12059</v>
      </c>
      <c r="L47" s="18">
        <v>9.8549999999999999E-2</v>
      </c>
      <c r="M47" s="18">
        <v>7.4039999999999995E-2</v>
      </c>
    </row>
    <row r="48" spans="1:14" x14ac:dyDescent="0.3">
      <c r="A48" t="s">
        <v>18</v>
      </c>
      <c r="B48" s="18">
        <f>SUM(B46:B47)</f>
        <v>0.10197196815773518</v>
      </c>
      <c r="C48" s="18">
        <f t="shared" ref="C48:M48" si="9">SUM(C46:C47)</f>
        <v>0.10242185271946262</v>
      </c>
      <c r="D48" s="18">
        <f t="shared" si="9"/>
        <v>0.11344199435636376</v>
      </c>
      <c r="E48" s="18">
        <f t="shared" si="9"/>
        <v>0.13254298770965739</v>
      </c>
      <c r="F48" s="18">
        <f t="shared" si="9"/>
        <v>0.1236432853315759</v>
      </c>
      <c r="G48" s="18">
        <f t="shared" si="9"/>
        <v>0.14014590903551788</v>
      </c>
      <c r="H48" s="18">
        <f t="shared" si="9"/>
        <v>0.1105468740008405</v>
      </c>
      <c r="I48" s="18">
        <f t="shared" si="9"/>
        <v>0.10633084765621779</v>
      </c>
      <c r="J48" s="18">
        <f t="shared" si="9"/>
        <v>0.11744129794036035</v>
      </c>
      <c r="K48" s="18">
        <f t="shared" si="9"/>
        <v>0.13487677314948132</v>
      </c>
      <c r="L48" s="18">
        <f t="shared" si="9"/>
        <v>0.12637367585154693</v>
      </c>
      <c r="M48" s="18">
        <f t="shared" si="9"/>
        <v>0.10438501345746409</v>
      </c>
    </row>
    <row r="49" spans="1:15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5" x14ac:dyDescent="0.3">
      <c r="A50" t="s">
        <v>2</v>
      </c>
      <c r="B50" s="17">
        <f>B24*B$48</f>
        <v>64734.262028171164</v>
      </c>
      <c r="C50" s="17">
        <f t="shared" ref="C50:M50" si="10">C24*C$48</f>
        <v>47423.56091540707</v>
      </c>
      <c r="D50" s="17">
        <f t="shared" si="10"/>
        <v>58293.866859459536</v>
      </c>
      <c r="E50" s="17">
        <f t="shared" si="10"/>
        <v>75938.678337990539</v>
      </c>
      <c r="F50" s="17">
        <f t="shared" si="10"/>
        <v>54606.908502670944</v>
      </c>
      <c r="G50" s="17">
        <f t="shared" si="10"/>
        <v>60930.886888020621</v>
      </c>
      <c r="H50" s="17">
        <f t="shared" si="10"/>
        <v>58030.322228608078</v>
      </c>
      <c r="I50" s="17">
        <f t="shared" si="10"/>
        <v>65414.65172708271</v>
      </c>
      <c r="J50" s="17">
        <f t="shared" si="10"/>
        <v>65726.062191029356</v>
      </c>
      <c r="K50" s="17">
        <f t="shared" si="10"/>
        <v>81295.033667285301</v>
      </c>
      <c r="L50" s="17">
        <f t="shared" si="10"/>
        <v>75014.982459549414</v>
      </c>
      <c r="M50" s="17">
        <f t="shared" si="10"/>
        <v>73057.222178452939</v>
      </c>
      <c r="N50" s="17">
        <f t="shared" ref="N50:N54" si="11">SUM(B50:M50)</f>
        <v>780466.43798372778</v>
      </c>
    </row>
    <row r="51" spans="1:15" x14ac:dyDescent="0.3">
      <c r="A51" t="s">
        <v>3</v>
      </c>
      <c r="B51" s="17">
        <f t="shared" ref="B51:M54" si="12">B25*B$48</f>
        <v>93527.313559793227</v>
      </c>
      <c r="C51" s="17">
        <f t="shared" si="12"/>
        <v>61130.216079520091</v>
      </c>
      <c r="D51" s="17">
        <f t="shared" si="12"/>
        <v>89255.810795802507</v>
      </c>
      <c r="E51" s="17">
        <f t="shared" si="12"/>
        <v>94884.018923644864</v>
      </c>
      <c r="F51" s="17">
        <f t="shared" si="12"/>
        <v>86517.751932947038</v>
      </c>
      <c r="G51" s="17">
        <f t="shared" si="12"/>
        <v>119490.81099511967</v>
      </c>
      <c r="H51" s="17">
        <f t="shared" si="12"/>
        <v>127359.07827907523</v>
      </c>
      <c r="I51" s="17">
        <f t="shared" si="12"/>
        <v>124684.11668085738</v>
      </c>
      <c r="J51" s="17">
        <f t="shared" si="12"/>
        <v>100961.18097779268</v>
      </c>
      <c r="K51" s="17">
        <f t="shared" si="12"/>
        <v>119207.15156935576</v>
      </c>
      <c r="L51" s="17">
        <f t="shared" si="12"/>
        <v>86359.624334473468</v>
      </c>
      <c r="M51" s="17">
        <f t="shared" si="12"/>
        <v>91674.360898359839</v>
      </c>
      <c r="N51" s="17">
        <f t="shared" si="11"/>
        <v>1195051.4350267418</v>
      </c>
    </row>
    <row r="52" spans="1:15" x14ac:dyDescent="0.3">
      <c r="A52" t="s">
        <v>4</v>
      </c>
      <c r="B52" s="17">
        <f t="shared" si="12"/>
        <v>182378.26144159678</v>
      </c>
      <c r="C52" s="17">
        <f t="shared" si="12"/>
        <v>119640.04220119504</v>
      </c>
      <c r="D52" s="17">
        <f t="shared" si="12"/>
        <v>161407.81669987351</v>
      </c>
      <c r="E52" s="17">
        <f t="shared" si="12"/>
        <v>153270.72692071481</v>
      </c>
      <c r="F52" s="17">
        <f t="shared" si="12"/>
        <v>180424.92040109239</v>
      </c>
      <c r="G52" s="17">
        <f t="shared" si="12"/>
        <v>248465.47311392563</v>
      </c>
      <c r="H52" s="17">
        <f t="shared" si="12"/>
        <v>254746.12297850166</v>
      </c>
      <c r="I52" s="17">
        <f t="shared" si="12"/>
        <v>270560.51298181445</v>
      </c>
      <c r="J52" s="17">
        <f t="shared" si="12"/>
        <v>208333.40976977081</v>
      </c>
      <c r="K52" s="17">
        <f t="shared" si="12"/>
        <v>171588.76288516316</v>
      </c>
      <c r="L52" s="17">
        <f t="shared" si="12"/>
        <v>173608.10720760078</v>
      </c>
      <c r="M52" s="17">
        <f t="shared" si="12"/>
        <v>153876.7742133665</v>
      </c>
      <c r="N52" s="17">
        <f t="shared" si="11"/>
        <v>2278300.9308146159</v>
      </c>
    </row>
    <row r="53" spans="1:15" x14ac:dyDescent="0.3">
      <c r="A53" t="s">
        <v>5</v>
      </c>
      <c r="B53" s="17">
        <f t="shared" si="12"/>
        <v>172223.86739796211</v>
      </c>
      <c r="C53" s="17">
        <f t="shared" si="12"/>
        <v>111943.79197535617</v>
      </c>
      <c r="D53" s="17">
        <f t="shared" si="12"/>
        <v>153528.5357946938</v>
      </c>
      <c r="E53" s="17">
        <f t="shared" si="12"/>
        <v>145517.29572018015</v>
      </c>
      <c r="F53" s="17">
        <f t="shared" si="12"/>
        <v>171781.94213224438</v>
      </c>
      <c r="G53" s="17">
        <f t="shared" si="12"/>
        <v>221327.9473081968</v>
      </c>
      <c r="H53" s="17">
        <f t="shared" si="12"/>
        <v>216152.46289393338</v>
      </c>
      <c r="I53" s="17">
        <f t="shared" si="12"/>
        <v>229755.32417400734</v>
      </c>
      <c r="J53" s="17">
        <f t="shared" si="12"/>
        <v>190305.54331628126</v>
      </c>
      <c r="K53" s="17">
        <f t="shared" si="12"/>
        <v>171000.77993725514</v>
      </c>
      <c r="L53" s="17">
        <f t="shared" si="12"/>
        <v>165608.38035971619</v>
      </c>
      <c r="M53" s="17">
        <f t="shared" si="12"/>
        <v>146384.2579615422</v>
      </c>
      <c r="N53" s="17">
        <f t="shared" si="11"/>
        <v>2095530.128971369</v>
      </c>
    </row>
    <row r="54" spans="1:15" x14ac:dyDescent="0.3">
      <c r="A54" t="s">
        <v>6</v>
      </c>
      <c r="B54" s="17">
        <f t="shared" si="12"/>
        <v>642399.03370783699</v>
      </c>
      <c r="C54" s="17">
        <f t="shared" si="12"/>
        <v>433537.10498362291</v>
      </c>
      <c r="D54" s="17">
        <f t="shared" si="12"/>
        <v>549350.29768985917</v>
      </c>
      <c r="E54" s="17">
        <f t="shared" si="12"/>
        <v>556269.35963952099</v>
      </c>
      <c r="F54" s="17">
        <f t="shared" si="12"/>
        <v>564014.8108979055</v>
      </c>
      <c r="G54" s="17">
        <f t="shared" si="12"/>
        <v>827151.78655861458</v>
      </c>
      <c r="H54" s="17">
        <f t="shared" si="12"/>
        <v>800650.64823268447</v>
      </c>
      <c r="I54" s="17">
        <f t="shared" si="12"/>
        <v>803382.66521887307</v>
      </c>
      <c r="J54" s="17">
        <f t="shared" si="12"/>
        <v>662056.08567530441</v>
      </c>
      <c r="K54" s="17">
        <f t="shared" si="12"/>
        <v>634459.16526876937</v>
      </c>
      <c r="L54" s="17">
        <f t="shared" si="12"/>
        <v>575301.9936366129</v>
      </c>
      <c r="M54" s="17">
        <f t="shared" si="12"/>
        <v>566836.8735556046</v>
      </c>
      <c r="N54" s="17">
        <f t="shared" si="11"/>
        <v>7615409.8250652095</v>
      </c>
    </row>
    <row r="55" spans="1:15" x14ac:dyDescent="0.3">
      <c r="A55" s="4" t="s">
        <v>20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3">
      <c r="A56" t="s">
        <v>2</v>
      </c>
      <c r="B56" s="17">
        <f>ROUND(B40-B50,2)</f>
        <v>-15852.81</v>
      </c>
      <c r="C56" s="17">
        <f t="shared" ref="C56:M56" si="13">ROUND(C40-C50,2)</f>
        <v>-11770.87</v>
      </c>
      <c r="D56" s="17">
        <f t="shared" si="13"/>
        <v>-18726.259999999998</v>
      </c>
      <c r="E56" s="17">
        <f t="shared" si="13"/>
        <v>-31822.59</v>
      </c>
      <c r="F56" s="17">
        <f t="shared" si="13"/>
        <v>-20599.95</v>
      </c>
      <c r="G56" s="17">
        <f t="shared" si="13"/>
        <v>-27453.79</v>
      </c>
      <c r="H56" s="17">
        <f t="shared" si="13"/>
        <v>-17610.05</v>
      </c>
      <c r="I56" s="17">
        <f t="shared" si="13"/>
        <v>-18044.310000000001</v>
      </c>
      <c r="J56" s="17">
        <f t="shared" si="13"/>
        <v>-22632.99</v>
      </c>
      <c r="K56" s="17">
        <f t="shared" si="13"/>
        <v>-34884.39</v>
      </c>
      <c r="L56" s="17">
        <f t="shared" si="13"/>
        <v>-29308.05</v>
      </c>
      <c r="M56" s="17">
        <f t="shared" si="13"/>
        <v>-19166.29</v>
      </c>
      <c r="N56" s="17">
        <f t="shared" ref="N56:N61" si="14">SUM(B56:M56)</f>
        <v>-267872.34999999992</v>
      </c>
      <c r="O56" s="17"/>
    </row>
    <row r="57" spans="1:15" x14ac:dyDescent="0.3">
      <c r="A57" t="s">
        <v>3</v>
      </c>
      <c r="B57" s="17">
        <f t="shared" ref="B57:M60" si="15">ROUND(B41-B51,2)</f>
        <v>-10980.53</v>
      </c>
      <c r="C57" s="17">
        <f t="shared" si="15"/>
        <v>-7413.95</v>
      </c>
      <c r="D57" s="17">
        <f t="shared" si="15"/>
        <v>-18444.09</v>
      </c>
      <c r="E57" s="17">
        <f t="shared" si="15"/>
        <v>-30455.4</v>
      </c>
      <c r="F57" s="17">
        <f t="shared" si="15"/>
        <v>-24241.18</v>
      </c>
      <c r="G57" s="17">
        <f t="shared" si="15"/>
        <v>-43607.88</v>
      </c>
      <c r="H57" s="17">
        <f t="shared" si="15"/>
        <v>-24823.77</v>
      </c>
      <c r="I57" s="17">
        <f t="shared" si="15"/>
        <v>-20322.240000000002</v>
      </c>
      <c r="J57" s="17">
        <f t="shared" si="15"/>
        <v>-24450.23</v>
      </c>
      <c r="K57" s="17">
        <f t="shared" si="15"/>
        <v>-40546.93</v>
      </c>
      <c r="L57" s="17">
        <f t="shared" si="15"/>
        <v>-25539.94</v>
      </c>
      <c r="M57" s="17">
        <f t="shared" si="15"/>
        <v>-13511.63</v>
      </c>
      <c r="N57" s="17">
        <f t="shared" si="14"/>
        <v>-284337.76999999996</v>
      </c>
      <c r="O57" s="17"/>
    </row>
    <row r="58" spans="1:15" x14ac:dyDescent="0.3">
      <c r="A58" t="s">
        <v>4</v>
      </c>
      <c r="B58" s="17">
        <f t="shared" si="15"/>
        <v>53705.55</v>
      </c>
      <c r="C58" s="17">
        <f t="shared" si="15"/>
        <v>34550.54</v>
      </c>
      <c r="D58" s="17">
        <f t="shared" si="15"/>
        <v>26404.75</v>
      </c>
      <c r="E58" s="17">
        <f t="shared" si="15"/>
        <v>-627.9</v>
      </c>
      <c r="F58" s="17">
        <f t="shared" si="15"/>
        <v>12194.43</v>
      </c>
      <c r="G58" s="17">
        <f t="shared" si="15"/>
        <v>-14441.93</v>
      </c>
      <c r="H58" s="17">
        <f t="shared" si="15"/>
        <v>49436.95</v>
      </c>
      <c r="I58" s="17">
        <f t="shared" si="15"/>
        <v>65315.56</v>
      </c>
      <c r="J58" s="17">
        <f t="shared" si="15"/>
        <v>25826.21</v>
      </c>
      <c r="K58" s="17">
        <f t="shared" si="15"/>
        <v>-3659.8</v>
      </c>
      <c r="L58" s="17">
        <f t="shared" si="15"/>
        <v>7729.26</v>
      </c>
      <c r="M58" s="17">
        <f t="shared" si="15"/>
        <v>40708</v>
      </c>
      <c r="N58" s="17">
        <f t="shared" si="14"/>
        <v>297141.62</v>
      </c>
      <c r="O58" s="17"/>
    </row>
    <row r="59" spans="1:15" x14ac:dyDescent="0.3">
      <c r="A59" t="s">
        <v>5</v>
      </c>
      <c r="B59" s="17">
        <f t="shared" si="15"/>
        <v>-11775.19</v>
      </c>
      <c r="C59" s="17">
        <f t="shared" si="15"/>
        <v>-8111.85</v>
      </c>
      <c r="D59" s="17">
        <f t="shared" si="15"/>
        <v>-24958.77</v>
      </c>
      <c r="E59" s="17">
        <f t="shared" si="15"/>
        <v>-41217.980000000003</v>
      </c>
      <c r="F59" s="17">
        <f t="shared" si="15"/>
        <v>-41184.449999999997</v>
      </c>
      <c r="G59" s="17">
        <f t="shared" si="15"/>
        <v>-72876.759999999995</v>
      </c>
      <c r="H59" s="17">
        <f t="shared" si="15"/>
        <v>-32354.13</v>
      </c>
      <c r="I59" s="17">
        <f t="shared" si="15"/>
        <v>-26643.99</v>
      </c>
      <c r="J59" s="17">
        <f t="shared" si="15"/>
        <v>-37985.01</v>
      </c>
      <c r="K59" s="17">
        <f t="shared" si="15"/>
        <v>-51824.79</v>
      </c>
      <c r="L59" s="17">
        <f t="shared" si="15"/>
        <v>-42424.6</v>
      </c>
      <c r="M59" s="17">
        <f t="shared" si="15"/>
        <v>-14563.42</v>
      </c>
      <c r="N59" s="17">
        <f t="shared" si="14"/>
        <v>-405920.93999999994</v>
      </c>
      <c r="O59" s="17"/>
    </row>
    <row r="60" spans="1:15" x14ac:dyDescent="0.3">
      <c r="A60" t="s">
        <v>6</v>
      </c>
      <c r="B60" s="17">
        <f t="shared" si="15"/>
        <v>-232914.57</v>
      </c>
      <c r="C60" s="17">
        <f t="shared" si="15"/>
        <v>-158401.37</v>
      </c>
      <c r="D60" s="17">
        <f t="shared" si="15"/>
        <v>-234583.53</v>
      </c>
      <c r="E60" s="17">
        <f t="shared" si="15"/>
        <v>-283471.01</v>
      </c>
      <c r="F60" s="17">
        <f t="shared" si="15"/>
        <v>-267508.92</v>
      </c>
      <c r="G60" s="17">
        <f t="shared" si="15"/>
        <v>-443516.86</v>
      </c>
      <c r="H60" s="17">
        <f t="shared" si="15"/>
        <v>-329879.38</v>
      </c>
      <c r="I60" s="17">
        <f t="shared" si="15"/>
        <v>-312275.20000000001</v>
      </c>
      <c r="J60" s="17">
        <f t="shared" si="15"/>
        <v>-295629.23</v>
      </c>
      <c r="K60" s="17">
        <f t="shared" si="15"/>
        <v>-328699.73</v>
      </c>
      <c r="L60" s="17">
        <f t="shared" si="15"/>
        <v>-279396.78000000003</v>
      </c>
      <c r="M60" s="17">
        <f t="shared" si="15"/>
        <v>-213870.53</v>
      </c>
      <c r="N60" s="17">
        <f t="shared" si="14"/>
        <v>-3380147.11</v>
      </c>
      <c r="O60" s="17"/>
    </row>
    <row r="61" spans="1:15" s="20" customFormat="1" x14ac:dyDescent="0.3">
      <c r="A61" s="20" t="s">
        <v>18</v>
      </c>
      <c r="B61" s="21">
        <f>SUM(B56:B60)</f>
        <v>-217817.55000000002</v>
      </c>
      <c r="C61" s="21">
        <f t="shared" ref="C61:M61" si="16">SUM(C56:C60)</f>
        <v>-151147.5</v>
      </c>
      <c r="D61" s="21">
        <f t="shared" si="16"/>
        <v>-270307.90000000002</v>
      </c>
      <c r="E61" s="21">
        <f t="shared" si="16"/>
        <v>-387594.88</v>
      </c>
      <c r="F61" s="21">
        <f t="shared" si="16"/>
        <v>-341340.06999999995</v>
      </c>
      <c r="G61" s="21">
        <f t="shared" si="16"/>
        <v>-601897.22</v>
      </c>
      <c r="H61" s="21">
        <f t="shared" si="16"/>
        <v>-355230.38</v>
      </c>
      <c r="I61" s="21">
        <f t="shared" si="16"/>
        <v>-311970.18</v>
      </c>
      <c r="J61" s="21">
        <f t="shared" si="16"/>
        <v>-354871.25</v>
      </c>
      <c r="K61" s="21">
        <f t="shared" si="16"/>
        <v>-459615.64</v>
      </c>
      <c r="L61" s="21">
        <f t="shared" si="16"/>
        <v>-368940.11</v>
      </c>
      <c r="M61" s="21">
        <f t="shared" si="16"/>
        <v>-220403.87</v>
      </c>
      <c r="N61" s="21">
        <f t="shared" si="14"/>
        <v>-4041136.5500000003</v>
      </c>
      <c r="O61" s="21"/>
    </row>
    <row r="62" spans="1:15" x14ac:dyDescent="0.3">
      <c r="A62" s="4" t="s">
        <v>25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3">
      <c r="A63" t="s">
        <v>2</v>
      </c>
      <c r="B63" s="17">
        <v>-122493.510904436</v>
      </c>
      <c r="C63" s="17">
        <v>-29690.132255363278</v>
      </c>
      <c r="D63" s="17">
        <v>-39255.427268719301</v>
      </c>
      <c r="E63" s="17">
        <v>-65256.9620601926</v>
      </c>
      <c r="F63" s="17">
        <v>-64876.906641948037</v>
      </c>
      <c r="G63" s="17">
        <v>-87134.123544559814</v>
      </c>
      <c r="H63" s="17">
        <v>-115118.51719469018</v>
      </c>
      <c r="I63" s="17">
        <v>-49291.389961653389</v>
      </c>
      <c r="J63" s="17">
        <v>-62441.136989636303</v>
      </c>
      <c r="K63" s="17">
        <v>-76427.891219918616</v>
      </c>
      <c r="L63" s="17">
        <v>-137031.92677725572</v>
      </c>
      <c r="M63" s="17">
        <v>-35237.021098312922</v>
      </c>
      <c r="N63" s="17">
        <f t="shared" ref="N63:N68" si="17">SUM(B63:M63)</f>
        <v>-884254.94591668621</v>
      </c>
    </row>
    <row r="64" spans="1:15" x14ac:dyDescent="0.3">
      <c r="A64" t="s">
        <v>3</v>
      </c>
      <c r="B64" s="17">
        <v>-111403.05843124958</v>
      </c>
      <c r="C64" s="17">
        <v>-19776.090885906946</v>
      </c>
      <c r="D64" s="17">
        <v>-38428.035296010785</v>
      </c>
      <c r="E64" s="17">
        <v>-56376.381737710908</v>
      </c>
      <c r="F64" s="17">
        <v>-56159.213070378639</v>
      </c>
      <c r="G64" s="17">
        <v>-78584.928018670529</v>
      </c>
      <c r="H64" s="17">
        <v>-106639.93274357123</v>
      </c>
      <c r="I64" s="17">
        <v>-42470.60199377453</v>
      </c>
      <c r="J64" s="17">
        <v>-56442.4247794291</v>
      </c>
      <c r="K64" s="17">
        <v>-68944.541520292871</v>
      </c>
      <c r="L64" s="17">
        <v>-123325.67226454616</v>
      </c>
      <c r="M64" s="17">
        <v>-28928.413045844063</v>
      </c>
      <c r="N64" s="17">
        <f t="shared" si="17"/>
        <v>-787479.29378738534</v>
      </c>
    </row>
    <row r="65" spans="1:14" x14ac:dyDescent="0.3">
      <c r="A65" t="s">
        <v>4</v>
      </c>
      <c r="B65" s="17">
        <v>58253.187570511363</v>
      </c>
      <c r="C65" s="17">
        <v>73154.420666915365</v>
      </c>
      <c r="D65" s="17">
        <v>81370.455295596272</v>
      </c>
      <c r="E65" s="17">
        <v>59020.358813196421</v>
      </c>
      <c r="F65" s="17">
        <v>62346.264381381683</v>
      </c>
      <c r="G65" s="17">
        <v>33464.98855787795</v>
      </c>
      <c r="H65" s="17">
        <v>51111.43126523681</v>
      </c>
      <c r="I65" s="17">
        <v>101802.78221275285</v>
      </c>
      <c r="J65" s="17">
        <v>87626.025624351576</v>
      </c>
      <c r="K65" s="17">
        <v>84728.55456961412</v>
      </c>
      <c r="L65" s="17">
        <v>24641.548520899378</v>
      </c>
      <c r="M65" s="17">
        <v>60001.538055517711</v>
      </c>
      <c r="N65" s="17">
        <f t="shared" si="17"/>
        <v>777521.5555338515</v>
      </c>
    </row>
    <row r="66" spans="1:14" x14ac:dyDescent="0.3">
      <c r="A66" t="s">
        <v>5</v>
      </c>
      <c r="B66" s="17">
        <v>7997.4612267464399</v>
      </c>
      <c r="C66" s="17">
        <v>19665.94563921541</v>
      </c>
      <c r="D66" s="17">
        <v>5419.6745774429291</v>
      </c>
      <c r="E66" s="17">
        <v>6668.6767124952748</v>
      </c>
      <c r="F66" s="17">
        <v>5021.2730992431752</v>
      </c>
      <c r="G66" s="17">
        <v>-13787.451387691312</v>
      </c>
      <c r="H66" s="17">
        <v>-11667.493733836338</v>
      </c>
      <c r="I66" s="17">
        <v>14071.71276440192</v>
      </c>
      <c r="J66" s="17">
        <v>-10160.810178042855</v>
      </c>
      <c r="K66" s="17">
        <v>-16857.312614898197</v>
      </c>
      <c r="L66" s="17">
        <v>-31105.379109344911</v>
      </c>
      <c r="M66" s="17">
        <v>14143.72884904081</v>
      </c>
      <c r="N66" s="17">
        <f t="shared" si="17"/>
        <v>-10589.974155227654</v>
      </c>
    </row>
    <row r="67" spans="1:14" x14ac:dyDescent="0.3">
      <c r="A67" t="s">
        <v>6</v>
      </c>
      <c r="B67" s="17">
        <v>-103845.42786576971</v>
      </c>
      <c r="C67" s="17">
        <v>-84510.096812821692</v>
      </c>
      <c r="D67" s="17">
        <v>-194138.99785002088</v>
      </c>
      <c r="E67" s="17">
        <v>-123921.44092571875</v>
      </c>
      <c r="F67" s="17">
        <v>-141715.51974546397</v>
      </c>
      <c r="G67" s="17">
        <v>-188154.3355638478</v>
      </c>
      <c r="H67" s="17">
        <v>-204250.3742847722</v>
      </c>
      <c r="I67" s="17">
        <v>-162713.81328216102</v>
      </c>
      <c r="J67" s="17">
        <v>-261751.6564513538</v>
      </c>
      <c r="K67" s="17">
        <v>-291674.84049514867</v>
      </c>
      <c r="L67" s="17">
        <v>-262908.11715457402</v>
      </c>
      <c r="M67" s="17">
        <v>-82154.033691800199</v>
      </c>
      <c r="N67" s="17">
        <f t="shared" si="17"/>
        <v>-2101738.6541234525</v>
      </c>
    </row>
    <row r="68" spans="1:14" s="20" customFormat="1" x14ac:dyDescent="0.3">
      <c r="A68" s="20" t="s">
        <v>18</v>
      </c>
      <c r="B68" s="21">
        <f>SUM(B63:B67)</f>
        <v>-271491.34840419749</v>
      </c>
      <c r="C68" s="21">
        <f t="shared" ref="C68:M68" si="18">SUM(C63:C67)</f>
        <v>-41155.953647961142</v>
      </c>
      <c r="D68" s="21">
        <f t="shared" si="18"/>
        <v>-185032.33054171177</v>
      </c>
      <c r="E68" s="21">
        <f t="shared" si="18"/>
        <v>-179865.74919793056</v>
      </c>
      <c r="F68" s="21">
        <f t="shared" si="18"/>
        <v>-195384.10197716579</v>
      </c>
      <c r="G68" s="21">
        <f t="shared" si="18"/>
        <v>-334195.8499568915</v>
      </c>
      <c r="H68" s="21">
        <f t="shared" si="18"/>
        <v>-386564.88669163315</v>
      </c>
      <c r="I68" s="21">
        <f t="shared" si="18"/>
        <v>-138601.31026043417</v>
      </c>
      <c r="J68" s="21">
        <f t="shared" si="18"/>
        <v>-303170.00277411047</v>
      </c>
      <c r="K68" s="21">
        <f t="shared" si="18"/>
        <v>-369176.03128064424</v>
      </c>
      <c r="L68" s="21">
        <f t="shared" si="18"/>
        <v>-529729.54678482143</v>
      </c>
      <c r="M68" s="21">
        <f t="shared" si="18"/>
        <v>-72174.200931398664</v>
      </c>
      <c r="N68" s="21">
        <f t="shared" si="17"/>
        <v>-3006541.3124489002</v>
      </c>
    </row>
    <row r="69" spans="1:14" x14ac:dyDescent="0.3">
      <c r="A69" s="4" t="s">
        <v>26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3">
      <c r="A70" t="s">
        <v>2</v>
      </c>
      <c r="B70" s="17">
        <f>B56-B63</f>
        <v>106640.700904436</v>
      </c>
      <c r="C70" s="17">
        <f t="shared" ref="C70:M70" si="19">C56-C63</f>
        <v>17919.262255363275</v>
      </c>
      <c r="D70" s="17">
        <f t="shared" si="19"/>
        <v>20529.167268719302</v>
      </c>
      <c r="E70" s="17">
        <f t="shared" si="19"/>
        <v>33434.372060192603</v>
      </c>
      <c r="F70" s="17">
        <f t="shared" si="19"/>
        <v>44276.95664194804</v>
      </c>
      <c r="G70" s="17">
        <f t="shared" si="19"/>
        <v>59680.333544559813</v>
      </c>
      <c r="H70" s="17">
        <f t="shared" si="19"/>
        <v>97508.46719469018</v>
      </c>
      <c r="I70" s="17">
        <f t="shared" si="19"/>
        <v>31247.079961653388</v>
      </c>
      <c r="J70" s="17">
        <f t="shared" si="19"/>
        <v>39808.146989636298</v>
      </c>
      <c r="K70" s="17">
        <f t="shared" si="19"/>
        <v>41543.501219918617</v>
      </c>
      <c r="L70" s="17">
        <f t="shared" si="19"/>
        <v>107723.87677725572</v>
      </c>
      <c r="M70" s="17">
        <f t="shared" si="19"/>
        <v>16070.731098312921</v>
      </c>
      <c r="N70" s="17">
        <f t="shared" ref="N70:N75" si="20">SUM(B70:M70)</f>
        <v>616382.59591668611</v>
      </c>
    </row>
    <row r="71" spans="1:14" x14ac:dyDescent="0.3">
      <c r="A71" t="s">
        <v>3</v>
      </c>
      <c r="B71" s="17">
        <f t="shared" ref="B71:M74" si="21">B57-B64</f>
        <v>100422.52843124958</v>
      </c>
      <c r="C71" s="17">
        <f t="shared" si="21"/>
        <v>12362.140885906945</v>
      </c>
      <c r="D71" s="17">
        <f t="shared" si="21"/>
        <v>19983.945296010785</v>
      </c>
      <c r="E71" s="17">
        <f t="shared" si="21"/>
        <v>25920.981737710907</v>
      </c>
      <c r="F71" s="17">
        <f t="shared" si="21"/>
        <v>31918.033070378639</v>
      </c>
      <c r="G71" s="17">
        <f t="shared" si="21"/>
        <v>34977.048018670532</v>
      </c>
      <c r="H71" s="17">
        <f t="shared" si="21"/>
        <v>81816.162743571229</v>
      </c>
      <c r="I71" s="17">
        <f t="shared" si="21"/>
        <v>22148.361993774528</v>
      </c>
      <c r="J71" s="17">
        <f t="shared" si="21"/>
        <v>31992.194779429101</v>
      </c>
      <c r="K71" s="17">
        <f t="shared" si="21"/>
        <v>28397.61152029287</v>
      </c>
      <c r="L71" s="17">
        <f t="shared" si="21"/>
        <v>97785.732264546154</v>
      </c>
      <c r="M71" s="17">
        <f t="shared" si="21"/>
        <v>15416.783045844064</v>
      </c>
      <c r="N71" s="17">
        <f t="shared" si="20"/>
        <v>503141.52378738538</v>
      </c>
    </row>
    <row r="72" spans="1:14" x14ac:dyDescent="0.3">
      <c r="A72" t="s">
        <v>4</v>
      </c>
      <c r="B72" s="17">
        <f t="shared" si="21"/>
        <v>-4547.6375705113605</v>
      </c>
      <c r="C72" s="17">
        <f t="shared" si="21"/>
        <v>-38603.880666915364</v>
      </c>
      <c r="D72" s="17">
        <f t="shared" si="21"/>
        <v>-54965.705295596272</v>
      </c>
      <c r="E72" s="17">
        <f t="shared" si="21"/>
        <v>-59648.258813196422</v>
      </c>
      <c r="F72" s="17">
        <f t="shared" si="21"/>
        <v>-50151.834381381683</v>
      </c>
      <c r="G72" s="17">
        <f t="shared" si="21"/>
        <v>-47906.918557877951</v>
      </c>
      <c r="H72" s="17">
        <f t="shared" si="21"/>
        <v>-1674.4812652368128</v>
      </c>
      <c r="I72" s="17">
        <f t="shared" si="21"/>
        <v>-36487.222212752851</v>
      </c>
      <c r="J72" s="17">
        <f t="shared" si="21"/>
        <v>-61799.815624351577</v>
      </c>
      <c r="K72" s="17">
        <f t="shared" si="21"/>
        <v>-88388.354569614123</v>
      </c>
      <c r="L72" s="17">
        <f t="shared" si="21"/>
        <v>-16912.288520899376</v>
      </c>
      <c r="M72" s="17">
        <f t="shared" si="21"/>
        <v>-19293.538055517711</v>
      </c>
      <c r="N72" s="17">
        <f t="shared" si="20"/>
        <v>-480379.93553385144</v>
      </c>
    </row>
    <row r="73" spans="1:14" x14ac:dyDescent="0.3">
      <c r="A73" t="s">
        <v>5</v>
      </c>
      <c r="B73" s="17">
        <f t="shared" si="21"/>
        <v>-19772.651226746442</v>
      </c>
      <c r="C73" s="17">
        <f t="shared" si="21"/>
        <v>-27777.795639215408</v>
      </c>
      <c r="D73" s="17">
        <f t="shared" si="21"/>
        <v>-30378.44457744293</v>
      </c>
      <c r="E73" s="17">
        <f t="shared" si="21"/>
        <v>-47886.656712495278</v>
      </c>
      <c r="F73" s="17">
        <f t="shared" si="21"/>
        <v>-46205.723099243172</v>
      </c>
      <c r="G73" s="17">
        <f t="shared" si="21"/>
        <v>-59089.308612308683</v>
      </c>
      <c r="H73" s="17">
        <f t="shared" si="21"/>
        <v>-20686.636266163663</v>
      </c>
      <c r="I73" s="17">
        <f t="shared" si="21"/>
        <v>-40715.702764401925</v>
      </c>
      <c r="J73" s="17">
        <f t="shared" si="21"/>
        <v>-27824.199821957147</v>
      </c>
      <c r="K73" s="17">
        <f t="shared" si="21"/>
        <v>-34967.477385101804</v>
      </c>
      <c r="L73" s="17">
        <f t="shared" si="21"/>
        <v>-11319.220890655088</v>
      </c>
      <c r="M73" s="17">
        <f t="shared" si="21"/>
        <v>-28707.148849040808</v>
      </c>
      <c r="N73" s="17">
        <f t="shared" si="20"/>
        <v>-395330.96584477229</v>
      </c>
    </row>
    <row r="74" spans="1:14" x14ac:dyDescent="0.3">
      <c r="A74" t="s">
        <v>6</v>
      </c>
      <c r="B74" s="17">
        <f t="shared" si="21"/>
        <v>-129069.14213423029</v>
      </c>
      <c r="C74" s="17">
        <f t="shared" si="21"/>
        <v>-73891.273187178303</v>
      </c>
      <c r="D74" s="17">
        <f t="shared" si="21"/>
        <v>-40444.532149979117</v>
      </c>
      <c r="E74" s="17">
        <f t="shared" si="21"/>
        <v>-159549.56907428126</v>
      </c>
      <c r="F74" s="17">
        <f t="shared" si="21"/>
        <v>-125793.40025453601</v>
      </c>
      <c r="G74" s="17">
        <f t="shared" si="21"/>
        <v>-255362.52443615219</v>
      </c>
      <c r="H74" s="17">
        <f t="shared" si="21"/>
        <v>-125629.0057152278</v>
      </c>
      <c r="I74" s="17">
        <f t="shared" si="21"/>
        <v>-149561.38671783899</v>
      </c>
      <c r="J74" s="17">
        <f t="shared" si="21"/>
        <v>-33877.573548646178</v>
      </c>
      <c r="K74" s="17">
        <f t="shared" si="21"/>
        <v>-37024.889504851308</v>
      </c>
      <c r="L74" s="17">
        <f t="shared" si="21"/>
        <v>-16488.662845426006</v>
      </c>
      <c r="M74" s="17">
        <f t="shared" si="21"/>
        <v>-131716.4963081998</v>
      </c>
      <c r="N74" s="17">
        <f t="shared" si="20"/>
        <v>-1278408.4558765471</v>
      </c>
    </row>
    <row r="75" spans="1:14" s="20" customFormat="1" x14ac:dyDescent="0.3">
      <c r="A75" s="20" t="s">
        <v>18</v>
      </c>
      <c r="B75" s="21">
        <f>SUM(B70:B74)</f>
        <v>53673.7984041975</v>
      </c>
      <c r="C75" s="21">
        <f t="shared" ref="C75:M75" si="22">SUM(C70:C74)</f>
        <v>-109991.54635203886</v>
      </c>
      <c r="D75" s="21">
        <f t="shared" si="22"/>
        <v>-85275.569458288228</v>
      </c>
      <c r="E75" s="21">
        <f t="shared" si="22"/>
        <v>-207729.13080206944</v>
      </c>
      <c r="F75" s="21">
        <f t="shared" si="22"/>
        <v>-145955.96802283419</v>
      </c>
      <c r="G75" s="21">
        <f t="shared" si="22"/>
        <v>-267701.37004310847</v>
      </c>
      <c r="H75" s="21">
        <f t="shared" si="22"/>
        <v>31334.506691633142</v>
      </c>
      <c r="I75" s="21">
        <f t="shared" si="22"/>
        <v>-173368.86973956585</v>
      </c>
      <c r="J75" s="21">
        <f t="shared" si="22"/>
        <v>-51701.2472258895</v>
      </c>
      <c r="K75" s="21">
        <f t="shared" si="22"/>
        <v>-90439.608719355747</v>
      </c>
      <c r="L75" s="21">
        <f t="shared" si="22"/>
        <v>160789.43678482142</v>
      </c>
      <c r="M75" s="21">
        <f t="shared" si="22"/>
        <v>-148229.66906860133</v>
      </c>
      <c r="N75" s="21">
        <f t="shared" si="20"/>
        <v>-1034595.2375510995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3D02-E98D-4015-AA42-FE3E06E27ED0}">
  <sheetPr>
    <tabColor rgb="FF00B050"/>
  </sheetPr>
  <dimension ref="A1:O75"/>
  <sheetViews>
    <sheetView topLeftCell="F60" workbookViewId="0">
      <selection activeCell="N75" sqref="N75"/>
    </sheetView>
  </sheetViews>
  <sheetFormatPr defaultRowHeight="14.4" x14ac:dyDescent="0.3"/>
  <cols>
    <col min="1" max="1" width="17.44140625" customWidth="1"/>
    <col min="2" max="12" width="12.6640625" customWidth="1"/>
    <col min="13" max="13" width="13.44140625" bestFit="1" customWidth="1"/>
    <col min="14" max="14" width="15.109375" customWidth="1"/>
    <col min="15" max="15" width="14.109375" customWidth="1"/>
  </cols>
  <sheetData>
    <row r="1" spans="1:15" x14ac:dyDescent="0.3">
      <c r="A1" s="1"/>
      <c r="B1" s="2">
        <v>43466</v>
      </c>
      <c r="C1" s="2">
        <v>43497</v>
      </c>
      <c r="D1" s="2">
        <v>43525</v>
      </c>
      <c r="E1" s="2">
        <v>43556</v>
      </c>
      <c r="F1" s="2">
        <v>43586</v>
      </c>
      <c r="G1" s="2">
        <v>43617</v>
      </c>
      <c r="H1" s="2">
        <v>43647</v>
      </c>
      <c r="I1" s="2">
        <v>43678</v>
      </c>
      <c r="J1" s="2">
        <v>43709</v>
      </c>
      <c r="K1" s="2">
        <v>43739</v>
      </c>
      <c r="L1" s="2">
        <v>43770</v>
      </c>
      <c r="M1" s="2">
        <v>43800</v>
      </c>
      <c r="N1" s="3" t="s">
        <v>0</v>
      </c>
      <c r="O1" s="1"/>
    </row>
    <row r="2" spans="1:15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x14ac:dyDescent="0.3">
      <c r="A3" t="s">
        <v>2</v>
      </c>
      <c r="B3" s="5">
        <v>-787933.23</v>
      </c>
      <c r="C3" s="5">
        <v>-634196.29</v>
      </c>
      <c r="D3" s="5">
        <v>-787451.15999999992</v>
      </c>
      <c r="E3" s="5">
        <v>-577309.59</v>
      </c>
      <c r="F3" s="5">
        <v>-586320.02</v>
      </c>
      <c r="G3" s="5">
        <v>-605581.21</v>
      </c>
      <c r="H3" s="5">
        <v>-672905.12000000023</v>
      </c>
      <c r="I3" s="5">
        <v>-628538.03999999992</v>
      </c>
      <c r="J3" s="5">
        <v>-652470.14</v>
      </c>
      <c r="K3" s="5">
        <v>-523952.94000000006</v>
      </c>
      <c r="L3" s="5">
        <v>-641960.14999999991</v>
      </c>
      <c r="M3" s="5">
        <v>-817541.68</v>
      </c>
      <c r="N3" s="6">
        <f>SUM(B3:M3)</f>
        <v>-7916159.5700000003</v>
      </c>
      <c r="O3" s="6"/>
    </row>
    <row r="4" spans="1:15" x14ac:dyDescent="0.3">
      <c r="A4" t="s">
        <v>3</v>
      </c>
      <c r="B4" s="5">
        <v>-1314810.9600000002</v>
      </c>
      <c r="C4" s="5">
        <v>-796311.91000000015</v>
      </c>
      <c r="D4" s="5">
        <v>-890538.43</v>
      </c>
      <c r="E4" s="5">
        <v>-616272.59</v>
      </c>
      <c r="F4" s="5">
        <v>-678069.47000000009</v>
      </c>
      <c r="G4" s="5">
        <v>-834816.2</v>
      </c>
      <c r="H4" s="5">
        <v>-1169906.94</v>
      </c>
      <c r="I4" s="5">
        <v>-1134375.8899999999</v>
      </c>
      <c r="J4" s="5">
        <v>-985920.59999999986</v>
      </c>
      <c r="K4" s="5">
        <v>-719878.11999999988</v>
      </c>
      <c r="L4" s="5">
        <v>-691500.14000000013</v>
      </c>
      <c r="M4" s="5">
        <v>-932170.95</v>
      </c>
      <c r="N4" s="6">
        <f t="shared" ref="N4:N10" si="0">SUM(B4:M4)</f>
        <v>-10764572.199999999</v>
      </c>
      <c r="O4" s="6"/>
    </row>
    <row r="5" spans="1:15" x14ac:dyDescent="0.3">
      <c r="A5" t="s">
        <v>4</v>
      </c>
      <c r="B5" s="5">
        <v>-2040900.21</v>
      </c>
      <c r="C5" s="5">
        <v>-1356521.3299999998</v>
      </c>
      <c r="D5" s="5">
        <v>-1617773.8800000001</v>
      </c>
      <c r="E5" s="5">
        <v>-1195694.2199999997</v>
      </c>
      <c r="F5" s="5">
        <v>-1356128.2800000003</v>
      </c>
      <c r="G5" s="5">
        <v>-1803854</v>
      </c>
      <c r="H5" s="5">
        <v>-2585202.6400000006</v>
      </c>
      <c r="I5" s="5">
        <v>-2422717.3400000003</v>
      </c>
      <c r="J5" s="5">
        <v>-2082470.97</v>
      </c>
      <c r="K5" s="5">
        <v>-1041047.1200000002</v>
      </c>
      <c r="L5" s="5">
        <v>-1372172.3399999999</v>
      </c>
      <c r="M5" s="5">
        <v>-1741346.1700000002</v>
      </c>
      <c r="N5" s="6">
        <f t="shared" si="0"/>
        <v>-20615828.500000004</v>
      </c>
      <c r="O5" s="6"/>
    </row>
    <row r="6" spans="1:15" x14ac:dyDescent="0.3">
      <c r="A6" t="s">
        <v>5</v>
      </c>
      <c r="B6" s="5">
        <v>-1931864.27</v>
      </c>
      <c r="C6" s="5">
        <v>-1285923.95</v>
      </c>
      <c r="D6" s="5">
        <v>-1532155.0000000002</v>
      </c>
      <c r="E6" s="5">
        <v>-1134478.25</v>
      </c>
      <c r="F6" s="5">
        <v>-1379854.2600000005</v>
      </c>
      <c r="G6" s="5">
        <v>-1627997.0999999999</v>
      </c>
      <c r="H6" s="5">
        <v>-2190823.5499999998</v>
      </c>
      <c r="I6" s="5">
        <v>-2069541.8699999999</v>
      </c>
      <c r="J6" s="5">
        <v>-1862301.9200000002</v>
      </c>
      <c r="K6" s="5">
        <v>-1081000.72</v>
      </c>
      <c r="L6" s="5">
        <v>-1279900.7200000004</v>
      </c>
      <c r="M6" s="5">
        <v>-1655896.2599999998</v>
      </c>
      <c r="N6" s="6">
        <f t="shared" si="0"/>
        <v>-19031737.869999997</v>
      </c>
      <c r="O6" s="6"/>
    </row>
    <row r="7" spans="1:15" x14ac:dyDescent="0.3">
      <c r="A7" t="s">
        <v>6</v>
      </c>
      <c r="B7" s="5">
        <v>-7067194.1500000004</v>
      </c>
      <c r="C7" s="5">
        <v>-4663234.7699999996</v>
      </c>
      <c r="D7" s="5">
        <v>-5559631.8900000006</v>
      </c>
      <c r="E7" s="5">
        <v>-4481001.46</v>
      </c>
      <c r="F7" s="5">
        <v>-4761850.8</v>
      </c>
      <c r="G7" s="5">
        <v>-6010114.1099999994</v>
      </c>
      <c r="H7" s="5">
        <v>-8222613.3399999999</v>
      </c>
      <c r="I7" s="5">
        <v>-6858595.7100000009</v>
      </c>
      <c r="J7" s="5">
        <v>-6148436.8100000005</v>
      </c>
      <c r="K7" s="5">
        <v>-3982382.3099999996</v>
      </c>
      <c r="L7" s="5">
        <v>-4664922.26</v>
      </c>
      <c r="M7" s="5">
        <v>-6437390.0600000015</v>
      </c>
      <c r="N7" s="6">
        <f t="shared" si="0"/>
        <v>-68857367.670000002</v>
      </c>
      <c r="O7" s="6"/>
    </row>
    <row r="8" spans="1:15" x14ac:dyDescent="0.3">
      <c r="A8" t="s">
        <v>7</v>
      </c>
      <c r="B8" s="5">
        <v>-1538769.75</v>
      </c>
      <c r="C8" s="5">
        <v>-1466120.96</v>
      </c>
      <c r="D8" s="5">
        <v>-1592478.22</v>
      </c>
      <c r="E8" s="5">
        <v>-1582721.71</v>
      </c>
      <c r="F8" s="5">
        <v>-1622442.7200000002</v>
      </c>
      <c r="G8" s="5">
        <v>-1413180.28</v>
      </c>
      <c r="H8" s="5">
        <v>-1713517.88</v>
      </c>
      <c r="I8" s="5">
        <v>-1681398.96</v>
      </c>
      <c r="J8" s="5">
        <v>-1620257.1300000001</v>
      </c>
      <c r="K8" s="5">
        <v>-1781956.13</v>
      </c>
      <c r="L8" s="5">
        <v>-1620168.1199999999</v>
      </c>
      <c r="M8" s="5">
        <v>-1369240.0099999998</v>
      </c>
      <c r="N8" s="6">
        <f t="shared" si="0"/>
        <v>-19002251.870000005</v>
      </c>
      <c r="O8" s="6"/>
    </row>
    <row r="9" spans="1:15" x14ac:dyDescent="0.3">
      <c r="A9" t="s">
        <v>8</v>
      </c>
      <c r="B9" s="5">
        <v>-4487391.464745</v>
      </c>
      <c r="C9" s="5">
        <v>-3494742.4414750002</v>
      </c>
      <c r="D9" s="5">
        <v>-4706428.8720410001</v>
      </c>
      <c r="E9" s="5">
        <v>-3993514.4589780001</v>
      </c>
      <c r="F9" s="5">
        <v>-4267130.6891110009</v>
      </c>
      <c r="G9" s="5">
        <v>-3984513.4151010001</v>
      </c>
      <c r="H9" s="5">
        <v>-4904309.1487969998</v>
      </c>
      <c r="I9" s="5">
        <v>-4931702.5633809995</v>
      </c>
      <c r="J9" s="5">
        <v>-4540742.2232670002</v>
      </c>
      <c r="K9" s="5">
        <v>-4058320.5846369998</v>
      </c>
      <c r="L9" s="5">
        <v>-3646780.9446089999</v>
      </c>
      <c r="M9" s="5">
        <v>-4575743.7186059989</v>
      </c>
      <c r="N9" s="6">
        <f t="shared" si="0"/>
        <v>-51591320.524747998</v>
      </c>
      <c r="O9" s="6"/>
    </row>
    <row r="10" spans="1:15" x14ac:dyDescent="0.3">
      <c r="A10" t="s">
        <v>9</v>
      </c>
      <c r="B10" s="5">
        <v>-6281628.0800000001</v>
      </c>
      <c r="C10" s="5">
        <v>-5202381.38</v>
      </c>
      <c r="D10" s="5">
        <v>-5867581.7700000005</v>
      </c>
      <c r="E10" s="5">
        <v>-4439610.33</v>
      </c>
      <c r="F10" s="5">
        <v>-4268515.33</v>
      </c>
      <c r="G10" s="5">
        <v>-4896954.47</v>
      </c>
      <c r="H10" s="5">
        <v>-7370606.9000000004</v>
      </c>
      <c r="I10" s="5">
        <v>-6341590.96</v>
      </c>
      <c r="J10" s="5">
        <v>-5066405.12</v>
      </c>
      <c r="K10" s="5">
        <v>-4414968.67</v>
      </c>
      <c r="L10" s="5">
        <v>-5292899.5299999993</v>
      </c>
      <c r="M10" s="5">
        <v>-5898941.4800000004</v>
      </c>
      <c r="N10" s="6">
        <f t="shared" si="0"/>
        <v>-65342084.019999996</v>
      </c>
      <c r="O10" s="6"/>
    </row>
    <row r="11" spans="1:15" x14ac:dyDescent="0.3">
      <c r="A11" s="7" t="s">
        <v>0</v>
      </c>
      <c r="B11" s="8">
        <f>SUM(B3:B10)</f>
        <v>-25450492.114744999</v>
      </c>
      <c r="C11" s="8">
        <f t="shared" ref="C11:N11" si="1">SUM(C3:C10)</f>
        <v>-18899433.031475</v>
      </c>
      <c r="D11" s="8">
        <f t="shared" si="1"/>
        <v>-22554039.222041</v>
      </c>
      <c r="E11" s="8">
        <f t="shared" si="1"/>
        <v>-18020602.608978003</v>
      </c>
      <c r="F11" s="8">
        <f t="shared" si="1"/>
        <v>-18920311.569111004</v>
      </c>
      <c r="G11" s="8">
        <f t="shared" si="1"/>
        <v>-21177010.785100996</v>
      </c>
      <c r="H11" s="8">
        <f t="shared" si="1"/>
        <v>-28829885.518796995</v>
      </c>
      <c r="I11" s="8">
        <f t="shared" si="1"/>
        <v>-26068461.333381005</v>
      </c>
      <c r="J11" s="8">
        <f t="shared" si="1"/>
        <v>-22959004.913267005</v>
      </c>
      <c r="K11" s="8">
        <f t="shared" si="1"/>
        <v>-17603506.594636999</v>
      </c>
      <c r="L11" s="8">
        <f t="shared" si="1"/>
        <v>-19210304.204608999</v>
      </c>
      <c r="M11" s="8">
        <f t="shared" si="1"/>
        <v>-23428270.328605998</v>
      </c>
      <c r="N11" s="8">
        <f t="shared" si="1"/>
        <v>-263121322.22474802</v>
      </c>
      <c r="O11" s="6"/>
    </row>
    <row r="12" spans="1:15" x14ac:dyDescent="0.3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5" x14ac:dyDescent="0.3">
      <c r="A13" t="s">
        <v>2</v>
      </c>
      <c r="B13" s="9">
        <f>ROUND(B3/B$11,5)</f>
        <v>3.0960000000000001E-2</v>
      </c>
      <c r="C13" s="9">
        <f t="shared" ref="C13:M13" si="2">ROUND(C3/C$11,5)</f>
        <v>3.356E-2</v>
      </c>
      <c r="D13" s="9">
        <f t="shared" si="2"/>
        <v>3.4909999999999997E-2</v>
      </c>
      <c r="E13" s="9">
        <f t="shared" si="2"/>
        <v>3.2039999999999999E-2</v>
      </c>
      <c r="F13" s="9">
        <f t="shared" si="2"/>
        <v>3.099E-2</v>
      </c>
      <c r="G13" s="9">
        <f t="shared" si="2"/>
        <v>2.86E-2</v>
      </c>
      <c r="H13" s="9">
        <f t="shared" si="2"/>
        <v>2.334E-2</v>
      </c>
      <c r="I13" s="9">
        <f t="shared" si="2"/>
        <v>2.4109999999999999E-2</v>
      </c>
      <c r="J13" s="9">
        <f t="shared" si="2"/>
        <v>2.8420000000000001E-2</v>
      </c>
      <c r="K13" s="9">
        <f t="shared" si="2"/>
        <v>2.9760000000000002E-2</v>
      </c>
      <c r="L13" s="9">
        <f t="shared" si="2"/>
        <v>3.3419999999999998E-2</v>
      </c>
      <c r="M13" s="9">
        <f t="shared" si="2"/>
        <v>3.49E-2</v>
      </c>
      <c r="N13" s="9">
        <f>ROUND(N3/N$11,5)</f>
        <v>3.0089999999999999E-2</v>
      </c>
    </row>
    <row r="14" spans="1:15" x14ac:dyDescent="0.3">
      <c r="A14" t="s">
        <v>3</v>
      </c>
      <c r="B14" s="9">
        <f t="shared" ref="B14:N20" si="3">ROUND(B4/B$11,5)</f>
        <v>5.1659999999999998E-2</v>
      </c>
      <c r="C14" s="9">
        <f t="shared" si="3"/>
        <v>4.2130000000000001E-2</v>
      </c>
      <c r="D14" s="9">
        <f t="shared" si="3"/>
        <v>3.9480000000000001E-2</v>
      </c>
      <c r="E14" s="9">
        <f t="shared" si="3"/>
        <v>3.4200000000000001E-2</v>
      </c>
      <c r="F14" s="9">
        <f t="shared" si="3"/>
        <v>3.5839999999999997E-2</v>
      </c>
      <c r="G14" s="9">
        <f t="shared" si="3"/>
        <v>3.9419999999999997E-2</v>
      </c>
      <c r="H14" s="9">
        <f t="shared" si="3"/>
        <v>4.0579999999999998E-2</v>
      </c>
      <c r="I14" s="9">
        <f t="shared" si="3"/>
        <v>4.3520000000000003E-2</v>
      </c>
      <c r="J14" s="9">
        <f t="shared" si="3"/>
        <v>4.2939999999999999E-2</v>
      </c>
      <c r="K14" s="9">
        <f t="shared" si="3"/>
        <v>4.0890000000000003E-2</v>
      </c>
      <c r="L14" s="9">
        <f t="shared" si="3"/>
        <v>3.5999999999999997E-2</v>
      </c>
      <c r="M14" s="9">
        <f t="shared" si="3"/>
        <v>3.9789999999999999E-2</v>
      </c>
      <c r="N14" s="9">
        <f t="shared" si="3"/>
        <v>4.0910000000000002E-2</v>
      </c>
    </row>
    <row r="15" spans="1:15" x14ac:dyDescent="0.3">
      <c r="A15" t="s">
        <v>4</v>
      </c>
      <c r="B15" s="9">
        <f t="shared" si="3"/>
        <v>8.0189999999999997E-2</v>
      </c>
      <c r="C15" s="9">
        <f t="shared" si="3"/>
        <v>7.1779999999999997E-2</v>
      </c>
      <c r="D15" s="9">
        <f t="shared" si="3"/>
        <v>7.1730000000000002E-2</v>
      </c>
      <c r="E15" s="9">
        <f t="shared" si="3"/>
        <v>6.6350000000000006E-2</v>
      </c>
      <c r="F15" s="9">
        <f t="shared" si="3"/>
        <v>7.1679999999999994E-2</v>
      </c>
      <c r="G15" s="9">
        <f t="shared" si="3"/>
        <v>8.5180000000000006E-2</v>
      </c>
      <c r="H15" s="9">
        <f t="shared" si="3"/>
        <v>8.967E-2</v>
      </c>
      <c r="I15" s="9">
        <f t="shared" si="3"/>
        <v>9.2939999999999995E-2</v>
      </c>
      <c r="J15" s="9">
        <f t="shared" si="3"/>
        <v>9.0700000000000003E-2</v>
      </c>
      <c r="K15" s="9">
        <f t="shared" si="3"/>
        <v>5.9139999999999998E-2</v>
      </c>
      <c r="L15" s="9">
        <f t="shared" si="3"/>
        <v>7.1429999999999993E-2</v>
      </c>
      <c r="M15" s="9">
        <f t="shared" si="3"/>
        <v>7.4329999999999993E-2</v>
      </c>
      <c r="N15" s="9">
        <f t="shared" si="3"/>
        <v>7.8350000000000003E-2</v>
      </c>
    </row>
    <row r="16" spans="1:15" x14ac:dyDescent="0.3">
      <c r="A16" t="s">
        <v>5</v>
      </c>
      <c r="B16" s="9">
        <f t="shared" si="3"/>
        <v>7.5910000000000005E-2</v>
      </c>
      <c r="C16" s="9">
        <f t="shared" si="3"/>
        <v>6.8040000000000003E-2</v>
      </c>
      <c r="D16" s="9">
        <f t="shared" si="3"/>
        <v>6.7930000000000004E-2</v>
      </c>
      <c r="E16" s="9">
        <f t="shared" si="3"/>
        <v>6.2950000000000006E-2</v>
      </c>
      <c r="F16" s="9">
        <f t="shared" si="3"/>
        <v>7.2929999999999995E-2</v>
      </c>
      <c r="G16" s="9">
        <f t="shared" si="3"/>
        <v>7.6880000000000004E-2</v>
      </c>
      <c r="H16" s="9">
        <f t="shared" si="3"/>
        <v>7.5990000000000002E-2</v>
      </c>
      <c r="I16" s="9">
        <f t="shared" si="3"/>
        <v>7.9390000000000002E-2</v>
      </c>
      <c r="J16" s="9">
        <f t="shared" si="3"/>
        <v>8.1110000000000002E-2</v>
      </c>
      <c r="K16" s="9">
        <f t="shared" si="3"/>
        <v>6.1409999999999999E-2</v>
      </c>
      <c r="L16" s="9">
        <f t="shared" si="3"/>
        <v>6.6629999999999995E-2</v>
      </c>
      <c r="M16" s="9">
        <f t="shared" si="3"/>
        <v>7.0680000000000007E-2</v>
      </c>
      <c r="N16" s="9">
        <f t="shared" si="3"/>
        <v>7.2330000000000005E-2</v>
      </c>
    </row>
    <row r="17" spans="1:15" x14ac:dyDescent="0.3">
      <c r="A17" t="s">
        <v>6</v>
      </c>
      <c r="B17" s="9">
        <f t="shared" si="3"/>
        <v>0.27767999999999998</v>
      </c>
      <c r="C17" s="9">
        <f t="shared" si="3"/>
        <v>0.24673999999999999</v>
      </c>
      <c r="D17" s="9">
        <f t="shared" si="3"/>
        <v>0.2465</v>
      </c>
      <c r="E17" s="9">
        <f t="shared" si="3"/>
        <v>0.24865999999999999</v>
      </c>
      <c r="F17" s="9">
        <f t="shared" si="3"/>
        <v>0.25168000000000001</v>
      </c>
      <c r="G17" s="9">
        <f t="shared" si="3"/>
        <v>0.2838</v>
      </c>
      <c r="H17" s="9">
        <f t="shared" si="3"/>
        <v>0.28521000000000002</v>
      </c>
      <c r="I17" s="9">
        <f t="shared" si="3"/>
        <v>0.2631</v>
      </c>
      <c r="J17" s="9">
        <f t="shared" si="3"/>
        <v>0.26779999999999998</v>
      </c>
      <c r="K17" s="9">
        <f t="shared" si="3"/>
        <v>0.22622999999999999</v>
      </c>
      <c r="L17" s="9">
        <f t="shared" si="3"/>
        <v>0.24282999999999999</v>
      </c>
      <c r="M17" s="9">
        <f t="shared" si="3"/>
        <v>0.27477000000000001</v>
      </c>
      <c r="N17" s="9">
        <f t="shared" si="3"/>
        <v>0.26168999999999998</v>
      </c>
    </row>
    <row r="18" spans="1:15" x14ac:dyDescent="0.3">
      <c r="A18" t="s">
        <v>7</v>
      </c>
      <c r="B18" s="9">
        <f t="shared" si="3"/>
        <v>6.046E-2</v>
      </c>
      <c r="C18" s="9">
        <f t="shared" si="3"/>
        <v>7.757E-2</v>
      </c>
      <c r="D18" s="9">
        <f t="shared" si="3"/>
        <v>7.0610000000000006E-2</v>
      </c>
      <c r="E18" s="9">
        <f t="shared" si="3"/>
        <v>8.7830000000000005E-2</v>
      </c>
      <c r="F18" s="9">
        <f t="shared" si="3"/>
        <v>8.5750000000000007E-2</v>
      </c>
      <c r="G18" s="9">
        <f t="shared" si="3"/>
        <v>6.6729999999999998E-2</v>
      </c>
      <c r="H18" s="9">
        <f t="shared" si="3"/>
        <v>5.944E-2</v>
      </c>
      <c r="I18" s="9">
        <f t="shared" si="3"/>
        <v>6.4500000000000002E-2</v>
      </c>
      <c r="J18" s="9">
        <f t="shared" si="3"/>
        <v>7.0569999999999994E-2</v>
      </c>
      <c r="K18" s="9">
        <f t="shared" si="3"/>
        <v>0.10123</v>
      </c>
      <c r="L18" s="9">
        <f t="shared" si="3"/>
        <v>8.4339999999999998E-2</v>
      </c>
      <c r="M18" s="9">
        <f t="shared" si="3"/>
        <v>5.8439999999999999E-2</v>
      </c>
      <c r="N18" s="9">
        <f t="shared" si="3"/>
        <v>7.2220000000000006E-2</v>
      </c>
    </row>
    <row r="19" spans="1:15" x14ac:dyDescent="0.3">
      <c r="A19" t="s">
        <v>8</v>
      </c>
      <c r="B19" s="9">
        <f t="shared" si="3"/>
        <v>0.17632</v>
      </c>
      <c r="C19" s="9">
        <f t="shared" si="3"/>
        <v>0.18490999999999999</v>
      </c>
      <c r="D19" s="9">
        <f t="shared" si="3"/>
        <v>0.20866999999999999</v>
      </c>
      <c r="E19" s="9">
        <f t="shared" si="3"/>
        <v>0.22161</v>
      </c>
      <c r="F19" s="9">
        <f t="shared" si="3"/>
        <v>0.22553000000000001</v>
      </c>
      <c r="G19" s="9">
        <f t="shared" si="3"/>
        <v>0.18815000000000001</v>
      </c>
      <c r="H19" s="9">
        <f t="shared" si="3"/>
        <v>0.17011000000000001</v>
      </c>
      <c r="I19" s="9">
        <f t="shared" si="3"/>
        <v>0.18917999999999999</v>
      </c>
      <c r="J19" s="9">
        <f t="shared" si="3"/>
        <v>0.19778000000000001</v>
      </c>
      <c r="K19" s="9">
        <f t="shared" si="3"/>
        <v>0.23053999999999999</v>
      </c>
      <c r="L19" s="9">
        <f t="shared" si="3"/>
        <v>0.18983</v>
      </c>
      <c r="M19" s="9">
        <f t="shared" si="3"/>
        <v>0.19531000000000001</v>
      </c>
      <c r="N19" s="9">
        <f t="shared" si="3"/>
        <v>0.19606999999999999</v>
      </c>
    </row>
    <row r="20" spans="1:15" x14ac:dyDescent="0.3">
      <c r="A20" t="s">
        <v>9</v>
      </c>
      <c r="B20" s="9">
        <f t="shared" si="3"/>
        <v>0.24682000000000001</v>
      </c>
      <c r="C20" s="9">
        <f t="shared" si="3"/>
        <v>0.27527000000000001</v>
      </c>
      <c r="D20" s="9">
        <f t="shared" si="3"/>
        <v>0.26016</v>
      </c>
      <c r="E20" s="9">
        <f t="shared" si="3"/>
        <v>0.24636</v>
      </c>
      <c r="F20" s="9">
        <f t="shared" si="3"/>
        <v>0.22559999999999999</v>
      </c>
      <c r="G20" s="9">
        <f t="shared" si="3"/>
        <v>0.23124</v>
      </c>
      <c r="H20" s="9">
        <f t="shared" si="3"/>
        <v>0.25566</v>
      </c>
      <c r="I20" s="9">
        <f t="shared" si="3"/>
        <v>0.24326999999999999</v>
      </c>
      <c r="J20" s="9">
        <f t="shared" si="3"/>
        <v>0.22067000000000001</v>
      </c>
      <c r="K20" s="9">
        <f t="shared" si="3"/>
        <v>0.25080000000000002</v>
      </c>
      <c r="L20" s="9">
        <f t="shared" si="3"/>
        <v>0.27551999999999999</v>
      </c>
      <c r="M20" s="9">
        <f t="shared" si="3"/>
        <v>0.25179000000000001</v>
      </c>
      <c r="N20" s="9">
        <f t="shared" si="3"/>
        <v>0.24833</v>
      </c>
    </row>
    <row r="21" spans="1:15" x14ac:dyDescent="0.3">
      <c r="A21" s="10"/>
      <c r="B21" s="11">
        <f>SUM(B13:B20)</f>
        <v>1</v>
      </c>
      <c r="C21" s="11">
        <f t="shared" ref="C21:N21" si="4">SUM(C13:C20)</f>
        <v>1</v>
      </c>
      <c r="D21" s="11">
        <f t="shared" si="4"/>
        <v>0.99999000000000016</v>
      </c>
      <c r="E21" s="11">
        <f t="shared" si="4"/>
        <v>1</v>
      </c>
      <c r="F21" s="11">
        <f t="shared" si="4"/>
        <v>1</v>
      </c>
      <c r="G21" s="11">
        <f t="shared" si="4"/>
        <v>1</v>
      </c>
      <c r="H21" s="11">
        <f t="shared" si="4"/>
        <v>1</v>
      </c>
      <c r="I21" s="11">
        <f t="shared" si="4"/>
        <v>1.0000100000000001</v>
      </c>
      <c r="J21" s="11">
        <f t="shared" si="4"/>
        <v>0.99999000000000005</v>
      </c>
      <c r="K21" s="11">
        <f t="shared" si="4"/>
        <v>1</v>
      </c>
      <c r="L21" s="11">
        <f t="shared" si="4"/>
        <v>1</v>
      </c>
      <c r="M21" s="11">
        <f t="shared" si="4"/>
        <v>1.0000100000000001</v>
      </c>
      <c r="N21" s="11">
        <f t="shared" si="4"/>
        <v>0.99998999999999993</v>
      </c>
    </row>
    <row r="22" spans="1:15" s="15" customFormat="1" ht="22.5" customHeight="1" x14ac:dyDescent="0.3">
      <c r="A22" s="12" t="s">
        <v>11</v>
      </c>
      <c r="B22" s="13">
        <v>21853356.219999999</v>
      </c>
      <c r="C22" s="13">
        <v>19108916.73</v>
      </c>
      <c r="D22" s="13">
        <v>21054035.109999999</v>
      </c>
      <c r="E22" s="13">
        <v>17966358.489999998</v>
      </c>
      <c r="F22" s="13">
        <v>17934405.329999998</v>
      </c>
      <c r="G22" s="13">
        <v>20178414.199999999</v>
      </c>
      <c r="H22" s="13">
        <v>28556289.98</v>
      </c>
      <c r="I22" s="13">
        <v>25466708.98</v>
      </c>
      <c r="J22" s="13">
        <v>21057928.670000002</v>
      </c>
      <c r="K22" s="13">
        <v>18104987.43</v>
      </c>
      <c r="L22" s="13">
        <v>20028649.059999999</v>
      </c>
      <c r="M22" s="13">
        <v>21558465.780000001</v>
      </c>
      <c r="N22" s="14"/>
    </row>
    <row r="23" spans="1:15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 x14ac:dyDescent="0.3">
      <c r="A24" t="s">
        <v>2</v>
      </c>
      <c r="B24" s="5">
        <f t="shared" ref="B24:M31" si="5">B$22*B13</f>
        <v>676579.90857119998</v>
      </c>
      <c r="C24" s="5">
        <f t="shared" si="5"/>
        <v>641295.2454588</v>
      </c>
      <c r="D24" s="5">
        <f t="shared" si="5"/>
        <v>734996.36569009989</v>
      </c>
      <c r="E24" s="5">
        <f t="shared" si="5"/>
        <v>575642.12601959996</v>
      </c>
      <c r="F24" s="5">
        <f t="shared" si="5"/>
        <v>555787.22117669997</v>
      </c>
      <c r="G24" s="5">
        <f t="shared" si="5"/>
        <v>577102.64611999993</v>
      </c>
      <c r="H24" s="5">
        <f t="shared" si="5"/>
        <v>666503.80813320004</v>
      </c>
      <c r="I24" s="5">
        <f t="shared" si="5"/>
        <v>614002.35350780003</v>
      </c>
      <c r="J24" s="5">
        <f t="shared" si="5"/>
        <v>598466.3328014001</v>
      </c>
      <c r="K24" s="5">
        <f t="shared" si="5"/>
        <v>538804.42591680004</v>
      </c>
      <c r="L24" s="5">
        <f t="shared" si="5"/>
        <v>669357.45158519992</v>
      </c>
      <c r="M24" s="5">
        <f t="shared" si="5"/>
        <v>752390.4557220001</v>
      </c>
    </row>
    <row r="25" spans="1:15" x14ac:dyDescent="0.3">
      <c r="A25" t="s">
        <v>3</v>
      </c>
      <c r="B25" s="5">
        <f t="shared" si="5"/>
        <v>1128944.3823251999</v>
      </c>
      <c r="C25" s="5">
        <f t="shared" si="5"/>
        <v>805058.66183490003</v>
      </c>
      <c r="D25" s="5">
        <f t="shared" si="5"/>
        <v>831213.30614280002</v>
      </c>
      <c r="E25" s="5">
        <f t="shared" si="5"/>
        <v>614449.46035800001</v>
      </c>
      <c r="F25" s="5">
        <f t="shared" si="5"/>
        <v>642769.08702719992</v>
      </c>
      <c r="G25" s="5">
        <f t="shared" si="5"/>
        <v>795433.08776399994</v>
      </c>
      <c r="H25" s="5">
        <f t="shared" si="5"/>
        <v>1158814.2473883999</v>
      </c>
      <c r="I25" s="5">
        <f t="shared" si="5"/>
        <v>1108311.1748096</v>
      </c>
      <c r="J25" s="5">
        <f t="shared" si="5"/>
        <v>904227.45708980004</v>
      </c>
      <c r="K25" s="5">
        <f t="shared" si="5"/>
        <v>740312.93601270008</v>
      </c>
      <c r="L25" s="5">
        <f t="shared" si="5"/>
        <v>721031.36615999986</v>
      </c>
      <c r="M25" s="5">
        <f t="shared" si="5"/>
        <v>857811.35338620003</v>
      </c>
    </row>
    <row r="26" spans="1:15" x14ac:dyDescent="0.3">
      <c r="A26" t="s">
        <v>4</v>
      </c>
      <c r="B26" s="5">
        <f t="shared" si="5"/>
        <v>1752420.6352817998</v>
      </c>
      <c r="C26" s="5">
        <f t="shared" si="5"/>
        <v>1371638.0428794001</v>
      </c>
      <c r="D26" s="5">
        <f t="shared" si="5"/>
        <v>1510205.9384403001</v>
      </c>
      <c r="E26" s="5">
        <f t="shared" si="5"/>
        <v>1192067.8858115</v>
      </c>
      <c r="F26" s="5">
        <f t="shared" si="5"/>
        <v>1285538.1740543998</v>
      </c>
      <c r="G26" s="5">
        <f t="shared" si="5"/>
        <v>1718797.321556</v>
      </c>
      <c r="H26" s="5">
        <f t="shared" si="5"/>
        <v>2560642.5225066002</v>
      </c>
      <c r="I26" s="5">
        <f t="shared" si="5"/>
        <v>2366875.9326012</v>
      </c>
      <c r="J26" s="5">
        <f t="shared" si="5"/>
        <v>1909954.1303690001</v>
      </c>
      <c r="K26" s="5">
        <f t="shared" si="5"/>
        <v>1070728.9566102</v>
      </c>
      <c r="L26" s="5">
        <f t="shared" si="5"/>
        <v>1430646.4023557997</v>
      </c>
      <c r="M26" s="5">
        <f t="shared" si="5"/>
        <v>1602440.7614273999</v>
      </c>
    </row>
    <row r="27" spans="1:15" x14ac:dyDescent="0.3">
      <c r="A27" t="s">
        <v>5</v>
      </c>
      <c r="B27" s="5">
        <f t="shared" si="5"/>
        <v>1658888.2706601999</v>
      </c>
      <c r="C27" s="5">
        <f t="shared" si="5"/>
        <v>1300170.6943092002</v>
      </c>
      <c r="D27" s="5">
        <f t="shared" si="5"/>
        <v>1430200.6050223</v>
      </c>
      <c r="E27" s="5">
        <f t="shared" si="5"/>
        <v>1130982.2669454999</v>
      </c>
      <c r="F27" s="5">
        <f t="shared" si="5"/>
        <v>1307956.1807168997</v>
      </c>
      <c r="G27" s="5">
        <f t="shared" si="5"/>
        <v>1551316.483696</v>
      </c>
      <c r="H27" s="5">
        <f t="shared" si="5"/>
        <v>2169992.4755802001</v>
      </c>
      <c r="I27" s="5">
        <f t="shared" si="5"/>
        <v>2021802.0259222002</v>
      </c>
      <c r="J27" s="5">
        <f t="shared" si="5"/>
        <v>1708008.5944237001</v>
      </c>
      <c r="K27" s="5">
        <f t="shared" si="5"/>
        <v>1111827.2780762999</v>
      </c>
      <c r="L27" s="5">
        <f t="shared" si="5"/>
        <v>1334508.8868677998</v>
      </c>
      <c r="M27" s="5">
        <f t="shared" si="5"/>
        <v>1523752.3613304002</v>
      </c>
    </row>
    <row r="28" spans="1:15" x14ac:dyDescent="0.3">
      <c r="A28" t="s">
        <v>6</v>
      </c>
      <c r="B28" s="5">
        <f t="shared" si="5"/>
        <v>6068239.9551695995</v>
      </c>
      <c r="C28" s="5">
        <f t="shared" si="5"/>
        <v>4714934.1139602</v>
      </c>
      <c r="D28" s="5">
        <f t="shared" si="5"/>
        <v>5189819.6546149999</v>
      </c>
      <c r="E28" s="5">
        <f t="shared" si="5"/>
        <v>4467514.7021233998</v>
      </c>
      <c r="F28" s="5">
        <f t="shared" si="5"/>
        <v>4513731.1334544001</v>
      </c>
      <c r="G28" s="5">
        <f t="shared" si="5"/>
        <v>5726633.9499599999</v>
      </c>
      <c r="H28" s="5">
        <f t="shared" si="5"/>
        <v>8144539.4651958011</v>
      </c>
      <c r="I28" s="5">
        <f t="shared" si="5"/>
        <v>6700291.132638</v>
      </c>
      <c r="J28" s="5">
        <f t="shared" si="5"/>
        <v>5639313.2978260005</v>
      </c>
      <c r="K28" s="5">
        <f t="shared" si="5"/>
        <v>4095891.3062888999</v>
      </c>
      <c r="L28" s="5">
        <f t="shared" si="5"/>
        <v>4863556.8512397995</v>
      </c>
      <c r="M28" s="5">
        <f t="shared" si="5"/>
        <v>5923619.6423706003</v>
      </c>
    </row>
    <row r="29" spans="1:15" x14ac:dyDescent="0.3">
      <c r="A29" t="s">
        <v>7</v>
      </c>
      <c r="B29" s="5">
        <f t="shared" si="5"/>
        <v>1321253.9170611999</v>
      </c>
      <c r="C29" s="5">
        <f t="shared" si="5"/>
        <v>1482278.6707461001</v>
      </c>
      <c r="D29" s="5">
        <f t="shared" si="5"/>
        <v>1486625.4191171001</v>
      </c>
      <c r="E29" s="5">
        <f t="shared" si="5"/>
        <v>1577985.2661766999</v>
      </c>
      <c r="F29" s="5">
        <f t="shared" si="5"/>
        <v>1537875.2570475</v>
      </c>
      <c r="G29" s="5">
        <f t="shared" si="5"/>
        <v>1346505.5795659998</v>
      </c>
      <c r="H29" s="5">
        <f t="shared" si="5"/>
        <v>1697385.8764112</v>
      </c>
      <c r="I29" s="5">
        <f t="shared" si="5"/>
        <v>1642602.72921</v>
      </c>
      <c r="J29" s="5">
        <f t="shared" si="5"/>
        <v>1486058.0262418999</v>
      </c>
      <c r="K29" s="5">
        <f t="shared" si="5"/>
        <v>1832767.8775388999</v>
      </c>
      <c r="L29" s="5">
        <f t="shared" si="5"/>
        <v>1689216.2617203998</v>
      </c>
      <c r="M29" s="5">
        <f t="shared" si="5"/>
        <v>1259876.7401832</v>
      </c>
    </row>
    <row r="30" spans="1:15" x14ac:dyDescent="0.3">
      <c r="A30" t="s">
        <v>8</v>
      </c>
      <c r="B30" s="5">
        <f t="shared" si="5"/>
        <v>3853183.7687104</v>
      </c>
      <c r="C30" s="5">
        <f t="shared" si="5"/>
        <v>3533429.7925442997</v>
      </c>
      <c r="D30" s="5">
        <f t="shared" si="5"/>
        <v>4393345.5064036995</v>
      </c>
      <c r="E30" s="5">
        <f t="shared" si="5"/>
        <v>3981524.7049688995</v>
      </c>
      <c r="F30" s="5">
        <f t="shared" si="5"/>
        <v>4044746.4340748996</v>
      </c>
      <c r="G30" s="5">
        <f t="shared" si="5"/>
        <v>3796568.63173</v>
      </c>
      <c r="H30" s="5">
        <f t="shared" si="5"/>
        <v>4857710.4884978002</v>
      </c>
      <c r="I30" s="5">
        <f t="shared" si="5"/>
        <v>4817792.0048364</v>
      </c>
      <c r="J30" s="5">
        <f t="shared" si="5"/>
        <v>4164837.1323526008</v>
      </c>
      <c r="K30" s="5">
        <f t="shared" si="5"/>
        <v>4173923.8021121998</v>
      </c>
      <c r="L30" s="5">
        <f t="shared" si="5"/>
        <v>3802038.4510597996</v>
      </c>
      <c r="M30" s="5">
        <f t="shared" si="5"/>
        <v>4210583.9514918001</v>
      </c>
    </row>
    <row r="31" spans="1:15" x14ac:dyDescent="0.3">
      <c r="A31" t="s">
        <v>9</v>
      </c>
      <c r="B31" s="5">
        <f t="shared" si="5"/>
        <v>5393845.3822203996</v>
      </c>
      <c r="C31" s="5">
        <f t="shared" si="5"/>
        <v>5260111.5082671</v>
      </c>
      <c r="D31" s="5">
        <f t="shared" si="5"/>
        <v>5477417.7742176</v>
      </c>
      <c r="E31" s="5">
        <f t="shared" si="5"/>
        <v>4426192.0775963999</v>
      </c>
      <c r="F31" s="5">
        <f t="shared" si="5"/>
        <v>4046001.8424479994</v>
      </c>
      <c r="G31" s="5">
        <f t="shared" si="5"/>
        <v>4666056.4996079998</v>
      </c>
      <c r="H31" s="5">
        <f t="shared" si="5"/>
        <v>7300701.0962867998</v>
      </c>
      <c r="I31" s="5">
        <f t="shared" si="5"/>
        <v>6195286.2935645999</v>
      </c>
      <c r="J31" s="5">
        <f t="shared" si="5"/>
        <v>4646853.1196089005</v>
      </c>
      <c r="K31" s="5">
        <f t="shared" si="5"/>
        <v>4540730.8474440007</v>
      </c>
      <c r="L31" s="5">
        <f t="shared" si="5"/>
        <v>5518293.3890111996</v>
      </c>
      <c r="M31" s="5">
        <f t="shared" si="5"/>
        <v>5428206.098746201</v>
      </c>
    </row>
    <row r="32" spans="1:15" x14ac:dyDescent="0.3">
      <c r="A32" s="7" t="s">
        <v>24</v>
      </c>
      <c r="B32" s="8">
        <f>SUM(B24:B31)</f>
        <v>21853356.219999999</v>
      </c>
      <c r="C32" s="8">
        <f t="shared" ref="C32:M32" si="6">SUM(C24:C31)</f>
        <v>19108916.73</v>
      </c>
      <c r="D32" s="8">
        <f t="shared" si="6"/>
        <v>21053824.569648899</v>
      </c>
      <c r="E32" s="8">
        <f t="shared" si="6"/>
        <v>17966358.490000002</v>
      </c>
      <c r="F32" s="8">
        <f t="shared" si="6"/>
        <v>17934405.329999998</v>
      </c>
      <c r="G32" s="8">
        <f t="shared" si="6"/>
        <v>20178414.199999999</v>
      </c>
      <c r="H32" s="8">
        <f t="shared" si="6"/>
        <v>28556289.98</v>
      </c>
      <c r="I32" s="8">
        <f t="shared" si="6"/>
        <v>25466963.647089798</v>
      </c>
      <c r="J32" s="8">
        <f t="shared" si="6"/>
        <v>21057718.090713304</v>
      </c>
      <c r="K32" s="8">
        <f t="shared" si="6"/>
        <v>18104987.43</v>
      </c>
      <c r="L32" s="8">
        <f t="shared" si="6"/>
        <v>20028649.059999999</v>
      </c>
      <c r="M32" s="8">
        <f t="shared" si="6"/>
        <v>21558681.364657804</v>
      </c>
      <c r="N32" s="8"/>
      <c r="O32" s="6"/>
    </row>
    <row r="33" spans="1:14" x14ac:dyDescent="0.3">
      <c r="A33" s="4" t="s">
        <v>13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3">
      <c r="A34" t="s">
        <v>2</v>
      </c>
      <c r="B34" s="16">
        <v>7.6999999999999999E-2</v>
      </c>
      <c r="C34" s="16">
        <v>7.6999999999999999E-2</v>
      </c>
      <c r="D34" s="16">
        <v>7.6999999999999999E-2</v>
      </c>
      <c r="E34" s="16">
        <v>7.6999999999999999E-2</v>
      </c>
      <c r="F34" s="16">
        <v>7.6999999999999999E-2</v>
      </c>
      <c r="G34" s="16">
        <v>7.6999999999999999E-2</v>
      </c>
      <c r="H34" s="16">
        <v>7.6999999999999999E-2</v>
      </c>
      <c r="I34" s="16">
        <v>7.6999999999999999E-2</v>
      </c>
      <c r="J34" s="16">
        <v>7.6999999999999999E-2</v>
      </c>
      <c r="K34" s="16">
        <v>7.6999999999999999E-2</v>
      </c>
      <c r="L34" s="16">
        <v>0.11899999999999999</v>
      </c>
      <c r="M34" s="16">
        <v>0.11899999999999999</v>
      </c>
    </row>
    <row r="35" spans="1:14" x14ac:dyDescent="0.3">
      <c r="A35" t="s">
        <v>3</v>
      </c>
      <c r="B35" s="16">
        <v>8.8999999999999996E-2</v>
      </c>
      <c r="C35" s="16">
        <v>8.8999999999999996E-2</v>
      </c>
      <c r="D35" s="16">
        <v>8.8999999999999996E-2</v>
      </c>
      <c r="E35" s="16">
        <v>8.8999999999999996E-2</v>
      </c>
      <c r="F35" s="16">
        <v>8.8999999999999996E-2</v>
      </c>
      <c r="G35" s="16">
        <v>8.8999999999999996E-2</v>
      </c>
      <c r="H35" s="16">
        <v>8.8999999999999996E-2</v>
      </c>
      <c r="I35" s="16">
        <v>8.8999999999999996E-2</v>
      </c>
      <c r="J35" s="16">
        <v>8.8999999999999996E-2</v>
      </c>
      <c r="K35" s="16">
        <v>8.8999999999999996E-2</v>
      </c>
      <c r="L35" s="16">
        <v>0.13900000000000001</v>
      </c>
      <c r="M35" s="16">
        <v>0.13900000000000001</v>
      </c>
    </row>
    <row r="36" spans="1:14" x14ac:dyDescent="0.3">
      <c r="A36" t="s">
        <v>4</v>
      </c>
      <c r="B36" s="16">
        <v>0.13200000000000001</v>
      </c>
      <c r="C36" s="16">
        <v>0.13200000000000001</v>
      </c>
      <c r="D36" s="16">
        <v>0.13200000000000001</v>
      </c>
      <c r="E36" s="16">
        <v>0.13200000000000001</v>
      </c>
      <c r="F36" s="16">
        <v>0.13400000000000001</v>
      </c>
      <c r="G36" s="16">
        <v>0.13400000000000001</v>
      </c>
      <c r="H36" s="16">
        <v>0.13400000000000001</v>
      </c>
      <c r="I36" s="16">
        <v>0.13400000000000001</v>
      </c>
      <c r="J36" s="16">
        <v>0.13400000000000001</v>
      </c>
      <c r="K36" s="16">
        <v>0.13400000000000001</v>
      </c>
      <c r="L36" s="16">
        <v>0.20799999999999999</v>
      </c>
      <c r="M36" s="16">
        <v>0.20799999999999999</v>
      </c>
    </row>
    <row r="37" spans="1:14" x14ac:dyDescent="0.3">
      <c r="A37" t="s">
        <v>5</v>
      </c>
      <c r="B37" s="16">
        <v>9.4E-2</v>
      </c>
      <c r="C37" s="16">
        <v>9.4E-2</v>
      </c>
      <c r="D37" s="16">
        <v>9.4E-2</v>
      </c>
      <c r="E37" s="16">
        <v>9.4E-2</v>
      </c>
      <c r="F37" s="16">
        <v>9.4E-2</v>
      </c>
      <c r="G37" s="16">
        <v>9.4E-2</v>
      </c>
      <c r="H37" s="16">
        <v>9.4E-2</v>
      </c>
      <c r="I37" s="16">
        <v>9.4E-2</v>
      </c>
      <c r="J37" s="16">
        <v>9.4E-2</v>
      </c>
      <c r="K37" s="16">
        <v>9.4E-2</v>
      </c>
      <c r="L37" s="16">
        <v>0.14399999999999999</v>
      </c>
      <c r="M37" s="16">
        <v>0.14399999999999999</v>
      </c>
    </row>
    <row r="38" spans="1:14" x14ac:dyDescent="0.3">
      <c r="A38" t="s">
        <v>6</v>
      </c>
      <c r="B38" s="16">
        <v>6.5000000000000002E-2</v>
      </c>
      <c r="C38" s="16">
        <v>6.5000000000000002E-2</v>
      </c>
      <c r="D38" s="16">
        <v>6.5000000000000002E-2</v>
      </c>
      <c r="E38" s="16">
        <v>6.5000000000000002E-2</v>
      </c>
      <c r="F38" s="16">
        <v>6.5000000000000002E-2</v>
      </c>
      <c r="G38" s="16">
        <v>6.5000000000000002E-2</v>
      </c>
      <c r="H38" s="16">
        <v>6.5000000000000002E-2</v>
      </c>
      <c r="I38" s="16">
        <v>6.5000000000000002E-2</v>
      </c>
      <c r="J38" s="16">
        <v>6.5000000000000002E-2</v>
      </c>
      <c r="K38" s="16">
        <v>6.5000000000000002E-2</v>
      </c>
      <c r="L38" s="16">
        <v>0.10100000000000001</v>
      </c>
      <c r="M38" s="16">
        <v>0.10100000000000001</v>
      </c>
    </row>
    <row r="39" spans="1:14" x14ac:dyDescent="0.3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3">
      <c r="A40" t="s">
        <v>2</v>
      </c>
      <c r="B40" s="17">
        <f t="shared" ref="B40:M44" si="7">B24*B34</f>
        <v>52096.652959982399</v>
      </c>
      <c r="C40" s="17">
        <f t="shared" si="7"/>
        <v>49379.733900327599</v>
      </c>
      <c r="D40" s="17">
        <f t="shared" si="7"/>
        <v>56594.720158137694</v>
      </c>
      <c r="E40" s="17">
        <f t="shared" si="7"/>
        <v>44324.443703509198</v>
      </c>
      <c r="F40" s="17">
        <f t="shared" si="7"/>
        <v>42795.616030605896</v>
      </c>
      <c r="G40" s="17">
        <f t="shared" si="7"/>
        <v>44436.903751239995</v>
      </c>
      <c r="H40" s="17">
        <f t="shared" si="7"/>
        <v>51320.793226256406</v>
      </c>
      <c r="I40" s="17">
        <f t="shared" si="7"/>
        <v>47278.181220100603</v>
      </c>
      <c r="J40" s="17">
        <f t="shared" si="7"/>
        <v>46081.907625707805</v>
      </c>
      <c r="K40" s="17">
        <f t="shared" si="7"/>
        <v>41487.940795593604</v>
      </c>
      <c r="L40" s="17">
        <f t="shared" si="7"/>
        <v>79653.536738638781</v>
      </c>
      <c r="M40" s="17">
        <f t="shared" si="7"/>
        <v>89534.464230918005</v>
      </c>
    </row>
    <row r="41" spans="1:14" x14ac:dyDescent="0.3">
      <c r="A41" t="s">
        <v>3</v>
      </c>
      <c r="B41" s="17">
        <f t="shared" si="7"/>
        <v>100476.05002694279</v>
      </c>
      <c r="C41" s="17">
        <f t="shared" si="7"/>
        <v>71650.220903306094</v>
      </c>
      <c r="D41" s="17">
        <f t="shared" si="7"/>
        <v>73977.984246709195</v>
      </c>
      <c r="E41" s="17">
        <f t="shared" si="7"/>
        <v>54686.001971861995</v>
      </c>
      <c r="F41" s="17">
        <f t="shared" si="7"/>
        <v>57206.448745420792</v>
      </c>
      <c r="G41" s="17">
        <f t="shared" si="7"/>
        <v>70793.544810995998</v>
      </c>
      <c r="H41" s="17">
        <f t="shared" si="7"/>
        <v>103134.46801756759</v>
      </c>
      <c r="I41" s="17">
        <f t="shared" si="7"/>
        <v>98639.694558054398</v>
      </c>
      <c r="J41" s="17">
        <f t="shared" si="7"/>
        <v>80476.243680992193</v>
      </c>
      <c r="K41" s="17">
        <f t="shared" si="7"/>
        <v>65887.851305130302</v>
      </c>
      <c r="L41" s="17">
        <f t="shared" si="7"/>
        <v>100223.35989623998</v>
      </c>
      <c r="M41" s="17">
        <f t="shared" si="7"/>
        <v>119235.77812068182</v>
      </c>
    </row>
    <row r="42" spans="1:14" x14ac:dyDescent="0.3">
      <c r="A42" t="s">
        <v>4</v>
      </c>
      <c r="B42" s="17">
        <f t="shared" si="7"/>
        <v>231319.52385719758</v>
      </c>
      <c r="C42" s="17">
        <f t="shared" si="7"/>
        <v>181056.22166008083</v>
      </c>
      <c r="D42" s="17">
        <f t="shared" si="7"/>
        <v>199347.18387411963</v>
      </c>
      <c r="E42" s="17">
        <f t="shared" si="7"/>
        <v>157352.96092711802</v>
      </c>
      <c r="F42" s="17">
        <f t="shared" si="7"/>
        <v>172262.11532328959</v>
      </c>
      <c r="G42" s="17">
        <f t="shared" si="7"/>
        <v>230318.84108850401</v>
      </c>
      <c r="H42" s="17">
        <f t="shared" si="7"/>
        <v>343126.09801588446</v>
      </c>
      <c r="I42" s="17">
        <f t="shared" si="7"/>
        <v>317161.37496856082</v>
      </c>
      <c r="J42" s="17">
        <f t="shared" si="7"/>
        <v>255933.85346944604</v>
      </c>
      <c r="K42" s="17">
        <f t="shared" si="7"/>
        <v>143477.6801857668</v>
      </c>
      <c r="L42" s="17">
        <f t="shared" si="7"/>
        <v>297574.4516900063</v>
      </c>
      <c r="M42" s="17">
        <f t="shared" si="7"/>
        <v>333307.67837689916</v>
      </c>
    </row>
    <row r="43" spans="1:14" x14ac:dyDescent="0.3">
      <c r="A43" t="s">
        <v>5</v>
      </c>
      <c r="B43" s="17">
        <f t="shared" si="7"/>
        <v>155935.49744205878</v>
      </c>
      <c r="C43" s="17">
        <f t="shared" si="7"/>
        <v>122216.04526506482</v>
      </c>
      <c r="D43" s="17">
        <f t="shared" si="7"/>
        <v>134438.85687209619</v>
      </c>
      <c r="E43" s="17">
        <f t="shared" si="7"/>
        <v>106312.33309287699</v>
      </c>
      <c r="F43" s="17">
        <f t="shared" si="7"/>
        <v>122947.88098738858</v>
      </c>
      <c r="G43" s="17">
        <f t="shared" si="7"/>
        <v>145823.749467424</v>
      </c>
      <c r="H43" s="17">
        <f t="shared" si="7"/>
        <v>203979.29270453882</v>
      </c>
      <c r="I43" s="17">
        <f t="shared" si="7"/>
        <v>190049.39043668681</v>
      </c>
      <c r="J43" s="17">
        <f t="shared" si="7"/>
        <v>160552.8078758278</v>
      </c>
      <c r="K43" s="17">
        <f t="shared" si="7"/>
        <v>104511.7641391722</v>
      </c>
      <c r="L43" s="17">
        <f t="shared" si="7"/>
        <v>192169.27970896315</v>
      </c>
      <c r="M43" s="17">
        <f t="shared" si="7"/>
        <v>219420.34003157762</v>
      </c>
    </row>
    <row r="44" spans="1:14" x14ac:dyDescent="0.3">
      <c r="A44" t="s">
        <v>6</v>
      </c>
      <c r="B44" s="17">
        <f t="shared" si="7"/>
        <v>394435.597086024</v>
      </c>
      <c r="C44" s="17">
        <f t="shared" si="7"/>
        <v>306470.717407413</v>
      </c>
      <c r="D44" s="17">
        <f t="shared" si="7"/>
        <v>337338.27754997503</v>
      </c>
      <c r="E44" s="17">
        <f t="shared" si="7"/>
        <v>290388.455638021</v>
      </c>
      <c r="F44" s="17">
        <f t="shared" si="7"/>
        <v>293392.52367453603</v>
      </c>
      <c r="G44" s="17">
        <f t="shared" si="7"/>
        <v>372231.20674739999</v>
      </c>
      <c r="H44" s="17">
        <f t="shared" si="7"/>
        <v>529395.06523772713</v>
      </c>
      <c r="I44" s="17">
        <f t="shared" si="7"/>
        <v>435518.92362146999</v>
      </c>
      <c r="J44" s="17">
        <f t="shared" si="7"/>
        <v>366555.36435869004</v>
      </c>
      <c r="K44" s="17">
        <f t="shared" si="7"/>
        <v>266232.93490877852</v>
      </c>
      <c r="L44" s="17">
        <f t="shared" si="7"/>
        <v>491219.2419752198</v>
      </c>
      <c r="M44" s="17">
        <f t="shared" si="7"/>
        <v>598285.58387943066</v>
      </c>
    </row>
    <row r="45" spans="1:14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3">
      <c r="A46" t="s">
        <v>16</v>
      </c>
      <c r="B46" s="18">
        <v>2.9709211972692422E-2</v>
      </c>
      <c r="C46" s="18">
        <v>3.028600557089809E-2</v>
      </c>
      <c r="D46" s="18">
        <v>2.7456811252608296E-2</v>
      </c>
      <c r="E46" s="18">
        <v>1.5455429206953497E-2</v>
      </c>
      <c r="F46" s="18">
        <v>7.5688238121737464E-3</v>
      </c>
      <c r="G46" s="18">
        <v>5.5736329202816471E-3</v>
      </c>
      <c r="H46" s="18">
        <v>2.2583216648415845E-2</v>
      </c>
      <c r="I46" s="18">
        <v>1.6862116948528051E-2</v>
      </c>
      <c r="J46" s="18">
        <v>1.4875608743495574E-2</v>
      </c>
      <c r="K46" s="18">
        <v>7.4776794598215238E-3</v>
      </c>
      <c r="L46" s="18">
        <v>2.0818104117436575E-2</v>
      </c>
      <c r="M46" s="18">
        <v>2.2242334135583682E-2</v>
      </c>
      <c r="N46" s="18">
        <f>AVERAGE(B46:M46)</f>
        <v>1.8409081232407414E-2</v>
      </c>
    </row>
    <row r="47" spans="1:14" x14ac:dyDescent="0.3">
      <c r="A47" t="s">
        <v>17</v>
      </c>
      <c r="B47" s="18">
        <v>8.0920000000000006E-2</v>
      </c>
      <c r="C47" s="18">
        <v>8.8120000000000004E-2</v>
      </c>
      <c r="D47" s="18">
        <v>8.0409999999999995E-2</v>
      </c>
      <c r="E47" s="18">
        <v>0.12333</v>
      </c>
      <c r="F47" s="18">
        <v>0.12604000000000001</v>
      </c>
      <c r="G47" s="18">
        <v>0.13728000000000001</v>
      </c>
      <c r="H47" s="18">
        <v>9.6450000000000008E-2</v>
      </c>
      <c r="I47" s="18">
        <v>0.12606999999999999</v>
      </c>
      <c r="J47" s="18">
        <v>0.12262999999999999</v>
      </c>
      <c r="K47" s="18">
        <v>0.1368</v>
      </c>
      <c r="L47" s="18">
        <v>9.9530000000000007E-2</v>
      </c>
      <c r="M47" s="18">
        <v>9.3210000000000001E-2</v>
      </c>
    </row>
    <row r="48" spans="1:14" x14ac:dyDescent="0.3">
      <c r="A48" t="s">
        <v>18</v>
      </c>
      <c r="B48" s="18">
        <f>SUM(B46:B47)</f>
        <v>0.11062921197269243</v>
      </c>
      <c r="C48" s="18">
        <f t="shared" ref="C48:M48" si="8">SUM(C46:C47)</f>
        <v>0.11840600557089809</v>
      </c>
      <c r="D48" s="18">
        <f t="shared" si="8"/>
        <v>0.10786681125260829</v>
      </c>
      <c r="E48" s="18">
        <f t="shared" si="8"/>
        <v>0.1387854292069535</v>
      </c>
      <c r="F48" s="18">
        <f t="shared" si="8"/>
        <v>0.13360882381217376</v>
      </c>
      <c r="G48" s="18">
        <f t="shared" si="8"/>
        <v>0.14285363292028166</v>
      </c>
      <c r="H48" s="18">
        <f t="shared" si="8"/>
        <v>0.11903321664841585</v>
      </c>
      <c r="I48" s="18">
        <f t="shared" si="8"/>
        <v>0.14293211694852803</v>
      </c>
      <c r="J48" s="18">
        <f t="shared" si="8"/>
        <v>0.13750560874349557</v>
      </c>
      <c r="K48" s="18">
        <f t="shared" si="8"/>
        <v>0.14427767945982153</v>
      </c>
      <c r="L48" s="18">
        <f t="shared" si="8"/>
        <v>0.12034810411743659</v>
      </c>
      <c r="M48" s="18">
        <f t="shared" si="8"/>
        <v>0.11545233413558369</v>
      </c>
    </row>
    <row r="49" spans="1:15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5" x14ac:dyDescent="0.3">
      <c r="A50" t="s">
        <v>2</v>
      </c>
      <c r="B50" s="17">
        <f>B24*B$48</f>
        <v>74849.502121788144</v>
      </c>
      <c r="C50" s="17">
        <f t="shared" ref="C50:M50" si="9">C24*C$48</f>
        <v>75933.208406385122</v>
      </c>
      <c r="D50" s="17">
        <f t="shared" si="9"/>
        <v>79281.714249247059</v>
      </c>
      <c r="E50" s="17">
        <f t="shared" si="9"/>
        <v>79890.739529233397</v>
      </c>
      <c r="F50" s="17">
        <f t="shared" si="9"/>
        <v>74258.076911255353</v>
      </c>
      <c r="G50" s="17">
        <f t="shared" si="9"/>
        <v>82441.209566149686</v>
      </c>
      <c r="H50" s="17">
        <f t="shared" si="9"/>
        <v>79336.092190513387</v>
      </c>
      <c r="I50" s="17">
        <f t="shared" si="9"/>
        <v>87760.656198248325</v>
      </c>
      <c r="J50" s="17">
        <f t="shared" si="9"/>
        <v>82292.477404343939</v>
      </c>
      <c r="K50" s="17">
        <f t="shared" si="9"/>
        <v>77737.452253957235</v>
      </c>
      <c r="L50" s="17">
        <f t="shared" si="9"/>
        <v>80555.900275157663</v>
      </c>
      <c r="M50" s="17">
        <f t="shared" si="9"/>
        <v>86865.234294440437</v>
      </c>
    </row>
    <row r="51" spans="1:15" x14ac:dyDescent="0.3">
      <c r="A51" t="s">
        <v>3</v>
      </c>
      <c r="B51" s="17">
        <f t="shared" ref="B51:M54" si="10">B25*B$48</f>
        <v>124894.22737763487</v>
      </c>
      <c r="C51" s="17">
        <f t="shared" si="10"/>
        <v>95323.780398122937</v>
      </c>
      <c r="D51" s="17">
        <f t="shared" si="10"/>
        <v>89660.328804361925</v>
      </c>
      <c r="E51" s="17">
        <f t="shared" si="10"/>
        <v>85276.632081765987</v>
      </c>
      <c r="F51" s="17">
        <f t="shared" si="10"/>
        <v>85879.621700528936</v>
      </c>
      <c r="G51" s="17">
        <f t="shared" si="10"/>
        <v>113630.50633208464</v>
      </c>
      <c r="H51" s="17">
        <f t="shared" si="10"/>
        <v>137937.38736465437</v>
      </c>
      <c r="I51" s="17">
        <f t="shared" si="10"/>
        <v>158413.26245324625</v>
      </c>
      <c r="J51" s="17">
        <f t="shared" si="10"/>
        <v>124336.34692971598</v>
      </c>
      <c r="K51" s="17">
        <f t="shared" si="10"/>
        <v>106810.63248199971</v>
      </c>
      <c r="L51" s="17">
        <f t="shared" si="10"/>
        <v>86774.7579265612</v>
      </c>
      <c r="M51" s="17">
        <f t="shared" si="10"/>
        <v>99036.322996440824</v>
      </c>
    </row>
    <row r="52" spans="1:15" x14ac:dyDescent="0.3">
      <c r="A52" t="s">
        <v>4</v>
      </c>
      <c r="B52" s="17">
        <f t="shared" si="10"/>
        <v>193868.91392591057</v>
      </c>
      <c r="C52" s="17">
        <f t="shared" si="10"/>
        <v>162410.18174643398</v>
      </c>
      <c r="D52" s="17">
        <f t="shared" si="10"/>
        <v>162901.09891430801</v>
      </c>
      <c r="E52" s="17">
        <f t="shared" si="10"/>
        <v>165441.65317617467</v>
      </c>
      <c r="F52" s="17">
        <f t="shared" si="10"/>
        <v>171759.24340105787</v>
      </c>
      <c r="G52" s="17">
        <f t="shared" si="10"/>
        <v>245536.44163792414</v>
      </c>
      <c r="H52" s="17">
        <f t="shared" si="10"/>
        <v>304801.51614067418</v>
      </c>
      <c r="I52" s="17">
        <f t="shared" si="10"/>
        <v>338302.58760121104</v>
      </c>
      <c r="J52" s="17">
        <f t="shared" si="10"/>
        <v>262629.40536854306</v>
      </c>
      <c r="K52" s="17">
        <f t="shared" si="10"/>
        <v>154482.2891901556</v>
      </c>
      <c r="L52" s="17">
        <f t="shared" si="10"/>
        <v>172175.58218595185</v>
      </c>
      <c r="M52" s="17">
        <f t="shared" si="10"/>
        <v>185005.52622079532</v>
      </c>
    </row>
    <row r="53" spans="1:15" x14ac:dyDescent="0.3">
      <c r="A53" t="s">
        <v>5</v>
      </c>
      <c r="B53" s="17">
        <f t="shared" si="10"/>
        <v>183521.50213388042</v>
      </c>
      <c r="C53" s="17">
        <f t="shared" si="10"/>
        <v>153948.01847349358</v>
      </c>
      <c r="D53" s="17">
        <f t="shared" si="10"/>
        <v>154271.17871530663</v>
      </c>
      <c r="E53" s="17">
        <f t="shared" si="10"/>
        <v>156963.85934348445</v>
      </c>
      <c r="F53" s="17">
        <f t="shared" si="10"/>
        <v>174754.48690344795</v>
      </c>
      <c r="G53" s="17">
        <f t="shared" si="10"/>
        <v>221611.19550509049</v>
      </c>
      <c r="H53" s="17">
        <f t="shared" si="10"/>
        <v>258301.18447117019</v>
      </c>
      <c r="I53" s="17">
        <f t="shared" si="10"/>
        <v>288980.44361588283</v>
      </c>
      <c r="J53" s="17">
        <f t="shared" si="10"/>
        <v>234860.76151535311</v>
      </c>
      <c r="K53" s="17">
        <f t="shared" si="10"/>
        <v>160411.85964097828</v>
      </c>
      <c r="L53" s="17">
        <f t="shared" si="10"/>
        <v>160605.61446241036</v>
      </c>
      <c r="M53" s="17">
        <f t="shared" si="10"/>
        <v>175920.76676020201</v>
      </c>
    </row>
    <row r="54" spans="1:15" x14ac:dyDescent="0.3">
      <c r="A54" t="s">
        <v>6</v>
      </c>
      <c r="B54" s="17">
        <f t="shared" si="10"/>
        <v>671324.60430161923</v>
      </c>
      <c r="C54" s="17">
        <f t="shared" si="10"/>
        <v>558276.51496398891</v>
      </c>
      <c r="D54" s="17">
        <f t="shared" si="10"/>
        <v>559809.29711943294</v>
      </c>
      <c r="E54" s="17">
        <f t="shared" si="10"/>
        <v>620025.94542257104</v>
      </c>
      <c r="F54" s="17">
        <f t="shared" si="10"/>
        <v>603074.30774523236</v>
      </c>
      <c r="G54" s="17">
        <f t="shared" si="10"/>
        <v>818070.46415640844</v>
      </c>
      <c r="H54" s="17">
        <f t="shared" si="10"/>
        <v>969470.7306622247</v>
      </c>
      <c r="I54" s="17">
        <f t="shared" si="10"/>
        <v>957686.7957594</v>
      </c>
      <c r="J54" s="17">
        <f t="shared" si="10"/>
        <v>775437.20791285369</v>
      </c>
      <c r="K54" s="17">
        <f t="shared" si="10"/>
        <v>590945.69299101958</v>
      </c>
      <c r="L54" s="17">
        <f t="shared" si="10"/>
        <v>585319.84631407948</v>
      </c>
      <c r="M54" s="17">
        <f t="shared" si="10"/>
        <v>683895.71424307732</v>
      </c>
    </row>
    <row r="55" spans="1:15" x14ac:dyDescent="0.3">
      <c r="A55" s="4" t="s">
        <v>20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3">
      <c r="A56" t="s">
        <v>2</v>
      </c>
      <c r="B56" s="17">
        <f>ROUND(B40-B50,2)</f>
        <v>-22752.85</v>
      </c>
      <c r="C56" s="17">
        <f t="shared" ref="C56:M56" si="11">ROUND(C40-C50,2)</f>
        <v>-26553.47</v>
      </c>
      <c r="D56" s="17">
        <f t="shared" si="11"/>
        <v>-22686.99</v>
      </c>
      <c r="E56" s="17">
        <f t="shared" si="11"/>
        <v>-35566.300000000003</v>
      </c>
      <c r="F56" s="17">
        <f t="shared" si="11"/>
        <v>-31462.46</v>
      </c>
      <c r="G56" s="17">
        <f t="shared" si="11"/>
        <v>-38004.31</v>
      </c>
      <c r="H56" s="17">
        <f t="shared" si="11"/>
        <v>-28015.3</v>
      </c>
      <c r="I56" s="17">
        <f t="shared" si="11"/>
        <v>-40482.47</v>
      </c>
      <c r="J56" s="17">
        <f t="shared" si="11"/>
        <v>-36210.57</v>
      </c>
      <c r="K56" s="17">
        <f t="shared" si="11"/>
        <v>-36249.51</v>
      </c>
      <c r="L56" s="17">
        <f t="shared" si="11"/>
        <v>-902.36</v>
      </c>
      <c r="M56" s="17">
        <f t="shared" si="11"/>
        <v>2669.23</v>
      </c>
      <c r="N56" s="17">
        <f t="shared" ref="N56:N61" si="12">SUM(B56:M56)</f>
        <v>-316217.36</v>
      </c>
      <c r="O56" s="17"/>
    </row>
    <row r="57" spans="1:15" x14ac:dyDescent="0.3">
      <c r="A57" t="s">
        <v>3</v>
      </c>
      <c r="B57" s="17">
        <f t="shared" ref="B57:M60" si="13">ROUND(B41-B51,2)</f>
        <v>-24418.18</v>
      </c>
      <c r="C57" s="17">
        <f t="shared" si="13"/>
        <v>-23673.56</v>
      </c>
      <c r="D57" s="17">
        <f t="shared" si="13"/>
        <v>-15682.34</v>
      </c>
      <c r="E57" s="17">
        <f t="shared" si="13"/>
        <v>-30590.63</v>
      </c>
      <c r="F57" s="17">
        <f t="shared" si="13"/>
        <v>-28673.17</v>
      </c>
      <c r="G57" s="17">
        <f t="shared" si="13"/>
        <v>-42836.959999999999</v>
      </c>
      <c r="H57" s="17">
        <f t="shared" si="13"/>
        <v>-34802.92</v>
      </c>
      <c r="I57" s="17">
        <f t="shared" si="13"/>
        <v>-59773.57</v>
      </c>
      <c r="J57" s="17">
        <f t="shared" si="13"/>
        <v>-43860.1</v>
      </c>
      <c r="K57" s="17">
        <f t="shared" si="13"/>
        <v>-40922.78</v>
      </c>
      <c r="L57" s="17">
        <f t="shared" si="13"/>
        <v>13448.6</v>
      </c>
      <c r="M57" s="17">
        <f t="shared" si="13"/>
        <v>20199.46</v>
      </c>
      <c r="N57" s="17">
        <f t="shared" si="12"/>
        <v>-311586.14999999997</v>
      </c>
      <c r="O57" s="17"/>
    </row>
    <row r="58" spans="1:15" x14ac:dyDescent="0.3">
      <c r="A58" t="s">
        <v>4</v>
      </c>
      <c r="B58" s="17">
        <f t="shared" si="13"/>
        <v>37450.61</v>
      </c>
      <c r="C58" s="17">
        <f t="shared" si="13"/>
        <v>18646.04</v>
      </c>
      <c r="D58" s="17">
        <f t="shared" si="13"/>
        <v>36446.080000000002</v>
      </c>
      <c r="E58" s="17">
        <f t="shared" si="13"/>
        <v>-8088.69</v>
      </c>
      <c r="F58" s="17">
        <f t="shared" si="13"/>
        <v>502.87</v>
      </c>
      <c r="G58" s="17">
        <f t="shared" si="13"/>
        <v>-15217.6</v>
      </c>
      <c r="H58" s="17">
        <f t="shared" si="13"/>
        <v>38324.58</v>
      </c>
      <c r="I58" s="17">
        <f t="shared" si="13"/>
        <v>-21141.21</v>
      </c>
      <c r="J58" s="17">
        <f t="shared" si="13"/>
        <v>-6695.55</v>
      </c>
      <c r="K58" s="17">
        <f t="shared" si="13"/>
        <v>-11004.61</v>
      </c>
      <c r="L58" s="17">
        <f t="shared" si="13"/>
        <v>125398.87</v>
      </c>
      <c r="M58" s="17">
        <f t="shared" si="13"/>
        <v>148302.15</v>
      </c>
      <c r="N58" s="17">
        <f t="shared" si="12"/>
        <v>342923.54</v>
      </c>
      <c r="O58" s="17"/>
    </row>
    <row r="59" spans="1:15" x14ac:dyDescent="0.3">
      <c r="A59" t="s">
        <v>5</v>
      </c>
      <c r="B59" s="17">
        <f t="shared" si="13"/>
        <v>-27586</v>
      </c>
      <c r="C59" s="17">
        <f t="shared" si="13"/>
        <v>-31731.97</v>
      </c>
      <c r="D59" s="17">
        <f t="shared" si="13"/>
        <v>-19832.32</v>
      </c>
      <c r="E59" s="17">
        <f t="shared" si="13"/>
        <v>-50651.53</v>
      </c>
      <c r="F59" s="17">
        <f t="shared" si="13"/>
        <v>-51806.61</v>
      </c>
      <c r="G59" s="17">
        <f t="shared" si="13"/>
        <v>-75787.45</v>
      </c>
      <c r="H59" s="17">
        <f t="shared" si="13"/>
        <v>-54321.89</v>
      </c>
      <c r="I59" s="17">
        <f t="shared" si="13"/>
        <v>-98931.05</v>
      </c>
      <c r="J59" s="17">
        <f t="shared" si="13"/>
        <v>-74307.95</v>
      </c>
      <c r="K59" s="17">
        <f t="shared" si="13"/>
        <v>-55900.1</v>
      </c>
      <c r="L59" s="17">
        <f t="shared" si="13"/>
        <v>31563.67</v>
      </c>
      <c r="M59" s="17">
        <f t="shared" si="13"/>
        <v>43499.57</v>
      </c>
      <c r="N59" s="17">
        <f t="shared" si="12"/>
        <v>-465793.63</v>
      </c>
      <c r="O59" s="17"/>
    </row>
    <row r="60" spans="1:15" x14ac:dyDescent="0.3">
      <c r="A60" t="s">
        <v>6</v>
      </c>
      <c r="B60" s="17">
        <f t="shared" si="13"/>
        <v>-276889.01</v>
      </c>
      <c r="C60" s="17">
        <f t="shared" si="13"/>
        <v>-251805.8</v>
      </c>
      <c r="D60" s="17">
        <f t="shared" si="13"/>
        <v>-222471.02</v>
      </c>
      <c r="E60" s="17">
        <f t="shared" si="13"/>
        <v>-329637.49</v>
      </c>
      <c r="F60" s="17">
        <f t="shared" si="13"/>
        <v>-309681.78000000003</v>
      </c>
      <c r="G60" s="17">
        <f t="shared" si="13"/>
        <v>-445839.26</v>
      </c>
      <c r="H60" s="17">
        <f t="shared" si="13"/>
        <v>-440075.67</v>
      </c>
      <c r="I60" s="17">
        <f t="shared" si="13"/>
        <v>-522167.87</v>
      </c>
      <c r="J60" s="17">
        <f t="shared" si="13"/>
        <v>-408881.84</v>
      </c>
      <c r="K60" s="17">
        <f t="shared" si="13"/>
        <v>-324712.76</v>
      </c>
      <c r="L60" s="17">
        <f t="shared" si="13"/>
        <v>-94100.6</v>
      </c>
      <c r="M60" s="17">
        <f t="shared" si="13"/>
        <v>-85610.13</v>
      </c>
      <c r="N60" s="17">
        <f t="shared" si="12"/>
        <v>-3711873.23</v>
      </c>
      <c r="O60" s="17"/>
    </row>
    <row r="61" spans="1:15" s="20" customFormat="1" x14ac:dyDescent="0.3">
      <c r="A61" s="20" t="s">
        <v>18</v>
      </c>
      <c r="B61" s="21">
        <f>SUM(B56:B60)</f>
        <v>-314195.43</v>
      </c>
      <c r="C61" s="21">
        <f t="shared" ref="C61:M61" si="14">SUM(C56:C60)</f>
        <v>-315118.76</v>
      </c>
      <c r="D61" s="21">
        <f t="shared" si="14"/>
        <v>-244226.59</v>
      </c>
      <c r="E61" s="21">
        <f t="shared" si="14"/>
        <v>-454534.64</v>
      </c>
      <c r="F61" s="21">
        <f t="shared" si="14"/>
        <v>-421121.15</v>
      </c>
      <c r="G61" s="21">
        <f t="shared" si="14"/>
        <v>-617685.58000000007</v>
      </c>
      <c r="H61" s="21">
        <f t="shared" si="14"/>
        <v>-518891.19999999995</v>
      </c>
      <c r="I61" s="21">
        <f t="shared" si="14"/>
        <v>-742496.16999999993</v>
      </c>
      <c r="J61" s="21">
        <f t="shared" si="14"/>
        <v>-569956.01</v>
      </c>
      <c r="K61" s="21">
        <f t="shared" si="14"/>
        <v>-468789.76000000001</v>
      </c>
      <c r="L61" s="21">
        <f t="shared" si="14"/>
        <v>75408.179999999964</v>
      </c>
      <c r="M61" s="21">
        <f t="shared" si="14"/>
        <v>129060.28</v>
      </c>
      <c r="N61" s="21">
        <f t="shared" si="12"/>
        <v>-4462546.8299999991</v>
      </c>
      <c r="O61" s="21"/>
    </row>
    <row r="62" spans="1:15" x14ac:dyDescent="0.3">
      <c r="A62" s="4" t="s">
        <v>25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3">
      <c r="A63" t="s">
        <v>2</v>
      </c>
      <c r="B63" s="17">
        <v>-60164.144916965626</v>
      </c>
      <c r="C63" s="17">
        <v>32858.660000000003</v>
      </c>
      <c r="D63" s="17">
        <v>-143859.77013589535</v>
      </c>
      <c r="E63" s="17">
        <v>-55659.00776384864</v>
      </c>
      <c r="F63" s="17">
        <v>-120470.76857881434</v>
      </c>
      <c r="G63" s="17">
        <v>-116138.19995252602</v>
      </c>
      <c r="H63" s="17">
        <v>-144029.18498243112</v>
      </c>
      <c r="I63" s="17">
        <v>-98001.630202691071</v>
      </c>
      <c r="J63" s="17">
        <v>-164708.5348011367</v>
      </c>
      <c r="K63" s="17">
        <v>-120560.37916886434</v>
      </c>
      <c r="L63" s="17">
        <v>-125702.58773587458</v>
      </c>
      <c r="M63" s="17">
        <v>-61109.176631696522</v>
      </c>
      <c r="N63" s="17">
        <f t="shared" ref="N63:N68" si="15">SUM(B63:M63)</f>
        <v>-1177544.7248707442</v>
      </c>
    </row>
    <row r="64" spans="1:15" x14ac:dyDescent="0.3">
      <c r="A64" t="s">
        <v>3</v>
      </c>
      <c r="B64" s="17">
        <v>-51402.315174512565</v>
      </c>
      <c r="C64" s="17">
        <v>39975.65</v>
      </c>
      <c r="D64" s="17">
        <v>-135025.46952045336</v>
      </c>
      <c r="E64" s="17">
        <v>-46721.962705663405</v>
      </c>
      <c r="F64" s="17">
        <v>-110805.45828409307</v>
      </c>
      <c r="G64" s="17">
        <v>-107269.04211695585</v>
      </c>
      <c r="H64" s="17">
        <v>-136223.38920821622</v>
      </c>
      <c r="I64" s="17">
        <v>-91265.592720815912</v>
      </c>
      <c r="J64" s="17">
        <v>-159147.85234262422</v>
      </c>
      <c r="K64" s="17">
        <v>-116030.50387095474</v>
      </c>
      <c r="L64" s="17">
        <v>-120451.99536710605</v>
      </c>
      <c r="M64" s="17">
        <v>-55094.942590998486</v>
      </c>
      <c r="N64" s="17">
        <f t="shared" si="15"/>
        <v>-1089462.873902394</v>
      </c>
    </row>
    <row r="65" spans="1:14" x14ac:dyDescent="0.3">
      <c r="A65" t="s">
        <v>4</v>
      </c>
      <c r="B65" s="17">
        <v>52549.736788414419</v>
      </c>
      <c r="C65" s="17">
        <v>95873.25</v>
      </c>
      <c r="D65" s="17">
        <v>74984.28421390336</v>
      </c>
      <c r="E65" s="17">
        <v>56225.330133041367</v>
      </c>
      <c r="F65" s="17">
        <v>21272.781214619055</v>
      </c>
      <c r="G65" s="17">
        <v>18582.740025132895</v>
      </c>
      <c r="H65" s="17">
        <v>22810.917179334909</v>
      </c>
      <c r="I65" s="17">
        <v>76625.120320659131</v>
      </c>
      <c r="J65" s="17">
        <v>55241.785443486646</v>
      </c>
      <c r="K65" s="17">
        <v>73067.536811985075</v>
      </c>
      <c r="L65" s="17">
        <v>36754.726363863796</v>
      </c>
      <c r="M65" s="17">
        <v>48102.846704654396</v>
      </c>
      <c r="N65" s="17">
        <f t="shared" si="15"/>
        <v>632091.05519909505</v>
      </c>
    </row>
    <row r="66" spans="1:14" x14ac:dyDescent="0.3">
      <c r="A66" t="s">
        <v>5</v>
      </c>
      <c r="B66" s="17">
        <v>-3508.0563342338428</v>
      </c>
      <c r="C66" s="17">
        <v>34581.68</v>
      </c>
      <c r="D66" s="17">
        <v>-41961.444722955581</v>
      </c>
      <c r="E66" s="17">
        <v>-6584.0168908573687</v>
      </c>
      <c r="F66" s="17">
        <v>-32665.548219825607</v>
      </c>
      <c r="G66" s="17">
        <v>-24610.602999530267</v>
      </c>
      <c r="H66" s="17">
        <v>-26974.849894186482</v>
      </c>
      <c r="I66" s="17">
        <v>-2618.5487713064067</v>
      </c>
      <c r="J66" s="17">
        <v>-48221.251158028375</v>
      </c>
      <c r="K66" s="17">
        <v>-22207.968643372413</v>
      </c>
      <c r="L66" s="17">
        <v>-30007.849386880174</v>
      </c>
      <c r="M66" s="17">
        <v>3246.5891459621489</v>
      </c>
      <c r="N66" s="17">
        <f t="shared" si="15"/>
        <v>-201531.86787521438</v>
      </c>
    </row>
    <row r="67" spans="1:14" x14ac:dyDescent="0.3">
      <c r="A67" t="s">
        <v>6</v>
      </c>
      <c r="B67" s="17">
        <v>-156520.49683457613</v>
      </c>
      <c r="C67" s="17">
        <v>-31999.65</v>
      </c>
      <c r="D67" s="17">
        <v>-354459.87988469657</v>
      </c>
      <c r="E67" s="17">
        <v>-191748.87159434799</v>
      </c>
      <c r="F67" s="17">
        <v>-268562.41127049457</v>
      </c>
      <c r="G67" s="17">
        <v>-218063.29630722385</v>
      </c>
      <c r="H67" s="17">
        <v>-234865.26607792079</v>
      </c>
      <c r="I67" s="17">
        <v>-196843.13811581489</v>
      </c>
      <c r="J67" s="17">
        <v>-413014.22971751913</v>
      </c>
      <c r="K67" s="17">
        <v>-280493.48829995841</v>
      </c>
      <c r="L67" s="17">
        <v>-263461.75788796507</v>
      </c>
      <c r="M67" s="17">
        <v>-106656.65523424745</v>
      </c>
      <c r="N67" s="17">
        <f t="shared" si="15"/>
        <v>-2716689.1412247648</v>
      </c>
    </row>
    <row r="68" spans="1:14" s="20" customFormat="1" x14ac:dyDescent="0.3">
      <c r="A68" s="20" t="s">
        <v>18</v>
      </c>
      <c r="B68" s="21">
        <f>SUM(B63:B67)</f>
        <v>-219045.27647187375</v>
      </c>
      <c r="C68" s="21">
        <f t="shared" ref="C68:M68" si="16">SUM(C63:C67)</f>
        <v>171289.59</v>
      </c>
      <c r="D68" s="21">
        <f t="shared" si="16"/>
        <v>-600322.2800500975</v>
      </c>
      <c r="E68" s="21">
        <f t="shared" si="16"/>
        <v>-244488.52882167604</v>
      </c>
      <c r="F68" s="21">
        <f t="shared" si="16"/>
        <v>-511231.40513860853</v>
      </c>
      <c r="G68" s="21">
        <f t="shared" si="16"/>
        <v>-447498.40135110309</v>
      </c>
      <c r="H68" s="21">
        <f t="shared" si="16"/>
        <v>-519281.77298341971</v>
      </c>
      <c r="I68" s="21">
        <f t="shared" si="16"/>
        <v>-312103.78948996915</v>
      </c>
      <c r="J68" s="21">
        <f t="shared" si="16"/>
        <v>-729850.08257582178</v>
      </c>
      <c r="K68" s="21">
        <f t="shared" si="16"/>
        <v>-466224.80317116482</v>
      </c>
      <c r="L68" s="21">
        <f t="shared" si="16"/>
        <v>-502869.46401396208</v>
      </c>
      <c r="M68" s="21">
        <f t="shared" si="16"/>
        <v>-171511.33860632591</v>
      </c>
      <c r="N68" s="21">
        <f t="shared" si="15"/>
        <v>-4553137.5526740225</v>
      </c>
    </row>
    <row r="69" spans="1:14" x14ac:dyDescent="0.3">
      <c r="A69" s="4" t="s">
        <v>26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1:14" x14ac:dyDescent="0.3">
      <c r="A70" t="s">
        <v>2</v>
      </c>
      <c r="B70" s="17">
        <f>B56-B63</f>
        <v>37411.294916965628</v>
      </c>
      <c r="C70" s="17">
        <f t="shared" ref="C70:M70" si="17">C56-C63</f>
        <v>-59412.130000000005</v>
      </c>
      <c r="D70" s="17">
        <f t="shared" si="17"/>
        <v>121172.78013589534</v>
      </c>
      <c r="E70" s="17">
        <f t="shared" si="17"/>
        <v>20092.707763848637</v>
      </c>
      <c r="F70" s="17">
        <f t="shared" si="17"/>
        <v>89008.308578814351</v>
      </c>
      <c r="G70" s="17">
        <f t="shared" si="17"/>
        <v>78133.88995252602</v>
      </c>
      <c r="H70" s="17">
        <f t="shared" si="17"/>
        <v>116013.88498243112</v>
      </c>
      <c r="I70" s="17">
        <f t="shared" si="17"/>
        <v>57519.16020269107</v>
      </c>
      <c r="J70" s="17">
        <f t="shared" si="17"/>
        <v>128497.9648011367</v>
      </c>
      <c r="K70" s="17">
        <f t="shared" si="17"/>
        <v>84310.86916886433</v>
      </c>
      <c r="L70" s="17">
        <f t="shared" si="17"/>
        <v>124800.22773587458</v>
      </c>
      <c r="M70" s="17">
        <f t="shared" si="17"/>
        <v>63778.406631696525</v>
      </c>
      <c r="N70" s="17">
        <f t="shared" ref="N70:N75" si="18">SUM(B70:M70)</f>
        <v>861327.36487074441</v>
      </c>
    </row>
    <row r="71" spans="1:14" x14ac:dyDescent="0.3">
      <c r="A71" t="s">
        <v>3</v>
      </c>
      <c r="B71" s="17">
        <f t="shared" ref="B71:M74" si="19">B57-B64</f>
        <v>26984.135174512565</v>
      </c>
      <c r="C71" s="17">
        <f t="shared" si="19"/>
        <v>-63649.210000000006</v>
      </c>
      <c r="D71" s="17">
        <f t="shared" si="19"/>
        <v>119343.12952045337</v>
      </c>
      <c r="E71" s="17">
        <f t="shared" si="19"/>
        <v>16131.332705663404</v>
      </c>
      <c r="F71" s="17">
        <f t="shared" si="19"/>
        <v>82132.288284093069</v>
      </c>
      <c r="G71" s="17">
        <f t="shared" si="19"/>
        <v>64432.082116955855</v>
      </c>
      <c r="H71" s="17">
        <f t="shared" si="19"/>
        <v>101420.46920821622</v>
      </c>
      <c r="I71" s="17">
        <f t="shared" si="19"/>
        <v>31492.022720815912</v>
      </c>
      <c r="J71" s="17">
        <f t="shared" si="19"/>
        <v>115287.75234262421</v>
      </c>
      <c r="K71" s="17">
        <f t="shared" si="19"/>
        <v>75107.723870954738</v>
      </c>
      <c r="L71" s="17">
        <f t="shared" si="19"/>
        <v>133900.59536710606</v>
      </c>
      <c r="M71" s="17">
        <f t="shared" si="19"/>
        <v>75294.402590998478</v>
      </c>
      <c r="N71" s="17">
        <f t="shared" si="18"/>
        <v>777876.72390239371</v>
      </c>
    </row>
    <row r="72" spans="1:14" x14ac:dyDescent="0.3">
      <c r="A72" t="s">
        <v>4</v>
      </c>
      <c r="B72" s="17">
        <f t="shared" si="19"/>
        <v>-15099.126788414418</v>
      </c>
      <c r="C72" s="17">
        <f t="shared" si="19"/>
        <v>-77227.209999999992</v>
      </c>
      <c r="D72" s="17">
        <f t="shared" si="19"/>
        <v>-38538.204213903358</v>
      </c>
      <c r="E72" s="17">
        <f t="shared" si="19"/>
        <v>-64314.020133041369</v>
      </c>
      <c r="F72" s="17">
        <f t="shared" si="19"/>
        <v>-20769.911214619056</v>
      </c>
      <c r="G72" s="17">
        <f t="shared" si="19"/>
        <v>-33800.340025132893</v>
      </c>
      <c r="H72" s="17">
        <f t="shared" si="19"/>
        <v>15513.662820665093</v>
      </c>
      <c r="I72" s="17">
        <f t="shared" si="19"/>
        <v>-97766.330320659123</v>
      </c>
      <c r="J72" s="17">
        <f t="shared" si="19"/>
        <v>-61937.335443486649</v>
      </c>
      <c r="K72" s="17">
        <f t="shared" si="19"/>
        <v>-84072.146811985076</v>
      </c>
      <c r="L72" s="17">
        <f t="shared" si="19"/>
        <v>88644.143636136199</v>
      </c>
      <c r="M72" s="17">
        <f t="shared" si="19"/>
        <v>100199.3032953456</v>
      </c>
      <c r="N72" s="17">
        <f t="shared" si="18"/>
        <v>-289167.51519909501</v>
      </c>
    </row>
    <row r="73" spans="1:14" x14ac:dyDescent="0.3">
      <c r="A73" t="s">
        <v>5</v>
      </c>
      <c r="B73" s="17">
        <f t="shared" si="19"/>
        <v>-24077.943665766157</v>
      </c>
      <c r="C73" s="17">
        <f t="shared" si="19"/>
        <v>-66313.649999999994</v>
      </c>
      <c r="D73" s="17">
        <f t="shared" si="19"/>
        <v>22129.124722955581</v>
      </c>
      <c r="E73" s="17">
        <f t="shared" si="19"/>
        <v>-44067.51310914263</v>
      </c>
      <c r="F73" s="17">
        <f t="shared" si="19"/>
        <v>-19141.061780174394</v>
      </c>
      <c r="G73" s="17">
        <f t="shared" si="19"/>
        <v>-51176.84700046973</v>
      </c>
      <c r="H73" s="17">
        <f t="shared" si="19"/>
        <v>-27347.040105813518</v>
      </c>
      <c r="I73" s="17">
        <f t="shared" si="19"/>
        <v>-96312.501228693596</v>
      </c>
      <c r="J73" s="17">
        <f t="shared" si="19"/>
        <v>-26086.698841971622</v>
      </c>
      <c r="K73" s="17">
        <f t="shared" si="19"/>
        <v>-33692.131356627586</v>
      </c>
      <c r="L73" s="17">
        <f t="shared" si="19"/>
        <v>61571.519386880173</v>
      </c>
      <c r="M73" s="17">
        <f t="shared" si="19"/>
        <v>40252.980854037851</v>
      </c>
      <c r="N73" s="17">
        <f t="shared" si="18"/>
        <v>-264261.76212478563</v>
      </c>
    </row>
    <row r="74" spans="1:14" x14ac:dyDescent="0.3">
      <c r="A74" t="s">
        <v>6</v>
      </c>
      <c r="B74" s="17">
        <f t="shared" si="19"/>
        <v>-120368.51316542388</v>
      </c>
      <c r="C74" s="17">
        <f t="shared" si="19"/>
        <v>-219806.15</v>
      </c>
      <c r="D74" s="17">
        <f t="shared" si="19"/>
        <v>131988.85988469658</v>
      </c>
      <c r="E74" s="17">
        <f t="shared" si="19"/>
        <v>-137888.618405652</v>
      </c>
      <c r="F74" s="17">
        <f t="shared" si="19"/>
        <v>-41119.368729505455</v>
      </c>
      <c r="G74" s="17">
        <f t="shared" si="19"/>
        <v>-227775.96369277616</v>
      </c>
      <c r="H74" s="17">
        <f t="shared" si="19"/>
        <v>-205210.40392207919</v>
      </c>
      <c r="I74" s="17">
        <f t="shared" si="19"/>
        <v>-325324.73188418511</v>
      </c>
      <c r="J74" s="17">
        <f t="shared" si="19"/>
        <v>4132.3897175191087</v>
      </c>
      <c r="K74" s="17">
        <f t="shared" si="19"/>
        <v>-44219.271700041601</v>
      </c>
      <c r="L74" s="17">
        <f t="shared" si="19"/>
        <v>169361.15788796506</v>
      </c>
      <c r="M74" s="17">
        <f t="shared" si="19"/>
        <v>21046.525234247441</v>
      </c>
      <c r="N74" s="17">
        <f t="shared" si="18"/>
        <v>-995184.08877523523</v>
      </c>
    </row>
    <row r="75" spans="1:14" s="20" customFormat="1" x14ac:dyDescent="0.3">
      <c r="A75" s="20" t="s">
        <v>18</v>
      </c>
      <c r="B75" s="21">
        <f>SUM(B70:B74)</f>
        <v>-95150.153528126262</v>
      </c>
      <c r="C75" s="21">
        <f t="shared" ref="C75:M75" si="20">SUM(C70:C74)</f>
        <v>-486408.35</v>
      </c>
      <c r="D75" s="21">
        <f t="shared" si="20"/>
        <v>356095.69005009753</v>
      </c>
      <c r="E75" s="21">
        <f t="shared" si="20"/>
        <v>-210046.11117832398</v>
      </c>
      <c r="F75" s="21">
        <f t="shared" si="20"/>
        <v>90110.255138608511</v>
      </c>
      <c r="G75" s="21">
        <f t="shared" si="20"/>
        <v>-170187.17864889692</v>
      </c>
      <c r="H75" s="21">
        <f t="shared" si="20"/>
        <v>390.57298341969727</v>
      </c>
      <c r="I75" s="21">
        <f t="shared" si="20"/>
        <v>-430392.38051003084</v>
      </c>
      <c r="J75" s="21">
        <f t="shared" si="20"/>
        <v>159894.07257582172</v>
      </c>
      <c r="K75" s="21">
        <f t="shared" si="20"/>
        <v>-2564.9568288351948</v>
      </c>
      <c r="L75" s="21">
        <f t="shared" si="20"/>
        <v>578277.64401396201</v>
      </c>
      <c r="M75" s="21">
        <f t="shared" si="20"/>
        <v>300571.61860632588</v>
      </c>
      <c r="N75" s="21">
        <f t="shared" si="18"/>
        <v>90590.722674022138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EE38-0A8F-49D4-AD60-CF0CC7843858}">
  <sheetPr>
    <tabColor rgb="FFFF0000"/>
  </sheetPr>
  <dimension ref="A1:AF112"/>
  <sheetViews>
    <sheetView topLeftCell="G1" workbookViewId="0">
      <selection activeCell="O3" sqref="O3"/>
    </sheetView>
  </sheetViews>
  <sheetFormatPr defaultRowHeight="14.4" x14ac:dyDescent="0.3"/>
  <cols>
    <col min="1" max="1" width="17.44140625" customWidth="1"/>
    <col min="2" max="8" width="12.6640625" customWidth="1"/>
    <col min="9" max="10" width="13.88671875" bestFit="1" customWidth="1"/>
    <col min="11" max="13" width="12.6640625" customWidth="1"/>
    <col min="14" max="14" width="13.44140625" bestFit="1" customWidth="1"/>
    <col min="15" max="15" width="15.109375" customWidth="1"/>
    <col min="16" max="16" width="14.109375" customWidth="1"/>
    <col min="18" max="20" width="14.33203125" bestFit="1" customWidth="1"/>
    <col min="21" max="21" width="13.33203125" bestFit="1" customWidth="1"/>
    <col min="22" max="30" width="14.33203125" bestFit="1" customWidth="1"/>
    <col min="31" max="31" width="15.33203125" bestFit="1" customWidth="1"/>
  </cols>
  <sheetData>
    <row r="1" spans="1:31" x14ac:dyDescent="0.3">
      <c r="A1" s="1"/>
      <c r="B1" s="2">
        <v>43831</v>
      </c>
      <c r="C1" s="26">
        <v>43862</v>
      </c>
      <c r="D1" s="2">
        <v>43891</v>
      </c>
      <c r="E1" s="27">
        <v>43914</v>
      </c>
      <c r="F1" s="2">
        <v>43922</v>
      </c>
      <c r="G1" s="2">
        <v>43952</v>
      </c>
      <c r="H1" s="2">
        <v>43983</v>
      </c>
      <c r="I1" s="2">
        <v>44013</v>
      </c>
      <c r="J1" s="2">
        <v>44044</v>
      </c>
      <c r="K1" s="2">
        <v>44075</v>
      </c>
      <c r="L1" s="2">
        <v>44105</v>
      </c>
      <c r="M1" s="2">
        <v>44136</v>
      </c>
      <c r="N1" s="2">
        <v>44166</v>
      </c>
      <c r="O1" s="2" t="s">
        <v>0</v>
      </c>
      <c r="P1" s="2"/>
      <c r="Q1" s="1"/>
    </row>
    <row r="2" spans="1:3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1" x14ac:dyDescent="0.3">
      <c r="A3" t="s">
        <v>2</v>
      </c>
      <c r="B3" s="5">
        <v>-720512.00000000012</v>
      </c>
      <c r="C3" s="5">
        <v>-631680.74000000011</v>
      </c>
      <c r="D3" s="5">
        <v>-507360.40548387094</v>
      </c>
      <c r="E3" s="5">
        <v>-176473.18451612903</v>
      </c>
      <c r="F3" s="5">
        <v>-627660.2699999999</v>
      </c>
      <c r="G3" s="5">
        <v>-528102.07999999973</v>
      </c>
      <c r="H3" s="5">
        <v>-593317.83000000007</v>
      </c>
      <c r="I3" s="5">
        <v>-674050.68000000017</v>
      </c>
      <c r="J3" s="5">
        <v>-662574.25</v>
      </c>
      <c r="K3" s="5">
        <v>-565956.74</v>
      </c>
      <c r="L3" s="5">
        <v>-545246.13</v>
      </c>
      <c r="M3" s="5">
        <v>-703387.83999999985</v>
      </c>
      <c r="N3" s="5">
        <v>-967857.09000000008</v>
      </c>
      <c r="O3" s="6">
        <f>SUM(B3:N3)</f>
        <v>-7904179.2399999993</v>
      </c>
      <c r="P3" s="6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x14ac:dyDescent="0.3">
      <c r="A4" t="s">
        <v>3</v>
      </c>
      <c r="B4" s="5">
        <v>-907714.91</v>
      </c>
      <c r="C4" s="5">
        <v>-767018.75000000012</v>
      </c>
      <c r="D4" s="5">
        <v>-611120.62451612891</v>
      </c>
      <c r="E4" s="5">
        <v>-212563.69548387092</v>
      </c>
      <c r="F4" s="5">
        <v>-651693.79</v>
      </c>
      <c r="G4" s="5">
        <v>-599116.5199999999</v>
      </c>
      <c r="H4" s="5">
        <v>-782301.39</v>
      </c>
      <c r="I4" s="5">
        <v>-977005.40999999992</v>
      </c>
      <c r="J4" s="5">
        <v>-943883.74000000034</v>
      </c>
      <c r="K4" s="5">
        <v>-768294.30999999994</v>
      </c>
      <c r="L4" s="5">
        <v>-776426.39999999991</v>
      </c>
      <c r="M4" s="5">
        <v>-737168.8899999999</v>
      </c>
      <c r="N4" s="5">
        <v>-980972.15</v>
      </c>
      <c r="O4" s="6">
        <f t="shared" ref="O4:O10" si="0">SUM(B4:N4)</f>
        <v>-9715280.5800000001</v>
      </c>
      <c r="P4" s="6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1" x14ac:dyDescent="0.3">
      <c r="A5" t="s">
        <v>4</v>
      </c>
      <c r="B5" s="5">
        <v>-1681917.05</v>
      </c>
      <c r="C5" s="5">
        <v>-1514843.5599999996</v>
      </c>
      <c r="D5" s="5">
        <v>-1056752.1199999996</v>
      </c>
      <c r="E5" s="5">
        <v>-375712.1</v>
      </c>
      <c r="F5" s="5">
        <v>-1458383.27</v>
      </c>
      <c r="G5" s="5">
        <v>-1444435.7599999998</v>
      </c>
      <c r="H5" s="5">
        <v>-2122541.060000001</v>
      </c>
      <c r="I5" s="5">
        <v>-2510133.2599999993</v>
      </c>
      <c r="J5" s="5">
        <v>-2441374.2500000005</v>
      </c>
      <c r="K5" s="5">
        <v>-1476891.3800000004</v>
      </c>
      <c r="L5" s="5">
        <v>-1377930.4600000007</v>
      </c>
      <c r="M5" s="5">
        <v>-1418898.9100000001</v>
      </c>
      <c r="N5" s="5">
        <v>-1773161.5500000007</v>
      </c>
      <c r="O5" s="6">
        <f t="shared" si="0"/>
        <v>-20652974.73</v>
      </c>
      <c r="P5" s="6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x14ac:dyDescent="0.3">
      <c r="A6" t="s">
        <v>5</v>
      </c>
      <c r="B6" s="5">
        <v>-1605763.9699999995</v>
      </c>
      <c r="C6" s="5">
        <v>-1435896.18</v>
      </c>
      <c r="D6" s="5">
        <v>-1031835.6500000001</v>
      </c>
      <c r="E6" s="5">
        <v>-388734.58</v>
      </c>
      <c r="F6" s="5">
        <v>-1516664.0099999998</v>
      </c>
      <c r="G6" s="5">
        <v>-1559342.2300000004</v>
      </c>
      <c r="H6" s="5">
        <v>-2533787.3200000003</v>
      </c>
      <c r="I6" s="5">
        <v>-3010452.6100000008</v>
      </c>
      <c r="J6" s="5">
        <v>-2961027.4399999995</v>
      </c>
      <c r="K6" s="5">
        <v>-1577894.5700000003</v>
      </c>
      <c r="L6" s="5">
        <v>-1415211.1199999999</v>
      </c>
      <c r="M6" s="5">
        <v>-1345189.3000000007</v>
      </c>
      <c r="N6" s="5">
        <v>-1731807.9000000001</v>
      </c>
      <c r="O6" s="6">
        <f t="shared" si="0"/>
        <v>-22113606.880000003</v>
      </c>
      <c r="P6" s="6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x14ac:dyDescent="0.3">
      <c r="A7" t="s">
        <v>6</v>
      </c>
      <c r="B7" s="5">
        <v>-6199302.450000002</v>
      </c>
      <c r="C7" s="5">
        <v>-5101546</v>
      </c>
      <c r="D7" s="5">
        <v>-3810378.6499999994</v>
      </c>
      <c r="E7" s="5">
        <v>-1264975.3899999999</v>
      </c>
      <c r="F7" s="5">
        <v>-4744608.3200000012</v>
      </c>
      <c r="G7" s="5">
        <v>-5159083.8100000024</v>
      </c>
      <c r="H7" s="5">
        <v>-7252483.419999999</v>
      </c>
      <c r="I7" s="5">
        <v>-8543849.0499999989</v>
      </c>
      <c r="J7" s="5">
        <v>-8332910.2500000009</v>
      </c>
      <c r="K7" s="5">
        <v>-5151569.1600000011</v>
      </c>
      <c r="L7" s="5">
        <v>-4830452.1700000009</v>
      </c>
      <c r="M7" s="5">
        <v>-4460197.2799999993</v>
      </c>
      <c r="N7" s="5">
        <v>-6507250.6900000013</v>
      </c>
      <c r="O7" s="6">
        <f t="shared" si="0"/>
        <v>-71358606.640000015</v>
      </c>
      <c r="P7" s="6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x14ac:dyDescent="0.3">
      <c r="A8" t="s">
        <v>7</v>
      </c>
      <c r="B8" s="5">
        <v>-1728274.63</v>
      </c>
      <c r="C8" s="5">
        <v>-1713022.2100000002</v>
      </c>
      <c r="D8" s="5">
        <v>-1302359.4787096775</v>
      </c>
      <c r="E8" s="5">
        <v>-452994.60129032261</v>
      </c>
      <c r="F8" s="5">
        <v>-1346016.6</v>
      </c>
      <c r="G8" s="5">
        <v>-1498047.19</v>
      </c>
      <c r="H8" s="5">
        <v>-1623478.43</v>
      </c>
      <c r="I8" s="5">
        <v>-1910963.7999999998</v>
      </c>
      <c r="J8" s="5">
        <v>-1898500.24</v>
      </c>
      <c r="K8" s="5">
        <v>-1830836.69</v>
      </c>
      <c r="L8" s="5">
        <v>-1432599.8</v>
      </c>
      <c r="M8" s="5">
        <v>-1877215.18</v>
      </c>
      <c r="N8" s="5">
        <v>-1622858.0899999999</v>
      </c>
      <c r="O8" s="6">
        <f t="shared" si="0"/>
        <v>-20237166.939999998</v>
      </c>
      <c r="P8" s="6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x14ac:dyDescent="0.3">
      <c r="A9" t="s">
        <v>8</v>
      </c>
      <c r="B9" s="5">
        <v>-4292958.4700000007</v>
      </c>
      <c r="C9" s="5">
        <v>-3940206.5700000003</v>
      </c>
      <c r="D9" s="5">
        <v>-3189574.1606451613</v>
      </c>
      <c r="E9" s="5">
        <v>-1109417.0993548387</v>
      </c>
      <c r="F9" s="5">
        <v>-3108832.5300000003</v>
      </c>
      <c r="G9" s="5">
        <v>-3458816.7</v>
      </c>
      <c r="H9" s="5">
        <v>-3834261.9200000004</v>
      </c>
      <c r="I9" s="5">
        <v>-4407215.0399999991</v>
      </c>
      <c r="J9" s="5">
        <v>-3990661.59</v>
      </c>
      <c r="K9" s="5">
        <v>-4167732.52</v>
      </c>
      <c r="L9" s="5">
        <v>-3849815.1199999992</v>
      </c>
      <c r="M9" s="5">
        <v>-3727291.8500000006</v>
      </c>
      <c r="N9" s="5">
        <v>-3952481.3800000008</v>
      </c>
      <c r="O9" s="6">
        <f t="shared" si="0"/>
        <v>-47029264.950000003</v>
      </c>
      <c r="P9" s="6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31" x14ac:dyDescent="0.3">
      <c r="A10" t="s">
        <v>9</v>
      </c>
      <c r="B10" s="5">
        <v>-5870715.75</v>
      </c>
      <c r="C10" s="5">
        <v>-5220124.71</v>
      </c>
      <c r="D10" s="5">
        <v>-3928349.8525806451</v>
      </c>
      <c r="E10" s="5">
        <v>-1366382.5574193548</v>
      </c>
      <c r="F10" s="5">
        <v>-4751581.21</v>
      </c>
      <c r="G10" s="5">
        <v>-4772680.7700000005</v>
      </c>
      <c r="H10" s="5">
        <v>-5836534.8600000003</v>
      </c>
      <c r="I10" s="5">
        <v>-7658755.0200000005</v>
      </c>
      <c r="J10" s="5">
        <v>-6499032.4800000004</v>
      </c>
      <c r="K10" s="5">
        <v>-4015739.97</v>
      </c>
      <c r="L10" s="5">
        <v>-3084459.06</v>
      </c>
      <c r="M10" s="5">
        <v>-3208941.34</v>
      </c>
      <c r="N10" s="5">
        <v>-4092307.8899999997</v>
      </c>
      <c r="O10" s="6">
        <f t="shared" si="0"/>
        <v>-60305605.469999999</v>
      </c>
      <c r="P10" s="6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1" x14ac:dyDescent="0.3">
      <c r="A11" s="7" t="s">
        <v>0</v>
      </c>
      <c r="B11" s="8">
        <f>SUM(B3:B10)</f>
        <v>-23007159.230000004</v>
      </c>
      <c r="C11" s="8">
        <f t="shared" ref="C11:O11" si="1">SUM(C3:C10)</f>
        <v>-20324338.720000003</v>
      </c>
      <c r="D11" s="8">
        <f t="shared" si="1"/>
        <v>-15437730.941935483</v>
      </c>
      <c r="E11" s="8">
        <f>SUM(E3:E10)</f>
        <v>-5347253.208064517</v>
      </c>
      <c r="F11" s="8">
        <f t="shared" si="1"/>
        <v>-18205440</v>
      </c>
      <c r="G11" s="8">
        <f t="shared" si="1"/>
        <v>-19019625.060000002</v>
      </c>
      <c r="H11" s="8">
        <f t="shared" si="1"/>
        <v>-24578706.23</v>
      </c>
      <c r="I11" s="8">
        <f t="shared" si="1"/>
        <v>-29692424.869999997</v>
      </c>
      <c r="J11" s="8">
        <f t="shared" si="1"/>
        <v>-27729964.239999998</v>
      </c>
      <c r="K11" s="8">
        <f t="shared" si="1"/>
        <v>-19554915.34</v>
      </c>
      <c r="L11" s="8">
        <f t="shared" si="1"/>
        <v>-17312140.260000002</v>
      </c>
      <c r="M11" s="8">
        <f t="shared" si="1"/>
        <v>-17478290.59</v>
      </c>
      <c r="N11" s="8">
        <f t="shared" si="1"/>
        <v>-21628696.740000002</v>
      </c>
      <c r="O11" s="8">
        <f t="shared" si="1"/>
        <v>-259316685.43000004</v>
      </c>
      <c r="P11" s="6">
        <f>O11-O8</f>
        <v>-239079518.49000004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x14ac:dyDescent="0.3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31" x14ac:dyDescent="0.3">
      <c r="A13" t="s">
        <v>2</v>
      </c>
      <c r="B13" s="9">
        <f>ROUND(B3/B$11,5)</f>
        <v>3.1320000000000001E-2</v>
      </c>
      <c r="C13" s="9">
        <f t="shared" ref="C13:N20" si="2">ROUND(C3/C$11,5)</f>
        <v>3.108E-2</v>
      </c>
      <c r="D13" s="9">
        <f t="shared" si="2"/>
        <v>3.286E-2</v>
      </c>
      <c r="E13" s="9">
        <f t="shared" si="2"/>
        <v>3.3000000000000002E-2</v>
      </c>
      <c r="F13" s="9">
        <f t="shared" si="2"/>
        <v>3.4479999999999997E-2</v>
      </c>
      <c r="G13" s="9">
        <f t="shared" si="2"/>
        <v>2.777E-2</v>
      </c>
      <c r="H13" s="9">
        <f t="shared" si="2"/>
        <v>2.4140000000000002E-2</v>
      </c>
      <c r="I13" s="9">
        <f t="shared" si="2"/>
        <v>2.2700000000000001E-2</v>
      </c>
      <c r="J13" s="9">
        <f t="shared" si="2"/>
        <v>2.3890000000000002E-2</v>
      </c>
      <c r="K13" s="9">
        <f t="shared" si="2"/>
        <v>2.894E-2</v>
      </c>
      <c r="L13" s="9">
        <f t="shared" si="2"/>
        <v>3.15E-2</v>
      </c>
      <c r="M13" s="9">
        <f t="shared" si="2"/>
        <v>4.0239999999999998E-2</v>
      </c>
      <c r="N13" s="9">
        <f t="shared" si="2"/>
        <v>4.4749999999999998E-2</v>
      </c>
      <c r="O13" s="9">
        <f>ROUND(O3/O$11,5)</f>
        <v>3.048E-2</v>
      </c>
      <c r="P13" s="6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31" x14ac:dyDescent="0.3">
      <c r="A14" t="s">
        <v>3</v>
      </c>
      <c r="B14" s="9">
        <f t="shared" ref="B14:O20" si="3">ROUND(B4/B$11,5)</f>
        <v>3.9449999999999999E-2</v>
      </c>
      <c r="C14" s="9">
        <f t="shared" si="3"/>
        <v>3.7740000000000003E-2</v>
      </c>
      <c r="D14" s="9">
        <f t="shared" si="3"/>
        <v>3.959E-2</v>
      </c>
      <c r="E14" s="9">
        <f t="shared" si="2"/>
        <v>3.9750000000000001E-2</v>
      </c>
      <c r="F14" s="9">
        <f t="shared" si="3"/>
        <v>3.5799999999999998E-2</v>
      </c>
      <c r="G14" s="9">
        <f t="shared" si="3"/>
        <v>3.15E-2</v>
      </c>
      <c r="H14" s="9">
        <f t="shared" si="3"/>
        <v>3.1829999999999997E-2</v>
      </c>
      <c r="I14" s="9">
        <f t="shared" si="3"/>
        <v>3.2899999999999999E-2</v>
      </c>
      <c r="J14" s="9">
        <f t="shared" si="3"/>
        <v>3.4040000000000001E-2</v>
      </c>
      <c r="K14" s="9">
        <f t="shared" si="3"/>
        <v>3.9289999999999999E-2</v>
      </c>
      <c r="L14" s="9">
        <f t="shared" si="3"/>
        <v>4.4850000000000001E-2</v>
      </c>
      <c r="M14" s="9">
        <f t="shared" si="3"/>
        <v>4.2180000000000002E-2</v>
      </c>
      <c r="N14" s="9">
        <f t="shared" si="3"/>
        <v>4.5359999999999998E-2</v>
      </c>
      <c r="O14" s="9">
        <f t="shared" si="3"/>
        <v>3.746E-2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31" x14ac:dyDescent="0.3">
      <c r="A15" t="s">
        <v>4</v>
      </c>
      <c r="B15" s="9">
        <f t="shared" si="3"/>
        <v>7.3099999999999998E-2</v>
      </c>
      <c r="C15" s="9">
        <f t="shared" si="3"/>
        <v>7.4529999999999999E-2</v>
      </c>
      <c r="D15" s="9">
        <f t="shared" si="3"/>
        <v>6.8449999999999997E-2</v>
      </c>
      <c r="E15" s="9">
        <f t="shared" si="2"/>
        <v>7.0260000000000003E-2</v>
      </c>
      <c r="F15" s="9">
        <f t="shared" si="3"/>
        <v>8.0110000000000001E-2</v>
      </c>
      <c r="G15" s="9">
        <f t="shared" si="3"/>
        <v>7.5939999999999994E-2</v>
      </c>
      <c r="H15" s="9">
        <f t="shared" si="3"/>
        <v>8.6360000000000006E-2</v>
      </c>
      <c r="I15" s="9">
        <f t="shared" si="3"/>
        <v>8.4540000000000004E-2</v>
      </c>
      <c r="J15" s="9">
        <f t="shared" si="3"/>
        <v>8.8039999999999993E-2</v>
      </c>
      <c r="K15" s="9">
        <f t="shared" si="3"/>
        <v>7.553E-2</v>
      </c>
      <c r="L15" s="9">
        <f t="shared" si="3"/>
        <v>7.9589999999999994E-2</v>
      </c>
      <c r="M15" s="9">
        <f t="shared" si="3"/>
        <v>8.1180000000000002E-2</v>
      </c>
      <c r="N15" s="9">
        <f t="shared" si="3"/>
        <v>8.1979999999999997E-2</v>
      </c>
      <c r="O15" s="9">
        <f t="shared" si="3"/>
        <v>7.9640000000000002E-2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31" x14ac:dyDescent="0.3">
      <c r="A16" t="s">
        <v>5</v>
      </c>
      <c r="B16" s="9">
        <f t="shared" si="3"/>
        <v>6.9790000000000005E-2</v>
      </c>
      <c r="C16" s="9">
        <f t="shared" si="3"/>
        <v>7.0650000000000004E-2</v>
      </c>
      <c r="D16" s="9">
        <f t="shared" si="3"/>
        <v>6.6839999999999997E-2</v>
      </c>
      <c r="E16" s="9">
        <f t="shared" si="2"/>
        <v>7.2700000000000001E-2</v>
      </c>
      <c r="F16" s="9">
        <f t="shared" si="3"/>
        <v>8.3309999999999995E-2</v>
      </c>
      <c r="G16" s="9">
        <f t="shared" si="3"/>
        <v>8.1989999999999993E-2</v>
      </c>
      <c r="H16" s="9">
        <f t="shared" si="3"/>
        <v>0.10309</v>
      </c>
      <c r="I16" s="9">
        <f t="shared" si="3"/>
        <v>0.10138999999999999</v>
      </c>
      <c r="J16" s="9">
        <f t="shared" si="3"/>
        <v>0.10678</v>
      </c>
      <c r="K16" s="9">
        <f t="shared" si="3"/>
        <v>8.0689999999999998E-2</v>
      </c>
      <c r="L16" s="9">
        <f t="shared" si="3"/>
        <v>8.1750000000000003E-2</v>
      </c>
      <c r="M16" s="9">
        <f t="shared" si="3"/>
        <v>7.6960000000000001E-2</v>
      </c>
      <c r="N16" s="9">
        <f t="shared" si="3"/>
        <v>8.0070000000000002E-2</v>
      </c>
      <c r="O16" s="9">
        <f t="shared" si="3"/>
        <v>8.5279999999999995E-2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x14ac:dyDescent="0.3">
      <c r="A17" t="s">
        <v>6</v>
      </c>
      <c r="B17" s="9">
        <f t="shared" si="3"/>
        <v>0.26945000000000002</v>
      </c>
      <c r="C17" s="9">
        <f t="shared" si="3"/>
        <v>0.25101000000000001</v>
      </c>
      <c r="D17" s="9">
        <f t="shared" si="3"/>
        <v>0.24682000000000001</v>
      </c>
      <c r="E17" s="9">
        <f t="shared" si="2"/>
        <v>0.23657</v>
      </c>
      <c r="F17" s="9">
        <f t="shared" si="3"/>
        <v>0.26061000000000001</v>
      </c>
      <c r="G17" s="9">
        <f t="shared" si="3"/>
        <v>0.27124999999999999</v>
      </c>
      <c r="H17" s="9">
        <f t="shared" si="3"/>
        <v>0.29507</v>
      </c>
      <c r="I17" s="9">
        <f t="shared" si="3"/>
        <v>0.28775000000000001</v>
      </c>
      <c r="J17" s="9">
        <f t="shared" si="3"/>
        <v>0.30049999999999999</v>
      </c>
      <c r="K17" s="9">
        <f t="shared" si="3"/>
        <v>0.26344000000000001</v>
      </c>
      <c r="L17" s="9">
        <f t="shared" si="3"/>
        <v>0.27901999999999999</v>
      </c>
      <c r="M17" s="9">
        <f t="shared" si="3"/>
        <v>0.25518000000000002</v>
      </c>
      <c r="N17" s="9">
        <f t="shared" si="3"/>
        <v>0.30086000000000002</v>
      </c>
      <c r="O17" s="9">
        <f t="shared" si="3"/>
        <v>0.27517999999999998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x14ac:dyDescent="0.3">
      <c r="A18" t="s">
        <v>7</v>
      </c>
      <c r="B18" s="9">
        <f t="shared" si="3"/>
        <v>7.5120000000000006E-2</v>
      </c>
      <c r="C18" s="9">
        <f t="shared" si="3"/>
        <v>8.4279999999999994E-2</v>
      </c>
      <c r="D18" s="9">
        <f t="shared" si="3"/>
        <v>8.4360000000000004E-2</v>
      </c>
      <c r="E18" s="9">
        <f t="shared" si="2"/>
        <v>8.4720000000000004E-2</v>
      </c>
      <c r="F18" s="9">
        <f t="shared" si="3"/>
        <v>7.3929999999999996E-2</v>
      </c>
      <c r="G18" s="9">
        <f t="shared" si="3"/>
        <v>7.8759999999999997E-2</v>
      </c>
      <c r="H18" s="9">
        <f t="shared" si="3"/>
        <v>6.6049999999999998E-2</v>
      </c>
      <c r="I18" s="9">
        <f t="shared" si="3"/>
        <v>6.4360000000000001E-2</v>
      </c>
      <c r="J18" s="9">
        <f t="shared" si="3"/>
        <v>6.8459999999999993E-2</v>
      </c>
      <c r="K18" s="9">
        <f t="shared" si="3"/>
        <v>9.3630000000000005E-2</v>
      </c>
      <c r="L18" s="9">
        <f t="shared" si="3"/>
        <v>8.2750000000000004E-2</v>
      </c>
      <c r="M18" s="9">
        <f t="shared" si="3"/>
        <v>0.1074</v>
      </c>
      <c r="N18" s="9">
        <f t="shared" si="3"/>
        <v>7.5029999999999999E-2</v>
      </c>
      <c r="O18" s="9">
        <f t="shared" si="3"/>
        <v>7.8039999999999998E-2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x14ac:dyDescent="0.3">
      <c r="A19" t="s">
        <v>8</v>
      </c>
      <c r="B19" s="9">
        <f t="shared" si="3"/>
        <v>0.18659000000000001</v>
      </c>
      <c r="C19" s="9">
        <f t="shared" si="3"/>
        <v>0.19386999999999999</v>
      </c>
      <c r="D19" s="9">
        <f t="shared" si="3"/>
        <v>0.20660999999999999</v>
      </c>
      <c r="E19" s="9">
        <f t="shared" si="2"/>
        <v>0.20746999999999999</v>
      </c>
      <c r="F19" s="9">
        <f t="shared" si="3"/>
        <v>0.17076</v>
      </c>
      <c r="G19" s="9">
        <f t="shared" si="3"/>
        <v>0.18185999999999999</v>
      </c>
      <c r="H19" s="9">
        <f t="shared" si="3"/>
        <v>0.156</v>
      </c>
      <c r="I19" s="9">
        <f t="shared" si="3"/>
        <v>0.14843000000000001</v>
      </c>
      <c r="J19" s="9">
        <f t="shared" si="3"/>
        <v>0.14391000000000001</v>
      </c>
      <c r="K19" s="9">
        <f t="shared" si="3"/>
        <v>0.21312999999999999</v>
      </c>
      <c r="L19" s="9">
        <f t="shared" si="3"/>
        <v>0.22237999999999999</v>
      </c>
      <c r="M19" s="9">
        <f t="shared" si="3"/>
        <v>0.21325</v>
      </c>
      <c r="N19" s="9">
        <f t="shared" si="3"/>
        <v>0.18274000000000001</v>
      </c>
      <c r="O19" s="9">
        <f t="shared" si="3"/>
        <v>0.18135999999999999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x14ac:dyDescent="0.3">
      <c r="A20" t="s">
        <v>9</v>
      </c>
      <c r="B20" s="9">
        <f t="shared" si="3"/>
        <v>0.25517000000000001</v>
      </c>
      <c r="C20" s="9">
        <f t="shared" si="3"/>
        <v>0.25684000000000001</v>
      </c>
      <c r="D20" s="9">
        <f t="shared" si="3"/>
        <v>0.25446000000000002</v>
      </c>
      <c r="E20" s="9">
        <f t="shared" si="2"/>
        <v>0.25552999999999998</v>
      </c>
      <c r="F20" s="9">
        <f t="shared" si="3"/>
        <v>0.26100000000000001</v>
      </c>
      <c r="G20" s="9">
        <f t="shared" si="3"/>
        <v>0.25092999999999999</v>
      </c>
      <c r="H20" s="9">
        <f t="shared" si="3"/>
        <v>0.23746</v>
      </c>
      <c r="I20" s="9">
        <f t="shared" si="3"/>
        <v>0.25794</v>
      </c>
      <c r="J20" s="9">
        <f t="shared" si="3"/>
        <v>0.23436999999999999</v>
      </c>
      <c r="K20" s="9">
        <f t="shared" si="3"/>
        <v>0.20535999999999999</v>
      </c>
      <c r="L20" s="9">
        <f t="shared" si="3"/>
        <v>0.17817</v>
      </c>
      <c r="M20" s="9">
        <f t="shared" si="3"/>
        <v>0.18360000000000001</v>
      </c>
      <c r="N20" s="9">
        <f t="shared" si="3"/>
        <v>0.18920999999999999</v>
      </c>
      <c r="O20" s="9">
        <f t="shared" si="3"/>
        <v>0.23255999999999999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x14ac:dyDescent="0.3">
      <c r="A21" s="10"/>
      <c r="B21" s="11">
        <f>SUM(B13:B20)</f>
        <v>0.99999000000000005</v>
      </c>
      <c r="C21" s="11">
        <f t="shared" ref="C21:O21" si="4">SUM(C13:C20)</f>
        <v>1</v>
      </c>
      <c r="D21" s="11">
        <f t="shared" si="4"/>
        <v>0.99998999999999993</v>
      </c>
      <c r="E21" s="11">
        <f>SUM(E13:E20)</f>
        <v>1</v>
      </c>
      <c r="F21" s="11">
        <f t="shared" si="4"/>
        <v>1</v>
      </c>
      <c r="G21" s="11">
        <f t="shared" si="4"/>
        <v>1</v>
      </c>
      <c r="H21" s="11">
        <f t="shared" si="4"/>
        <v>1</v>
      </c>
      <c r="I21" s="11">
        <f t="shared" si="4"/>
        <v>1.0000100000000001</v>
      </c>
      <c r="J21" s="11">
        <f t="shared" si="4"/>
        <v>0.99998999999999993</v>
      </c>
      <c r="K21" s="11">
        <f t="shared" si="4"/>
        <v>1.0000100000000001</v>
      </c>
      <c r="L21" s="11">
        <f t="shared" si="4"/>
        <v>1.0000100000000001</v>
      </c>
      <c r="M21" s="11">
        <f t="shared" si="4"/>
        <v>0.99998999999999993</v>
      </c>
      <c r="N21" s="11">
        <f t="shared" si="4"/>
        <v>1</v>
      </c>
      <c r="O21" s="11">
        <f t="shared" si="4"/>
        <v>0.99999999999999989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15" customFormat="1" ht="22.5" customHeight="1" x14ac:dyDescent="0.3">
      <c r="A22" s="12" t="s">
        <v>11</v>
      </c>
      <c r="B22" s="13">
        <v>22085790.559999999</v>
      </c>
      <c r="C22" s="13">
        <v>20612007.280000001</v>
      </c>
      <c r="D22" s="13">
        <v>14895156.826451614</v>
      </c>
      <c r="E22" s="13">
        <v>5180924.1135483878</v>
      </c>
      <c r="F22" s="13">
        <v>17682406.989999998</v>
      </c>
      <c r="G22" s="13">
        <v>18530589.140000001</v>
      </c>
      <c r="H22" s="13">
        <v>23065659.539999999</v>
      </c>
      <c r="I22" s="13">
        <v>29134612.27</v>
      </c>
      <c r="J22" s="13">
        <v>26501727.140000001</v>
      </c>
      <c r="K22" s="13">
        <v>19276538.740000002</v>
      </c>
      <c r="L22" s="13">
        <v>17437759.789999999</v>
      </c>
      <c r="M22" s="13">
        <v>18610604.960000001</v>
      </c>
      <c r="N22" s="13">
        <v>20982690.16</v>
      </c>
      <c r="O22" s="13"/>
      <c r="P22" s="13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31" x14ac:dyDescent="0.3">
      <c r="A24" t="s">
        <v>2</v>
      </c>
      <c r="B24" s="5">
        <f t="shared" ref="B24:N31" si="5">B$22*B13</f>
        <v>691726.96033919998</v>
      </c>
      <c r="C24" s="5">
        <f t="shared" si="5"/>
        <v>640621.18626240001</v>
      </c>
      <c r="D24" s="5">
        <f t="shared" si="5"/>
        <v>489454.85331720003</v>
      </c>
      <c r="E24" s="5">
        <f t="shared" si="5"/>
        <v>170970.49574709681</v>
      </c>
      <c r="F24" s="5">
        <f t="shared" si="5"/>
        <v>609689.39301519992</v>
      </c>
      <c r="G24" s="5">
        <f t="shared" si="5"/>
        <v>514594.4604178</v>
      </c>
      <c r="H24" s="5">
        <f t="shared" si="5"/>
        <v>556805.02129559999</v>
      </c>
      <c r="I24" s="5">
        <f t="shared" si="5"/>
        <v>661355.69852900004</v>
      </c>
      <c r="J24" s="5">
        <f t="shared" si="5"/>
        <v>633126.2613746</v>
      </c>
      <c r="K24" s="5">
        <f t="shared" si="5"/>
        <v>557863.03113560006</v>
      </c>
      <c r="L24" s="5">
        <f t="shared" si="5"/>
        <v>549289.43338499998</v>
      </c>
      <c r="M24" s="5">
        <f t="shared" si="5"/>
        <v>748890.74359039997</v>
      </c>
      <c r="N24" s="5">
        <f t="shared" si="5"/>
        <v>938975.38465999998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x14ac:dyDescent="0.3">
      <c r="A25" t="s">
        <v>3</v>
      </c>
      <c r="B25" s="5">
        <f t="shared" si="5"/>
        <v>871284.43759199989</v>
      </c>
      <c r="C25" s="5">
        <f t="shared" si="5"/>
        <v>777897.15474720008</v>
      </c>
      <c r="D25" s="5">
        <f t="shared" si="5"/>
        <v>589699.25875921943</v>
      </c>
      <c r="E25" s="5">
        <f t="shared" si="5"/>
        <v>205941.73351354842</v>
      </c>
      <c r="F25" s="5">
        <f t="shared" si="5"/>
        <v>633030.17024199991</v>
      </c>
      <c r="G25" s="5">
        <f t="shared" si="5"/>
        <v>583713.55790999997</v>
      </c>
      <c r="H25" s="5">
        <f t="shared" si="5"/>
        <v>734179.94315819989</v>
      </c>
      <c r="I25" s="5">
        <f t="shared" si="5"/>
        <v>958528.74368299998</v>
      </c>
      <c r="J25" s="5">
        <f t="shared" si="5"/>
        <v>902118.7918456</v>
      </c>
      <c r="K25" s="5">
        <f t="shared" si="5"/>
        <v>757375.20709460007</v>
      </c>
      <c r="L25" s="5">
        <f t="shared" si="5"/>
        <v>782083.52658149996</v>
      </c>
      <c r="M25" s="5">
        <f t="shared" si="5"/>
        <v>784995.31721280003</v>
      </c>
      <c r="N25" s="5">
        <f t="shared" si="5"/>
        <v>951774.82565759995</v>
      </c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x14ac:dyDescent="0.3">
      <c r="A26" t="s">
        <v>4</v>
      </c>
      <c r="B26" s="5">
        <f t="shared" si="5"/>
        <v>1614471.2899359998</v>
      </c>
      <c r="C26" s="5">
        <f t="shared" si="5"/>
        <v>1536212.9025784</v>
      </c>
      <c r="D26" s="5">
        <f t="shared" si="5"/>
        <v>1019573.484770613</v>
      </c>
      <c r="E26" s="5">
        <f t="shared" si="5"/>
        <v>364011.72821790975</v>
      </c>
      <c r="F26" s="5">
        <f t="shared" si="5"/>
        <v>1416537.6239688999</v>
      </c>
      <c r="G26" s="5">
        <f t="shared" si="5"/>
        <v>1407212.9392915999</v>
      </c>
      <c r="H26" s="5">
        <f t="shared" si="5"/>
        <v>1991950.3578744</v>
      </c>
      <c r="I26" s="5">
        <f t="shared" si="5"/>
        <v>2463040.1213058</v>
      </c>
      <c r="J26" s="5">
        <f t="shared" si="5"/>
        <v>2333212.0574055999</v>
      </c>
      <c r="K26" s="5">
        <f t="shared" si="5"/>
        <v>1455956.9710322001</v>
      </c>
      <c r="L26" s="5">
        <f t="shared" si="5"/>
        <v>1387871.3016860997</v>
      </c>
      <c r="M26" s="5">
        <f t="shared" si="5"/>
        <v>1510808.9106528</v>
      </c>
      <c r="N26" s="5">
        <f t="shared" si="5"/>
        <v>1720160.9393167999</v>
      </c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x14ac:dyDescent="0.3">
      <c r="A27" t="s">
        <v>5</v>
      </c>
      <c r="B27" s="5">
        <f t="shared" si="5"/>
        <v>1541367.3231824001</v>
      </c>
      <c r="C27" s="5">
        <f t="shared" si="5"/>
        <v>1456238.3143320002</v>
      </c>
      <c r="D27" s="5">
        <f t="shared" si="5"/>
        <v>995592.28228002589</v>
      </c>
      <c r="E27" s="5">
        <f t="shared" si="5"/>
        <v>376653.18305496778</v>
      </c>
      <c r="F27" s="5">
        <f t="shared" si="5"/>
        <v>1473121.3263368998</v>
      </c>
      <c r="G27" s="5">
        <f t="shared" si="5"/>
        <v>1519323.0035885999</v>
      </c>
      <c r="H27" s="5">
        <f t="shared" si="5"/>
        <v>2377838.8419785998</v>
      </c>
      <c r="I27" s="5">
        <f t="shared" si="5"/>
        <v>2953958.3380552996</v>
      </c>
      <c r="J27" s="5">
        <f t="shared" si="5"/>
        <v>2829854.4240092002</v>
      </c>
      <c r="K27" s="5">
        <f t="shared" si="5"/>
        <v>1555423.9109306</v>
      </c>
      <c r="L27" s="5">
        <f t="shared" si="5"/>
        <v>1425536.8628324999</v>
      </c>
      <c r="M27" s="5">
        <f t="shared" si="5"/>
        <v>1432272.1577216</v>
      </c>
      <c r="N27" s="5">
        <f t="shared" si="5"/>
        <v>1680084.0011112001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x14ac:dyDescent="0.3">
      <c r="A28" t="s">
        <v>6</v>
      </c>
      <c r="B28" s="5">
        <f t="shared" si="5"/>
        <v>5951016.266392</v>
      </c>
      <c r="C28" s="5">
        <f t="shared" si="5"/>
        <v>5173819.9473528005</v>
      </c>
      <c r="D28" s="5">
        <f t="shared" si="5"/>
        <v>3676422.6079047876</v>
      </c>
      <c r="E28" s="5">
        <f t="shared" si="5"/>
        <v>1225651.2175421421</v>
      </c>
      <c r="F28" s="5">
        <f t="shared" si="5"/>
        <v>4608212.0856638998</v>
      </c>
      <c r="G28" s="5">
        <f t="shared" si="5"/>
        <v>5026422.3042249996</v>
      </c>
      <c r="H28" s="5">
        <f t="shared" si="5"/>
        <v>6805984.1604677998</v>
      </c>
      <c r="I28" s="5">
        <f t="shared" si="5"/>
        <v>8383484.6806925004</v>
      </c>
      <c r="J28" s="5">
        <f t="shared" si="5"/>
        <v>7963769.00557</v>
      </c>
      <c r="K28" s="5">
        <f t="shared" si="5"/>
        <v>5078211.3656656006</v>
      </c>
      <c r="L28" s="5">
        <f t="shared" si="5"/>
        <v>4865483.7366057998</v>
      </c>
      <c r="M28" s="5">
        <f t="shared" si="5"/>
        <v>4749054.1736928001</v>
      </c>
      <c r="N28" s="5">
        <f t="shared" si="5"/>
        <v>6312852.1615376007</v>
      </c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x14ac:dyDescent="0.3">
      <c r="A29" t="s">
        <v>7</v>
      </c>
      <c r="B29" s="5">
        <f t="shared" si="5"/>
        <v>1659084.5868672</v>
      </c>
      <c r="C29" s="5">
        <f t="shared" si="5"/>
        <v>1737179.9735584001</v>
      </c>
      <c r="D29" s="5">
        <f t="shared" si="5"/>
        <v>1256555.4298794582</v>
      </c>
      <c r="E29" s="5">
        <f t="shared" si="5"/>
        <v>438927.89089981944</v>
      </c>
      <c r="F29" s="5">
        <f t="shared" si="5"/>
        <v>1307260.3487706997</v>
      </c>
      <c r="G29" s="5">
        <f t="shared" si="5"/>
        <v>1459469.2006663999</v>
      </c>
      <c r="H29" s="5">
        <f t="shared" si="5"/>
        <v>1523486.812617</v>
      </c>
      <c r="I29" s="5">
        <f t="shared" si="5"/>
        <v>1875103.6456972</v>
      </c>
      <c r="J29" s="5">
        <f t="shared" si="5"/>
        <v>1814308.2400043998</v>
      </c>
      <c r="K29" s="5">
        <f t="shared" si="5"/>
        <v>1804862.3222262003</v>
      </c>
      <c r="L29" s="5">
        <f t="shared" si="5"/>
        <v>1442974.6226224999</v>
      </c>
      <c r="M29" s="5">
        <f t="shared" si="5"/>
        <v>1998778.9727040001</v>
      </c>
      <c r="N29" s="5">
        <f t="shared" si="5"/>
        <v>1574331.2427048001</v>
      </c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x14ac:dyDescent="0.3">
      <c r="A30" t="s">
        <v>8</v>
      </c>
      <c r="B30" s="5">
        <f t="shared" si="5"/>
        <v>4120987.6605904</v>
      </c>
      <c r="C30" s="5">
        <f t="shared" si="5"/>
        <v>3996049.8513735998</v>
      </c>
      <c r="D30" s="5">
        <f t="shared" si="5"/>
        <v>3077488.3519131681</v>
      </c>
      <c r="E30" s="5">
        <f t="shared" si="5"/>
        <v>1074886.3258378839</v>
      </c>
      <c r="F30" s="5">
        <f t="shared" si="5"/>
        <v>3019447.8176123998</v>
      </c>
      <c r="G30" s="5">
        <f t="shared" si="5"/>
        <v>3369972.9410004001</v>
      </c>
      <c r="H30" s="5">
        <f t="shared" si="5"/>
        <v>3598242.8882399998</v>
      </c>
      <c r="I30" s="5">
        <f t="shared" si="5"/>
        <v>4324450.4992361004</v>
      </c>
      <c r="J30" s="5">
        <f t="shared" si="5"/>
        <v>3813863.5527174002</v>
      </c>
      <c r="K30" s="5">
        <f t="shared" si="5"/>
        <v>4108408.7016562</v>
      </c>
      <c r="L30" s="5">
        <f t="shared" si="5"/>
        <v>3877809.0221001995</v>
      </c>
      <c r="M30" s="5">
        <f t="shared" si="5"/>
        <v>3968711.5077200001</v>
      </c>
      <c r="N30" s="5">
        <f t="shared" si="5"/>
        <v>3834376.7998384004</v>
      </c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x14ac:dyDescent="0.3">
      <c r="A31" t="s">
        <v>9</v>
      </c>
      <c r="B31" s="5">
        <f t="shared" si="5"/>
        <v>5635631.1771951998</v>
      </c>
      <c r="C31" s="5">
        <f t="shared" si="5"/>
        <v>5293987.9497952005</v>
      </c>
      <c r="D31" s="5">
        <f t="shared" si="5"/>
        <v>3790221.6060588779</v>
      </c>
      <c r="E31" s="5">
        <f t="shared" si="5"/>
        <v>1323881.5387350195</v>
      </c>
      <c r="F31" s="5">
        <f t="shared" si="5"/>
        <v>4615108.2243900001</v>
      </c>
      <c r="G31" s="5">
        <f t="shared" si="5"/>
        <v>4649880.7329001995</v>
      </c>
      <c r="H31" s="5">
        <f t="shared" si="5"/>
        <v>5477171.5143684</v>
      </c>
      <c r="I31" s="5">
        <f t="shared" si="5"/>
        <v>7514981.8889237996</v>
      </c>
      <c r="J31" s="5">
        <f t="shared" si="5"/>
        <v>6211209.7898017997</v>
      </c>
      <c r="K31" s="5">
        <f t="shared" si="5"/>
        <v>3958629.9956464004</v>
      </c>
      <c r="L31" s="5">
        <f t="shared" si="5"/>
        <v>3106885.6617842996</v>
      </c>
      <c r="M31" s="5">
        <f t="shared" si="5"/>
        <v>3416907.0706560006</v>
      </c>
      <c r="N31" s="5">
        <f t="shared" si="5"/>
        <v>3970134.8051735996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x14ac:dyDescent="0.3">
      <c r="A32" s="7" t="s">
        <v>24</v>
      </c>
      <c r="B32" s="8">
        <f>SUM(B24:B31)</f>
        <v>22085569.702094398</v>
      </c>
      <c r="C32" s="8">
        <f t="shared" ref="C32:N32" si="6">SUM(C24:C31)</f>
        <v>20612007.280000001</v>
      </c>
      <c r="D32" s="8">
        <f t="shared" si="6"/>
        <v>14895007.87488335</v>
      </c>
      <c r="E32" s="8">
        <f>SUM(E24:E31)</f>
        <v>5180924.1135483868</v>
      </c>
      <c r="F32" s="8">
        <f t="shared" si="6"/>
        <v>17682406.990000002</v>
      </c>
      <c r="G32" s="8">
        <f t="shared" si="6"/>
        <v>18530589.139999997</v>
      </c>
      <c r="H32" s="8">
        <f t="shared" si="6"/>
        <v>23065659.539999999</v>
      </c>
      <c r="I32" s="8">
        <f t="shared" si="6"/>
        <v>29134903.6161227</v>
      </c>
      <c r="J32" s="8">
        <f t="shared" si="6"/>
        <v>26501462.122728597</v>
      </c>
      <c r="K32" s="8">
        <f t="shared" si="6"/>
        <v>19276731.505387403</v>
      </c>
      <c r="L32" s="8">
        <f t="shared" si="6"/>
        <v>17437934.167597897</v>
      </c>
      <c r="M32" s="8">
        <f t="shared" si="6"/>
        <v>18610418.853950404</v>
      </c>
      <c r="N32" s="8">
        <f t="shared" si="6"/>
        <v>20982690.16</v>
      </c>
      <c r="O32" s="8">
        <f>SUM(B32:N32)</f>
        <v>253996305.06631312</v>
      </c>
      <c r="P32" s="6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2" x14ac:dyDescent="0.3">
      <c r="A33" s="4" t="s">
        <v>13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2" x14ac:dyDescent="0.3">
      <c r="A34" t="s">
        <v>2</v>
      </c>
      <c r="B34" s="16">
        <v>0.11899999999999999</v>
      </c>
      <c r="C34" s="16">
        <v>0.11899999999999999</v>
      </c>
      <c r="D34" s="16">
        <v>0.11899999999999999</v>
      </c>
      <c r="E34" s="16">
        <v>0.11899999999999999</v>
      </c>
      <c r="F34" s="16">
        <v>0.11899999999999999</v>
      </c>
      <c r="G34" s="16">
        <v>0.11899999999999999</v>
      </c>
      <c r="H34" s="16">
        <v>0.11899999999999999</v>
      </c>
      <c r="I34" s="16">
        <v>0.11899999999999999</v>
      </c>
      <c r="J34" s="16">
        <v>0.11899999999999999</v>
      </c>
      <c r="K34" s="16">
        <v>0.11899999999999999</v>
      </c>
      <c r="L34" s="16">
        <v>0.11899999999999999</v>
      </c>
      <c r="M34" s="16">
        <v>0.126</v>
      </c>
      <c r="N34" s="16">
        <v>0.126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spans="1:32" x14ac:dyDescent="0.3">
      <c r="A35" t="s">
        <v>3</v>
      </c>
      <c r="B35" s="16">
        <v>0.13900000000000001</v>
      </c>
      <c r="C35" s="16">
        <v>0.13900000000000001</v>
      </c>
      <c r="D35" s="16">
        <v>0.13900000000000001</v>
      </c>
      <c r="E35" s="16">
        <v>0.13900000000000001</v>
      </c>
      <c r="F35" s="16">
        <v>0.13900000000000001</v>
      </c>
      <c r="G35" s="16">
        <v>0.13900000000000001</v>
      </c>
      <c r="H35" s="16">
        <v>0.13900000000000001</v>
      </c>
      <c r="I35" s="16">
        <v>0.13900000000000001</v>
      </c>
      <c r="J35" s="16">
        <v>0.13900000000000001</v>
      </c>
      <c r="K35" s="16">
        <v>0.13900000000000001</v>
      </c>
      <c r="L35" s="16">
        <v>0.13900000000000001</v>
      </c>
      <c r="M35" s="16">
        <v>0.14599999999999999</v>
      </c>
      <c r="N35" s="16">
        <v>0.14599999999999999</v>
      </c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</row>
    <row r="36" spans="1:32" x14ac:dyDescent="0.3">
      <c r="A36" t="s">
        <v>4</v>
      </c>
      <c r="B36" s="16">
        <v>0.20799999999999999</v>
      </c>
      <c r="C36" s="16">
        <v>0.20799999999999999</v>
      </c>
      <c r="D36" s="16">
        <v>0.20799999999999999</v>
      </c>
      <c r="E36" s="16">
        <v>0.10100000000000001</v>
      </c>
      <c r="F36" s="16">
        <v>0.10100000000000001</v>
      </c>
      <c r="G36" s="16">
        <v>0.10100000000000001</v>
      </c>
      <c r="H36" s="16">
        <v>0.128</v>
      </c>
      <c r="I36" s="16">
        <v>0.128</v>
      </c>
      <c r="J36" s="16">
        <v>0.128</v>
      </c>
      <c r="K36" s="16">
        <v>0.128</v>
      </c>
      <c r="L36" s="16">
        <v>0.128</v>
      </c>
      <c r="M36" s="16">
        <v>0.217</v>
      </c>
      <c r="N36" s="16">
        <v>0.217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</row>
    <row r="37" spans="1:32" x14ac:dyDescent="0.3">
      <c r="A37" t="s">
        <v>5</v>
      </c>
      <c r="B37" s="16">
        <v>0.14399999999999999</v>
      </c>
      <c r="C37" s="16">
        <v>0.14399999999999999</v>
      </c>
      <c r="D37" s="16">
        <v>0.14399999999999999</v>
      </c>
      <c r="E37" s="16">
        <v>0.10100000000000001</v>
      </c>
      <c r="F37" s="16">
        <v>0.10100000000000001</v>
      </c>
      <c r="G37" s="16">
        <v>0.10100000000000001</v>
      </c>
      <c r="H37" s="16">
        <v>0.128</v>
      </c>
      <c r="I37" s="16">
        <v>0.128</v>
      </c>
      <c r="J37" s="16">
        <v>0.128</v>
      </c>
      <c r="K37" s="16">
        <v>0.128</v>
      </c>
      <c r="L37" s="16">
        <v>0.128</v>
      </c>
      <c r="M37" s="16">
        <v>0.15</v>
      </c>
      <c r="N37" s="16">
        <v>0.15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</row>
    <row r="38" spans="1:32" x14ac:dyDescent="0.3">
      <c r="A38" t="s">
        <v>6</v>
      </c>
      <c r="B38" s="16">
        <v>0.10100000000000001</v>
      </c>
      <c r="C38" s="16">
        <v>0.10100000000000001</v>
      </c>
      <c r="D38" s="16">
        <v>0.10100000000000001</v>
      </c>
      <c r="E38" s="16">
        <v>0.10100000000000001</v>
      </c>
      <c r="F38" s="16">
        <v>0.10100000000000001</v>
      </c>
      <c r="G38" s="16">
        <v>0.10100000000000001</v>
      </c>
      <c r="H38" s="16">
        <v>0.128</v>
      </c>
      <c r="I38" s="16">
        <v>0.128</v>
      </c>
      <c r="J38" s="16">
        <v>0.128</v>
      </c>
      <c r="K38" s="16">
        <v>0.128</v>
      </c>
      <c r="L38" s="16">
        <v>0.128</v>
      </c>
      <c r="M38" s="16">
        <v>0.105</v>
      </c>
      <c r="N38" s="16">
        <v>0.105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spans="1:32" x14ac:dyDescent="0.3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spans="1:32" x14ac:dyDescent="0.3">
      <c r="A40" t="s">
        <v>2</v>
      </c>
      <c r="B40" s="17">
        <f t="shared" ref="B40:N44" si="7">B24*B34</f>
        <v>82315.508280364797</v>
      </c>
      <c r="C40" s="17">
        <f t="shared" si="7"/>
        <v>76233.921165225591</v>
      </c>
      <c r="D40" s="17">
        <f t="shared" si="7"/>
        <v>58245.1275447468</v>
      </c>
      <c r="E40" s="17">
        <f t="shared" si="7"/>
        <v>20345.488993904521</v>
      </c>
      <c r="F40" s="17">
        <f t="shared" si="7"/>
        <v>72553.03776880879</v>
      </c>
      <c r="G40" s="17">
        <f t="shared" si="7"/>
        <v>61236.740789718198</v>
      </c>
      <c r="H40" s="17">
        <f t="shared" si="7"/>
        <v>66259.797534176396</v>
      </c>
      <c r="I40" s="17">
        <f t="shared" si="7"/>
        <v>78701.328124951004</v>
      </c>
      <c r="J40" s="17">
        <f t="shared" si="7"/>
        <v>75342.025103577398</v>
      </c>
      <c r="K40" s="17">
        <f t="shared" si="7"/>
        <v>66385.700705136405</v>
      </c>
      <c r="L40" s="17">
        <f t="shared" si="7"/>
        <v>65365.442572814994</v>
      </c>
      <c r="M40" s="17">
        <f t="shared" si="7"/>
        <v>94360.233692390393</v>
      </c>
      <c r="N40" s="17">
        <f t="shared" si="7"/>
        <v>118310.89846716</v>
      </c>
      <c r="O40" s="17">
        <f t="shared" ref="O40:O44" si="8">SUM(B40:N40)</f>
        <v>935655.25074297516</v>
      </c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29"/>
    </row>
    <row r="41" spans="1:32" x14ac:dyDescent="0.3">
      <c r="A41" t="s">
        <v>3</v>
      </c>
      <c r="B41" s="17">
        <f t="shared" si="7"/>
        <v>121108.536825288</v>
      </c>
      <c r="C41" s="17">
        <f t="shared" si="7"/>
        <v>108127.70450986082</v>
      </c>
      <c r="D41" s="17">
        <f t="shared" si="7"/>
        <v>81968.196967531505</v>
      </c>
      <c r="E41" s="17">
        <f t="shared" si="7"/>
        <v>28625.900958383234</v>
      </c>
      <c r="F41" s="17">
        <f t="shared" si="7"/>
        <v>87991.193663637998</v>
      </c>
      <c r="G41" s="17">
        <f t="shared" si="7"/>
        <v>81136.184549490004</v>
      </c>
      <c r="H41" s="17">
        <f t="shared" si="7"/>
        <v>102051.0120989898</v>
      </c>
      <c r="I41" s="17">
        <f t="shared" si="7"/>
        <v>133235.495371937</v>
      </c>
      <c r="J41" s="17">
        <f t="shared" si="7"/>
        <v>125394.51206653842</v>
      </c>
      <c r="K41" s="17">
        <f t="shared" si="7"/>
        <v>105275.15378614941</v>
      </c>
      <c r="L41" s="17">
        <f t="shared" si="7"/>
        <v>108709.61019482851</v>
      </c>
      <c r="M41" s="17">
        <f t="shared" si="7"/>
        <v>114609.3163130688</v>
      </c>
      <c r="N41" s="17">
        <f t="shared" si="7"/>
        <v>138959.12454600958</v>
      </c>
      <c r="O41" s="17">
        <f t="shared" si="8"/>
        <v>1337191.9418517132</v>
      </c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29"/>
    </row>
    <row r="42" spans="1:32" x14ac:dyDescent="0.3">
      <c r="A42" t="s">
        <v>4</v>
      </c>
      <c r="B42" s="17">
        <f t="shared" si="7"/>
        <v>335810.02830668795</v>
      </c>
      <c r="C42" s="17">
        <f t="shared" si="7"/>
        <v>319532.28373630717</v>
      </c>
      <c r="D42" s="17">
        <f t="shared" si="7"/>
        <v>212071.28483228749</v>
      </c>
      <c r="E42" s="17">
        <f t="shared" si="7"/>
        <v>36765.184550008889</v>
      </c>
      <c r="F42" s="17">
        <f t="shared" si="7"/>
        <v>143070.30002085891</v>
      </c>
      <c r="G42" s="17">
        <f t="shared" si="7"/>
        <v>142128.5068684516</v>
      </c>
      <c r="H42" s="17">
        <f t="shared" si="7"/>
        <v>254969.6458079232</v>
      </c>
      <c r="I42" s="17">
        <f t="shared" si="7"/>
        <v>315269.13552714244</v>
      </c>
      <c r="J42" s="17">
        <f t="shared" si="7"/>
        <v>298651.14334791678</v>
      </c>
      <c r="K42" s="17">
        <f t="shared" si="7"/>
        <v>186362.49229212163</v>
      </c>
      <c r="L42" s="17">
        <f t="shared" si="7"/>
        <v>177647.52661582077</v>
      </c>
      <c r="M42" s="17">
        <f t="shared" si="7"/>
        <v>327845.53361165762</v>
      </c>
      <c r="N42" s="17">
        <f t="shared" si="7"/>
        <v>373274.92383174557</v>
      </c>
      <c r="O42" s="17">
        <f t="shared" si="8"/>
        <v>3123397.9893489298</v>
      </c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29"/>
    </row>
    <row r="43" spans="1:32" x14ac:dyDescent="0.3">
      <c r="A43" t="s">
        <v>5</v>
      </c>
      <c r="B43" s="17">
        <f t="shared" si="7"/>
        <v>221956.89453826559</v>
      </c>
      <c r="C43" s="17">
        <f t="shared" si="7"/>
        <v>209698.31726380801</v>
      </c>
      <c r="D43" s="17">
        <f t="shared" si="7"/>
        <v>143365.28864832371</v>
      </c>
      <c r="E43" s="17">
        <f t="shared" si="7"/>
        <v>38041.971488551746</v>
      </c>
      <c r="F43" s="17">
        <f t="shared" si="7"/>
        <v>148785.25396002689</v>
      </c>
      <c r="G43" s="17">
        <f t="shared" si="7"/>
        <v>153451.62336244859</v>
      </c>
      <c r="H43" s="17">
        <f t="shared" si="7"/>
        <v>304363.37177326076</v>
      </c>
      <c r="I43" s="17">
        <f t="shared" si="7"/>
        <v>378106.66727107833</v>
      </c>
      <c r="J43" s="17">
        <f t="shared" si="7"/>
        <v>362221.36627317761</v>
      </c>
      <c r="K43" s="17">
        <f t="shared" si="7"/>
        <v>199094.26059911679</v>
      </c>
      <c r="L43" s="17">
        <f t="shared" si="7"/>
        <v>182468.71844256</v>
      </c>
      <c r="M43" s="17">
        <f t="shared" si="7"/>
        <v>214840.82365824</v>
      </c>
      <c r="N43" s="17">
        <f t="shared" si="7"/>
        <v>252012.60016668</v>
      </c>
      <c r="O43" s="17">
        <f t="shared" si="8"/>
        <v>2808407.1574455379</v>
      </c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2" x14ac:dyDescent="0.3">
      <c r="A44" t="s">
        <v>6</v>
      </c>
      <c r="B44" s="17">
        <f t="shared" si="7"/>
        <v>601052.64290559199</v>
      </c>
      <c r="C44" s="17">
        <f t="shared" si="7"/>
        <v>522555.81468263286</v>
      </c>
      <c r="D44" s="17">
        <f t="shared" si="7"/>
        <v>371318.68339838355</v>
      </c>
      <c r="E44" s="17">
        <f t="shared" si="7"/>
        <v>123790.77297175636</v>
      </c>
      <c r="F44" s="17">
        <f t="shared" si="7"/>
        <v>465429.4206520539</v>
      </c>
      <c r="G44" s="17">
        <f t="shared" si="7"/>
        <v>507668.65272672498</v>
      </c>
      <c r="H44" s="17">
        <f t="shared" si="7"/>
        <v>871165.97253987833</v>
      </c>
      <c r="I44" s="17">
        <f t="shared" si="7"/>
        <v>1073086.03912864</v>
      </c>
      <c r="J44" s="17">
        <f t="shared" si="7"/>
        <v>1019362.4327129601</v>
      </c>
      <c r="K44" s="17">
        <f t="shared" si="7"/>
        <v>650011.05480519694</v>
      </c>
      <c r="L44" s="17">
        <f t="shared" si="7"/>
        <v>622781.9182855424</v>
      </c>
      <c r="M44" s="17">
        <f t="shared" si="7"/>
        <v>498650.68823774398</v>
      </c>
      <c r="N44" s="17">
        <f t="shared" si="7"/>
        <v>662849.47696144809</v>
      </c>
      <c r="O44" s="17">
        <f t="shared" si="8"/>
        <v>7989723.5700085526</v>
      </c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2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2" x14ac:dyDescent="0.3">
      <c r="A46" t="s">
        <v>16</v>
      </c>
      <c r="B46" s="18">
        <v>1.4985560257815073E-2</v>
      </c>
      <c r="C46" s="18">
        <v>1.4608962465292953E-2</v>
      </c>
      <c r="D46" s="18">
        <v>1.4024892811549618E-2</v>
      </c>
      <c r="E46" s="18">
        <v>1.4024892811549618E-2</v>
      </c>
      <c r="F46" s="18">
        <v>6.1006475518912305E-3</v>
      </c>
      <c r="G46" s="18">
        <v>8.4496633408613284E-3</v>
      </c>
      <c r="H46" s="18">
        <v>1.3049218483589196E-2</v>
      </c>
      <c r="I46" s="18">
        <v>2.1377193399359718E-2</v>
      </c>
      <c r="J46" s="18">
        <v>2.0112644084520095E-2</v>
      </c>
      <c r="K46" s="18">
        <v>1.4561388357425596E-2</v>
      </c>
      <c r="L46" s="18">
        <v>1.1082445827052369E-2</v>
      </c>
      <c r="M46" s="18">
        <v>1.0172247827916111E-2</v>
      </c>
      <c r="N46" s="18">
        <v>1.5891544476572154E-2</v>
      </c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2" x14ac:dyDescent="0.3">
      <c r="A47" t="s">
        <v>17</v>
      </c>
      <c r="B47" s="18">
        <v>0.10231999999999999</v>
      </c>
      <c r="C47" s="18">
        <v>0.11331000000000001</v>
      </c>
      <c r="D47" s="18">
        <v>0.11942</v>
      </c>
      <c r="E47" s="18">
        <v>0.11942</v>
      </c>
      <c r="F47" s="18">
        <v>0.115</v>
      </c>
      <c r="G47" s="18">
        <v>0.115</v>
      </c>
      <c r="H47" s="18">
        <v>0.115</v>
      </c>
      <c r="I47" s="18">
        <v>9.9019999999999997E-2</v>
      </c>
      <c r="J47" s="18">
        <v>0.10348</v>
      </c>
      <c r="K47" s="18">
        <v>0.12176000000000001</v>
      </c>
      <c r="L47" s="18">
        <v>0.12806000000000001</v>
      </c>
      <c r="M47" s="18">
        <v>0.11705</v>
      </c>
      <c r="N47" s="18">
        <v>0.10557999999999999</v>
      </c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2" x14ac:dyDescent="0.3">
      <c r="A48" t="s">
        <v>18</v>
      </c>
      <c r="B48" s="18">
        <f>SUM(B46:B47)</f>
        <v>0.11730556025781506</v>
      </c>
      <c r="C48" s="18">
        <f t="shared" ref="C48:M48" si="9">SUM(C46:C47)</f>
        <v>0.12791896246529297</v>
      </c>
      <c r="D48" s="18">
        <f t="shared" si="9"/>
        <v>0.13344489281154961</v>
      </c>
      <c r="E48" s="18">
        <f>SUM(E46:E47)</f>
        <v>0.13344489281154961</v>
      </c>
      <c r="F48" s="18">
        <f t="shared" si="9"/>
        <v>0.12110064755189123</v>
      </c>
      <c r="G48" s="18">
        <f t="shared" si="9"/>
        <v>0.12344966334086133</v>
      </c>
      <c r="H48" s="18">
        <f t="shared" si="9"/>
        <v>0.12804921848358919</v>
      </c>
      <c r="I48" s="18">
        <f t="shared" si="9"/>
        <v>0.12039719339935971</v>
      </c>
      <c r="J48" s="18">
        <f t="shared" si="9"/>
        <v>0.1235926440845201</v>
      </c>
      <c r="K48" s="18">
        <f>SUM(K46:K47)</f>
        <v>0.1363213883574256</v>
      </c>
      <c r="L48" s="18">
        <f t="shared" si="9"/>
        <v>0.13914244582705237</v>
      </c>
      <c r="M48" s="18">
        <f t="shared" si="9"/>
        <v>0.12722224782791611</v>
      </c>
      <c r="N48" s="18">
        <f>SUM(N46:N47)</f>
        <v>0.12147154447657214</v>
      </c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x14ac:dyDescent="0.3">
      <c r="A50" t="s">
        <v>2</v>
      </c>
      <c r="B50" s="17">
        <f>B24*B$48</f>
        <v>81143.418628025276</v>
      </c>
      <c r="C50" s="17">
        <f t="shared" ref="C50:N54" si="10">C24*C$48</f>
        <v>81947.597479971402</v>
      </c>
      <c r="D50" s="17">
        <f t="shared" si="10"/>
        <v>65315.2504370065</v>
      </c>
      <c r="E50" s="17">
        <f t="shared" si="10"/>
        <v>22815.139478908834</v>
      </c>
      <c r="F50" s="17">
        <f t="shared" si="10"/>
        <v>73833.780299660226</v>
      </c>
      <c r="G50" s="17">
        <f t="shared" si="10"/>
        <v>63526.512895649597</v>
      </c>
      <c r="H50" s="17">
        <f t="shared" si="10"/>
        <v>71298.447824639821</v>
      </c>
      <c r="I50" s="17">
        <f t="shared" si="10"/>
        <v>79625.369941564655</v>
      </c>
      <c r="J50" s="17">
        <f t="shared" si="10"/>
        <v>78249.748682633784</v>
      </c>
      <c r="K50" s="17">
        <f t="shared" si="10"/>
        <v>76048.662917686743</v>
      </c>
      <c r="L50" s="17">
        <f t="shared" si="10"/>
        <v>76429.475228144656</v>
      </c>
      <c r="M50" s="17">
        <f t="shared" si="10"/>
        <v>95275.563777090239</v>
      </c>
      <c r="N50" s="17">
        <f t="shared" si="10"/>
        <v>114058.79020013362</v>
      </c>
      <c r="O50" s="17">
        <f t="shared" ref="O50:O54" si="11">SUM(B50:N50)</f>
        <v>979567.75779111532</v>
      </c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x14ac:dyDescent="0.3">
      <c r="A51" t="s">
        <v>3</v>
      </c>
      <c r="B51" s="17">
        <f t="shared" ref="B51:M54" si="12">B25*B$48</f>
        <v>102206.50909564485</v>
      </c>
      <c r="C51" s="17">
        <f t="shared" si="12"/>
        <v>99507.796939965279</v>
      </c>
      <c r="D51" s="17">
        <f t="shared" si="12"/>
        <v>78692.354376174291</v>
      </c>
      <c r="E51" s="17">
        <f t="shared" si="12"/>
        <v>27481.872554140184</v>
      </c>
      <c r="F51" s="17">
        <f t="shared" si="12"/>
        <v>76660.36353619014</v>
      </c>
      <c r="G51" s="17">
        <f t="shared" si="12"/>
        <v>72059.242211485864</v>
      </c>
      <c r="H51" s="17">
        <f t="shared" si="12"/>
        <v>94011.167947733426</v>
      </c>
      <c r="I51" s="17">
        <f t="shared" si="12"/>
        <v>115404.17053204744</v>
      </c>
      <c r="J51" s="17">
        <f t="shared" si="12"/>
        <v>111495.24676253051</v>
      </c>
      <c r="K51" s="17">
        <f t="shared" si="12"/>
        <v>103246.43973862861</v>
      </c>
      <c r="L51" s="17">
        <f t="shared" si="12"/>
        <v>108821.01472959643</v>
      </c>
      <c r="M51" s="17">
        <f t="shared" si="12"/>
        <v>99868.86879020046</v>
      </c>
      <c r="N51" s="17">
        <f t="shared" si="10"/>
        <v>115613.55806654885</v>
      </c>
      <c r="O51" s="17">
        <f t="shared" si="11"/>
        <v>1205068.6052808862</v>
      </c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</row>
    <row r="52" spans="1:31" x14ac:dyDescent="0.3">
      <c r="A52" t="s">
        <v>4</v>
      </c>
      <c r="B52" s="17">
        <f t="shared" si="12"/>
        <v>189386.45918609985</v>
      </c>
      <c r="C52" s="17">
        <f t="shared" si="12"/>
        <v>196510.7606236251</v>
      </c>
      <c r="D52" s="17">
        <f t="shared" si="12"/>
        <v>136056.87438871257</v>
      </c>
      <c r="E52" s="17">
        <f t="shared" si="12"/>
        <v>48575.506054185898</v>
      </c>
      <c r="F52" s="17">
        <f t="shared" si="12"/>
        <v>171543.6235442512</v>
      </c>
      <c r="G52" s="17">
        <f t="shared" si="12"/>
        <v>173719.96360445194</v>
      </c>
      <c r="H52" s="17">
        <f t="shared" si="12"/>
        <v>255067.68658392271</v>
      </c>
      <c r="I52" s="17">
        <f t="shared" si="12"/>
        <v>296543.11783523683</v>
      </c>
      <c r="J52" s="17">
        <f t="shared" si="12"/>
        <v>288367.84738464118</v>
      </c>
      <c r="K52" s="17">
        <f t="shared" si="12"/>
        <v>198478.07567978161</v>
      </c>
      <c r="L52" s="17">
        <f t="shared" si="12"/>
        <v>193111.80740977879</v>
      </c>
      <c r="M52" s="17">
        <f t="shared" si="12"/>
        <v>192208.50565169449</v>
      </c>
      <c r="N52" s="17">
        <f t="shared" si="10"/>
        <v>208950.60604708278</v>
      </c>
      <c r="O52" s="17">
        <f t="shared" si="11"/>
        <v>2548520.8339934647</v>
      </c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</row>
    <row r="53" spans="1:31" x14ac:dyDescent="0.3">
      <c r="A53" t="s">
        <v>5</v>
      </c>
      <c r="B53" s="17">
        <f t="shared" si="12"/>
        <v>180810.95740900014</v>
      </c>
      <c r="C53" s="17">
        <f t="shared" si="12"/>
        <v>186280.49427155664</v>
      </c>
      <c r="D53" s="17">
        <f t="shared" si="12"/>
        <v>132856.7053928641</v>
      </c>
      <c r="E53" s="17">
        <f t="shared" si="12"/>
        <v>50262.443639899153</v>
      </c>
      <c r="F53" s="17">
        <f t="shared" si="12"/>
        <v>178395.94654189944</v>
      </c>
      <c r="G53" s="17">
        <f t="shared" si="12"/>
        <v>187559.91329903889</v>
      </c>
      <c r="H53" s="17">
        <f t="shared" si="12"/>
        <v>304480.40539528243</v>
      </c>
      <c r="I53" s="17">
        <f t="shared" si="12"/>
        <v>355648.29332049511</v>
      </c>
      <c r="J53" s="17">
        <f t="shared" si="12"/>
        <v>349749.19063757372</v>
      </c>
      <c r="K53" s="17">
        <f t="shared" si="12"/>
        <v>212037.54702239609</v>
      </c>
      <c r="L53" s="17">
        <f t="shared" si="12"/>
        <v>198352.68571113731</v>
      </c>
      <c r="M53" s="17">
        <f t="shared" si="12"/>
        <v>182216.88340668153</v>
      </c>
      <c r="N53" s="17">
        <f t="shared" si="10"/>
        <v>204082.39846535641</v>
      </c>
      <c r="O53" s="17">
        <f t="shared" si="11"/>
        <v>2722733.8645131811</v>
      </c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</row>
    <row r="54" spans="1:31" x14ac:dyDescent="0.3">
      <c r="A54" t="s">
        <v>6</v>
      </c>
      <c r="B54" s="17">
        <f t="shared" si="12"/>
        <v>698087.29723248433</v>
      </c>
      <c r="C54" s="17">
        <f t="shared" si="12"/>
        <v>661829.67964760691</v>
      </c>
      <c r="D54" s="17">
        <f t="shared" si="12"/>
        <v>490599.82084181206</v>
      </c>
      <c r="E54" s="17">
        <f t="shared" si="12"/>
        <v>163556.89534925643</v>
      </c>
      <c r="F54" s="17">
        <f t="shared" si="12"/>
        <v>558057.46763034957</v>
      </c>
      <c r="G54" s="17">
        <f t="shared" si="12"/>
        <v>620510.14126557263</v>
      </c>
      <c r="H54" s="17">
        <f t="shared" si="12"/>
        <v>871500.9527595886</v>
      </c>
      <c r="I54" s="17">
        <f t="shared" si="12"/>
        <v>1009348.0264619044</v>
      </c>
      <c r="J54" s="17">
        <f t="shared" si="12"/>
        <v>984263.26827674557</v>
      </c>
      <c r="K54" s="17">
        <f t="shared" si="12"/>
        <v>692268.82373999304</v>
      </c>
      <c r="L54" s="17">
        <f t="shared" si="12"/>
        <v>676995.30724307685</v>
      </c>
      <c r="M54" s="17">
        <f t="shared" si="12"/>
        <v>604185.34703374479</v>
      </c>
      <c r="N54" s="17">
        <f t="shared" si="10"/>
        <v>766831.90211423929</v>
      </c>
      <c r="O54" s="17">
        <f t="shared" si="11"/>
        <v>8798034.9295963757</v>
      </c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</row>
    <row r="55" spans="1:31" x14ac:dyDescent="0.3">
      <c r="A55" s="4" t="s">
        <v>20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</row>
    <row r="56" spans="1:31" x14ac:dyDescent="0.3">
      <c r="A56" t="s">
        <v>2</v>
      </c>
      <c r="B56" s="17">
        <f t="shared" ref="B56:N60" si="13">ROUND(B24*(B34-B$48),2)</f>
        <v>1172.0899999999999</v>
      </c>
      <c r="C56" s="17">
        <f t="shared" si="13"/>
        <v>-5713.68</v>
      </c>
      <c r="D56" s="17">
        <f t="shared" si="13"/>
        <v>-7070.12</v>
      </c>
      <c r="E56" s="17">
        <f t="shared" si="13"/>
        <v>-2469.65</v>
      </c>
      <c r="F56" s="17">
        <f t="shared" si="13"/>
        <v>-1280.74</v>
      </c>
      <c r="G56" s="17">
        <f t="shared" si="13"/>
        <v>-2289.77</v>
      </c>
      <c r="H56" s="17">
        <f t="shared" si="13"/>
        <v>-5038.6499999999996</v>
      </c>
      <c r="I56" s="17">
        <f t="shared" si="13"/>
        <v>-924.04</v>
      </c>
      <c r="J56" s="17">
        <f t="shared" si="13"/>
        <v>-2907.72</v>
      </c>
      <c r="K56" s="17">
        <f t="shared" si="13"/>
        <v>-9662.9599999999991</v>
      </c>
      <c r="L56" s="17">
        <f t="shared" si="13"/>
        <v>-11064.03</v>
      </c>
      <c r="M56" s="17">
        <f t="shared" si="13"/>
        <v>-915.33</v>
      </c>
      <c r="N56" s="17">
        <f t="shared" si="13"/>
        <v>4252.1099999999997</v>
      </c>
      <c r="O56" s="17">
        <f>SUM(B56:N56)</f>
        <v>-43912.49</v>
      </c>
      <c r="P56" s="17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</row>
    <row r="57" spans="1:31" x14ac:dyDescent="0.3">
      <c r="A57" t="s">
        <v>3</v>
      </c>
      <c r="B57" s="17">
        <f t="shared" si="13"/>
        <v>18902.03</v>
      </c>
      <c r="C57" s="17">
        <f t="shared" si="13"/>
        <v>8619.91</v>
      </c>
      <c r="D57" s="17">
        <f t="shared" si="13"/>
        <v>3275.84</v>
      </c>
      <c r="E57" s="17">
        <f t="shared" si="13"/>
        <v>1144.03</v>
      </c>
      <c r="F57" s="17">
        <f t="shared" si="13"/>
        <v>11330.83</v>
      </c>
      <c r="G57" s="17">
        <f t="shared" si="13"/>
        <v>9076.94</v>
      </c>
      <c r="H57" s="17">
        <f t="shared" si="13"/>
        <v>8039.84</v>
      </c>
      <c r="I57" s="17">
        <f t="shared" si="13"/>
        <v>17831.32</v>
      </c>
      <c r="J57" s="17">
        <f t="shared" si="13"/>
        <v>13899.27</v>
      </c>
      <c r="K57" s="17">
        <f t="shared" si="13"/>
        <v>2028.71</v>
      </c>
      <c r="L57" s="17">
        <f t="shared" si="13"/>
        <v>-111.4</v>
      </c>
      <c r="M57" s="17">
        <f t="shared" si="13"/>
        <v>14740.45</v>
      </c>
      <c r="N57" s="17">
        <f t="shared" si="13"/>
        <v>23345.57</v>
      </c>
      <c r="O57" s="17">
        <f t="shared" ref="O57:O61" si="14">SUM(B57:N57)</f>
        <v>132123.34</v>
      </c>
      <c r="P57" s="17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1:31" x14ac:dyDescent="0.3">
      <c r="A58" t="s">
        <v>4</v>
      </c>
      <c r="B58" s="17">
        <f t="shared" si="13"/>
        <v>146423.57</v>
      </c>
      <c r="C58" s="17">
        <f t="shared" si="13"/>
        <v>123021.52</v>
      </c>
      <c r="D58" s="17">
        <f t="shared" si="13"/>
        <v>76014.41</v>
      </c>
      <c r="E58" s="17">
        <f t="shared" si="13"/>
        <v>-11810.32</v>
      </c>
      <c r="F58" s="17">
        <f t="shared" si="13"/>
        <v>-28473.32</v>
      </c>
      <c r="G58" s="17">
        <f t="shared" si="13"/>
        <v>-31591.46</v>
      </c>
      <c r="H58" s="17">
        <f t="shared" si="13"/>
        <v>-98.04</v>
      </c>
      <c r="I58" s="17">
        <f t="shared" si="13"/>
        <v>18726.02</v>
      </c>
      <c r="J58" s="17">
        <f t="shared" si="13"/>
        <v>10283.299999999999</v>
      </c>
      <c r="K58" s="17">
        <f t="shared" si="13"/>
        <v>-12115.58</v>
      </c>
      <c r="L58" s="17">
        <f t="shared" si="13"/>
        <v>-15464.28</v>
      </c>
      <c r="M58" s="17">
        <f t="shared" si="13"/>
        <v>135637.03</v>
      </c>
      <c r="N58" s="17">
        <f t="shared" si="13"/>
        <v>164324.32</v>
      </c>
      <c r="O58" s="17">
        <f t="shared" si="14"/>
        <v>574877.16999999993</v>
      </c>
      <c r="P58" s="17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31" x14ac:dyDescent="0.3">
      <c r="A59" t="s">
        <v>5</v>
      </c>
      <c r="B59" s="17">
        <f t="shared" si="13"/>
        <v>41145.94</v>
      </c>
      <c r="C59" s="17">
        <f t="shared" si="13"/>
        <v>23417.82</v>
      </c>
      <c r="D59" s="17">
        <f t="shared" si="13"/>
        <v>10508.58</v>
      </c>
      <c r="E59" s="17">
        <f t="shared" si="13"/>
        <v>-12220.47</v>
      </c>
      <c r="F59" s="17">
        <f t="shared" si="13"/>
        <v>-29610.69</v>
      </c>
      <c r="G59" s="17">
        <f t="shared" si="13"/>
        <v>-34108.29</v>
      </c>
      <c r="H59" s="17">
        <f t="shared" si="13"/>
        <v>-117.03</v>
      </c>
      <c r="I59" s="17">
        <f t="shared" si="13"/>
        <v>22458.37</v>
      </c>
      <c r="J59" s="17">
        <f t="shared" si="13"/>
        <v>12472.18</v>
      </c>
      <c r="K59" s="17">
        <f t="shared" si="13"/>
        <v>-12943.29</v>
      </c>
      <c r="L59" s="17">
        <f t="shared" si="13"/>
        <v>-15883.97</v>
      </c>
      <c r="M59" s="17">
        <f t="shared" si="13"/>
        <v>32623.94</v>
      </c>
      <c r="N59" s="17">
        <f t="shared" si="13"/>
        <v>47930.2</v>
      </c>
      <c r="O59" s="17">
        <f t="shared" si="14"/>
        <v>85673.289999999979</v>
      </c>
      <c r="P59" s="17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</row>
    <row r="60" spans="1:31" x14ac:dyDescent="0.3">
      <c r="A60" t="s">
        <v>6</v>
      </c>
      <c r="B60" s="17">
        <f t="shared" si="13"/>
        <v>-97034.65</v>
      </c>
      <c r="C60" s="17">
        <f t="shared" si="13"/>
        <v>-139273.85999999999</v>
      </c>
      <c r="D60" s="17">
        <f t="shared" si="13"/>
        <v>-119281.14</v>
      </c>
      <c r="E60" s="17">
        <f t="shared" si="13"/>
        <v>-39766.120000000003</v>
      </c>
      <c r="F60" s="17">
        <f t="shared" si="13"/>
        <v>-92628.05</v>
      </c>
      <c r="G60" s="17">
        <f t="shared" si="13"/>
        <v>-112841.49</v>
      </c>
      <c r="H60" s="17">
        <f t="shared" si="13"/>
        <v>-334.98</v>
      </c>
      <c r="I60" s="17">
        <f t="shared" si="13"/>
        <v>63738.01</v>
      </c>
      <c r="J60" s="17">
        <f t="shared" si="13"/>
        <v>35099.160000000003</v>
      </c>
      <c r="K60" s="17">
        <f t="shared" si="13"/>
        <v>-42257.77</v>
      </c>
      <c r="L60" s="17">
        <f t="shared" si="13"/>
        <v>-54213.39</v>
      </c>
      <c r="M60" s="17">
        <f t="shared" si="13"/>
        <v>-105534.66</v>
      </c>
      <c r="N60" s="17">
        <f t="shared" si="13"/>
        <v>-103982.43</v>
      </c>
      <c r="O60" s="17">
        <f t="shared" si="14"/>
        <v>-808311.36999999988</v>
      </c>
      <c r="P60" s="17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</row>
    <row r="61" spans="1:31" s="20" customFormat="1" x14ac:dyDescent="0.3">
      <c r="A61" s="20" t="s">
        <v>18</v>
      </c>
      <c r="B61" s="21">
        <f>SUM(B56:B60)</f>
        <v>110608.98000000001</v>
      </c>
      <c r="C61" s="21">
        <f t="shared" ref="C61:N61" si="15">SUM(C56:C60)</f>
        <v>10071.710000000021</v>
      </c>
      <c r="D61" s="21">
        <f t="shared" si="15"/>
        <v>-36552.429999999993</v>
      </c>
      <c r="E61" s="21">
        <f>SUM(E56:E60)</f>
        <v>-65122.53</v>
      </c>
      <c r="F61" s="21">
        <f t="shared" si="15"/>
        <v>-140661.97</v>
      </c>
      <c r="G61" s="21">
        <f t="shared" si="15"/>
        <v>-171754.07</v>
      </c>
      <c r="H61" s="21">
        <f t="shared" si="15"/>
        <v>2451.1400000000003</v>
      </c>
      <c r="I61" s="21">
        <f t="shared" si="15"/>
        <v>121829.68</v>
      </c>
      <c r="J61" s="21">
        <f t="shared" si="15"/>
        <v>68846.19</v>
      </c>
      <c r="K61" s="21">
        <f t="shared" si="15"/>
        <v>-74950.89</v>
      </c>
      <c r="L61" s="21">
        <f t="shared" si="15"/>
        <v>-96737.07</v>
      </c>
      <c r="M61" s="21">
        <f t="shared" si="15"/>
        <v>76551.429999999993</v>
      </c>
      <c r="N61" s="21">
        <f t="shared" si="15"/>
        <v>135869.77000000002</v>
      </c>
      <c r="O61" s="21">
        <f t="shared" si="14"/>
        <v>-59550.059999999939</v>
      </c>
      <c r="P61" s="21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3">
      <c r="A62" s="4" t="s">
        <v>25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</row>
    <row r="63" spans="1:31" x14ac:dyDescent="0.3">
      <c r="A63" t="s">
        <v>2</v>
      </c>
      <c r="B63" s="17">
        <v>-41502.483217988163</v>
      </c>
      <c r="C63" s="17">
        <v>-57530.914258442819</v>
      </c>
      <c r="D63" s="17">
        <v>-63369.675681488588</v>
      </c>
      <c r="E63" s="17">
        <v>0</v>
      </c>
      <c r="F63" s="17">
        <v>-73725.248789155856</v>
      </c>
      <c r="G63" s="17">
        <v>-83198.016871087253</v>
      </c>
      <c r="H63" s="17">
        <v>-78327.45</v>
      </c>
      <c r="I63" s="17">
        <v>-106546.75966453925</v>
      </c>
      <c r="J63" s="17">
        <v>-65683.350000000006</v>
      </c>
      <c r="K63" s="17">
        <v>-58422.810681354254</v>
      </c>
      <c r="L63" s="17">
        <v>-52286.583281256258</v>
      </c>
      <c r="M63" s="17">
        <v>-23656.794193938375</v>
      </c>
      <c r="N63" s="17">
        <v>-19340.522596137598</v>
      </c>
      <c r="O63" s="17">
        <f t="shared" ref="O63:O68" si="16">SUM(B63:N63)</f>
        <v>-723590.60923538846</v>
      </c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</row>
    <row r="64" spans="1:31" x14ac:dyDescent="0.3">
      <c r="A64" t="s">
        <v>3</v>
      </c>
      <c r="B64" s="17">
        <v>-24948.239312234335</v>
      </c>
      <c r="C64" s="17">
        <v>-36346.89</v>
      </c>
      <c r="D64" s="17">
        <v>-40882.980000000003</v>
      </c>
      <c r="E64" s="17">
        <v>0</v>
      </c>
      <c r="F64" s="17">
        <v>-54469.575896341354</v>
      </c>
      <c r="G64" s="17">
        <v>-63380.520027113147</v>
      </c>
      <c r="H64" s="17">
        <v>-66029.899999999994</v>
      </c>
      <c r="I64" s="17">
        <v>-91886.288273038343</v>
      </c>
      <c r="J64" s="17">
        <v>-46150.74</v>
      </c>
      <c r="K64" s="17">
        <v>-33131.118027957156</v>
      </c>
      <c r="L64" s="17">
        <v>-29422.999880718999</v>
      </c>
      <c r="M64" s="17">
        <v>13061.138224241324</v>
      </c>
      <c r="N64" s="17">
        <v>-3179.7190441824496</v>
      </c>
      <c r="O64" s="17">
        <f t="shared" si="16"/>
        <v>-476767.83223734447</v>
      </c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</row>
    <row r="65" spans="1:32" x14ac:dyDescent="0.3">
      <c r="A65" t="s">
        <v>4</v>
      </c>
      <c r="B65" s="17">
        <v>151512.320853265</v>
      </c>
      <c r="C65" s="17">
        <v>157713.87287953869</v>
      </c>
      <c r="D65" s="17">
        <v>177681.58305872977</v>
      </c>
      <c r="E65" s="17">
        <v>0</v>
      </c>
      <c r="F65" s="17">
        <v>166423.36351516657</v>
      </c>
      <c r="G65" s="17">
        <v>74805.339792154729</v>
      </c>
      <c r="H65" s="17">
        <v>-9023.7000000000007</v>
      </c>
      <c r="I65" s="17">
        <v>-10091.666396100074</v>
      </c>
      <c r="J65" s="17">
        <v>50620.4</v>
      </c>
      <c r="K65" s="17">
        <v>62323.182005254552</v>
      </c>
      <c r="L65" s="17">
        <v>61018.923399252817</v>
      </c>
      <c r="M65" s="17">
        <v>123307.41249023564</v>
      </c>
      <c r="N65" s="17">
        <v>157746.64372973144</v>
      </c>
      <c r="O65" s="17">
        <f t="shared" si="16"/>
        <v>1164037.6753272293</v>
      </c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2" x14ac:dyDescent="0.3">
      <c r="A66" t="s">
        <v>5</v>
      </c>
      <c r="B66" s="17">
        <v>54791.989826034755</v>
      </c>
      <c r="C66" s="17">
        <v>53995.732159836683</v>
      </c>
      <c r="D66" s="17">
        <v>66967.007775061764</v>
      </c>
      <c r="E66" s="17">
        <v>0</v>
      </c>
      <c r="F66" s="17">
        <v>57678.368453195784</v>
      </c>
      <c r="G66" s="17">
        <v>20454.802561632823</v>
      </c>
      <c r="H66" s="17">
        <v>-5779.18</v>
      </c>
      <c r="I66" s="17">
        <v>-1405.5087956050411</v>
      </c>
      <c r="J66" s="17">
        <v>70187.350000000006</v>
      </c>
      <c r="K66" s="17">
        <v>86029.837936593685</v>
      </c>
      <c r="L66" s="17">
        <v>84391.701134339441</v>
      </c>
      <c r="M66" s="17">
        <v>107737.55575546017</v>
      </c>
      <c r="N66" s="17">
        <v>63795.766493476927</v>
      </c>
      <c r="O66" s="17">
        <f t="shared" si="16"/>
        <v>658845.42330002703</v>
      </c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</row>
    <row r="67" spans="1:32" x14ac:dyDescent="0.3">
      <c r="A67" t="s">
        <v>6</v>
      </c>
      <c r="B67" s="17">
        <v>-19584.010601751506</v>
      </c>
      <c r="C67" s="17">
        <v>-34168.837355898693</v>
      </c>
      <c r="D67" s="17">
        <v>-4014.9668855536729</v>
      </c>
      <c r="E67" s="17">
        <v>0</v>
      </c>
      <c r="F67" s="17">
        <v>-39320.194933199324</v>
      </c>
      <c r="G67" s="17">
        <v>-65449.009677616879</v>
      </c>
      <c r="H67" s="17">
        <v>-33565.33</v>
      </c>
      <c r="I67" s="17">
        <v>-46935.004127928987</v>
      </c>
      <c r="J67" s="17">
        <v>198476.47</v>
      </c>
      <c r="K67" s="17">
        <v>207781.89895892236</v>
      </c>
      <c r="L67" s="17">
        <v>211098.78201522958</v>
      </c>
      <c r="M67" s="17">
        <v>323413.60751546174</v>
      </c>
      <c r="N67" s="17">
        <v>16596.825636085123</v>
      </c>
      <c r="O67" s="17">
        <f t="shared" si="16"/>
        <v>714330.23054374976</v>
      </c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</row>
    <row r="68" spans="1:32" s="20" customFormat="1" x14ac:dyDescent="0.3">
      <c r="A68" s="20" t="s">
        <v>18</v>
      </c>
      <c r="B68" s="21">
        <f>SUM(B63:B67)</f>
        <v>120269.57754732575</v>
      </c>
      <c r="C68" s="21">
        <f t="shared" ref="C68:N68" si="17">SUM(C63:C67)</f>
        <v>83662.963425033857</v>
      </c>
      <c r="D68" s="21">
        <f t="shared" si="17"/>
        <v>136380.96826674926</v>
      </c>
      <c r="E68" s="21">
        <f>SUM(E63:E67)</f>
        <v>0</v>
      </c>
      <c r="F68" s="21">
        <f t="shared" si="17"/>
        <v>56586.712349665817</v>
      </c>
      <c r="G68" s="21">
        <f t="shared" si="17"/>
        <v>-116767.40422202973</v>
      </c>
      <c r="H68" s="21">
        <f t="shared" si="17"/>
        <v>-192725.56</v>
      </c>
      <c r="I68" s="21">
        <f t="shared" si="17"/>
        <v>-256865.22725721169</v>
      </c>
      <c r="J68" s="21">
        <f t="shared" si="17"/>
        <v>207450.13</v>
      </c>
      <c r="K68" s="21">
        <f t="shared" si="17"/>
        <v>264580.99019145919</v>
      </c>
      <c r="L68" s="21">
        <f t="shared" si="17"/>
        <v>274799.82338684658</v>
      </c>
      <c r="M68" s="21">
        <f t="shared" si="17"/>
        <v>543862.9197914605</v>
      </c>
      <c r="N68" s="21">
        <f t="shared" si="17"/>
        <v>215618.99421897344</v>
      </c>
      <c r="O68" s="21">
        <f t="shared" si="16"/>
        <v>1336854.8876982729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</row>
    <row r="69" spans="1:32" x14ac:dyDescent="0.3">
      <c r="A69" s="4" t="s">
        <v>26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</row>
    <row r="70" spans="1:32" x14ac:dyDescent="0.3">
      <c r="A70" t="s">
        <v>2</v>
      </c>
      <c r="B70" s="17">
        <f>B56-B63</f>
        <v>42674.57321798816</v>
      </c>
      <c r="C70" s="17">
        <f t="shared" ref="C70:N70" si="18">C56-C63</f>
        <v>51817.234258442819</v>
      </c>
      <c r="D70" s="17">
        <f t="shared" si="18"/>
        <v>56299.555681488586</v>
      </c>
      <c r="E70" s="17">
        <f>E56-E63</f>
        <v>-2469.65</v>
      </c>
      <c r="F70" s="17">
        <f t="shared" si="18"/>
        <v>72444.508789155851</v>
      </c>
      <c r="G70" s="17">
        <f t="shared" si="18"/>
        <v>80908.246871087249</v>
      </c>
      <c r="H70" s="17">
        <f t="shared" si="18"/>
        <v>73288.800000000003</v>
      </c>
      <c r="I70" s="17">
        <f t="shared" si="18"/>
        <v>105622.71966453925</v>
      </c>
      <c r="J70" s="17">
        <f t="shared" si="18"/>
        <v>62775.630000000005</v>
      </c>
      <c r="K70" s="17">
        <f t="shared" si="18"/>
        <v>48759.850681354255</v>
      </c>
      <c r="L70" s="17">
        <f t="shared" si="18"/>
        <v>41222.55328125626</v>
      </c>
      <c r="M70" s="17">
        <f t="shared" si="18"/>
        <v>22741.464193938373</v>
      </c>
      <c r="N70" s="17">
        <f t="shared" si="18"/>
        <v>23592.632596137599</v>
      </c>
      <c r="O70" s="17">
        <f t="shared" ref="O70:O75" si="19">SUM(B70:N70)</f>
        <v>679678.11923538847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</row>
    <row r="71" spans="1:32" x14ac:dyDescent="0.3">
      <c r="A71" t="s">
        <v>3</v>
      </c>
      <c r="B71" s="17">
        <f t="shared" ref="B71:N74" si="20">B57-B64</f>
        <v>43850.269312234333</v>
      </c>
      <c r="C71" s="17">
        <f t="shared" si="20"/>
        <v>44966.8</v>
      </c>
      <c r="D71" s="17">
        <f t="shared" si="20"/>
        <v>44158.820000000007</v>
      </c>
      <c r="E71" s="17">
        <f>E57-E64</f>
        <v>1144.03</v>
      </c>
      <c r="F71" s="17">
        <f t="shared" si="20"/>
        <v>65800.405896341355</v>
      </c>
      <c r="G71" s="17">
        <f t="shared" si="20"/>
        <v>72457.460027113149</v>
      </c>
      <c r="H71" s="17">
        <f t="shared" si="20"/>
        <v>74069.739999999991</v>
      </c>
      <c r="I71" s="17">
        <f t="shared" si="20"/>
        <v>109717.60827303835</v>
      </c>
      <c r="J71" s="17">
        <f t="shared" si="20"/>
        <v>60050.009999999995</v>
      </c>
      <c r="K71" s="17">
        <f t="shared" si="20"/>
        <v>35159.828027957155</v>
      </c>
      <c r="L71" s="17">
        <f t="shared" si="20"/>
        <v>29311.599880718997</v>
      </c>
      <c r="M71" s="17">
        <f t="shared" si="20"/>
        <v>1679.311775758677</v>
      </c>
      <c r="N71" s="17">
        <f t="shared" si="20"/>
        <v>26525.289044182449</v>
      </c>
      <c r="O71" s="17">
        <f t="shared" si="19"/>
        <v>608891.17223734432</v>
      </c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</row>
    <row r="72" spans="1:32" x14ac:dyDescent="0.3">
      <c r="A72" t="s">
        <v>4</v>
      </c>
      <c r="B72" s="17">
        <f t="shared" si="20"/>
        <v>-5088.7508532649954</v>
      </c>
      <c r="C72" s="17">
        <f t="shared" si="20"/>
        <v>-34692.352879538681</v>
      </c>
      <c r="D72" s="17">
        <f t="shared" si="20"/>
        <v>-101667.17305872976</v>
      </c>
      <c r="E72" s="17">
        <f>E58-E65</f>
        <v>-11810.32</v>
      </c>
      <c r="F72" s="17">
        <f t="shared" si="20"/>
        <v>-194896.68351516657</v>
      </c>
      <c r="G72" s="17">
        <f t="shared" si="20"/>
        <v>-106396.79979215472</v>
      </c>
      <c r="H72" s="17">
        <f t="shared" si="20"/>
        <v>8925.66</v>
      </c>
      <c r="I72" s="17">
        <f t="shared" si="20"/>
        <v>28817.686396100074</v>
      </c>
      <c r="J72" s="17">
        <f t="shared" si="20"/>
        <v>-40337.100000000006</v>
      </c>
      <c r="K72" s="17">
        <f t="shared" si="20"/>
        <v>-74438.762005254554</v>
      </c>
      <c r="L72" s="17">
        <f t="shared" si="20"/>
        <v>-76483.203399252816</v>
      </c>
      <c r="M72" s="17">
        <f t="shared" si="20"/>
        <v>12329.617509764357</v>
      </c>
      <c r="N72" s="17">
        <f t="shared" si="20"/>
        <v>6577.6762702685664</v>
      </c>
      <c r="O72" s="17">
        <f t="shared" si="19"/>
        <v>-589160.50532722916</v>
      </c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  <row r="73" spans="1:32" x14ac:dyDescent="0.3">
      <c r="A73" t="s">
        <v>5</v>
      </c>
      <c r="B73" s="17">
        <f t="shared" si="20"/>
        <v>-13646.049826034752</v>
      </c>
      <c r="C73" s="17">
        <f t="shared" si="20"/>
        <v>-30577.912159836684</v>
      </c>
      <c r="D73" s="17">
        <f t="shared" si="20"/>
        <v>-56458.427775061762</v>
      </c>
      <c r="E73" s="17">
        <f>E59-E66</f>
        <v>-12220.47</v>
      </c>
      <c r="F73" s="17">
        <f t="shared" si="20"/>
        <v>-87289.058453195787</v>
      </c>
      <c r="G73" s="17">
        <f t="shared" si="20"/>
        <v>-54563.092561632824</v>
      </c>
      <c r="H73" s="17">
        <f t="shared" si="20"/>
        <v>5662.1500000000005</v>
      </c>
      <c r="I73" s="17">
        <f t="shared" si="20"/>
        <v>23863.87879560504</v>
      </c>
      <c r="J73" s="17">
        <f t="shared" si="20"/>
        <v>-57715.170000000006</v>
      </c>
      <c r="K73" s="17">
        <f t="shared" si="20"/>
        <v>-98973.127936593693</v>
      </c>
      <c r="L73" s="17">
        <f t="shared" si="20"/>
        <v>-100275.67113433944</v>
      </c>
      <c r="M73" s="17">
        <f t="shared" si="20"/>
        <v>-75113.615755460167</v>
      </c>
      <c r="N73" s="17">
        <f t="shared" si="20"/>
        <v>-15865.56649347693</v>
      </c>
      <c r="O73" s="17">
        <f t="shared" si="19"/>
        <v>-573172.13330002711</v>
      </c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</row>
    <row r="74" spans="1:32" x14ac:dyDescent="0.3">
      <c r="A74" t="s">
        <v>6</v>
      </c>
      <c r="B74" s="17">
        <f t="shared" si="20"/>
        <v>-77450.639398248488</v>
      </c>
      <c r="C74" s="17">
        <f t="shared" si="20"/>
        <v>-105105.02264410129</v>
      </c>
      <c r="D74" s="17">
        <f t="shared" si="20"/>
        <v>-115266.17311444633</v>
      </c>
      <c r="E74" s="17">
        <f>E60-E67</f>
        <v>-39766.120000000003</v>
      </c>
      <c r="F74" s="17">
        <f t="shared" si="20"/>
        <v>-53307.855066800679</v>
      </c>
      <c r="G74" s="17">
        <f t="shared" si="20"/>
        <v>-47392.480322383126</v>
      </c>
      <c r="H74" s="17">
        <f t="shared" si="20"/>
        <v>33230.35</v>
      </c>
      <c r="I74" s="17">
        <f t="shared" si="20"/>
        <v>110673.014127929</v>
      </c>
      <c r="J74" s="17">
        <f t="shared" si="20"/>
        <v>-163377.31</v>
      </c>
      <c r="K74" s="17">
        <f t="shared" si="20"/>
        <v>-250039.66895892235</v>
      </c>
      <c r="L74" s="17">
        <f t="shared" si="20"/>
        <v>-265312.17201522959</v>
      </c>
      <c r="M74" s="17">
        <f t="shared" si="20"/>
        <v>-428948.26751546178</v>
      </c>
      <c r="N74" s="17">
        <f t="shared" si="20"/>
        <v>-120579.25563608512</v>
      </c>
      <c r="O74" s="17">
        <f t="shared" si="19"/>
        <v>-1522641.6005437498</v>
      </c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</row>
    <row r="75" spans="1:32" s="20" customFormat="1" x14ac:dyDescent="0.3">
      <c r="A75" s="20" t="s">
        <v>18</v>
      </c>
      <c r="B75" s="21">
        <f>SUM(B70:B74)</f>
        <v>-9660.5975473257422</v>
      </c>
      <c r="C75" s="21">
        <f t="shared" ref="C75:N75" si="21">SUM(C70:C74)</f>
        <v>-73591.25342503385</v>
      </c>
      <c r="D75" s="21">
        <f t="shared" si="21"/>
        <v>-172933.39826674925</v>
      </c>
      <c r="E75" s="21">
        <f>SUM(E70:E74)</f>
        <v>-65122.53</v>
      </c>
      <c r="F75" s="21">
        <f t="shared" si="21"/>
        <v>-197248.68234966585</v>
      </c>
      <c r="G75" s="21">
        <f t="shared" si="21"/>
        <v>-54986.665777970287</v>
      </c>
      <c r="H75" s="21">
        <f t="shared" si="21"/>
        <v>195176.69999999998</v>
      </c>
      <c r="I75" s="21">
        <f t="shared" si="21"/>
        <v>378694.90725721174</v>
      </c>
      <c r="J75" s="21">
        <f t="shared" si="21"/>
        <v>-138603.94</v>
      </c>
      <c r="K75" s="21">
        <f t="shared" si="21"/>
        <v>-339531.8801914592</v>
      </c>
      <c r="L75" s="21">
        <f t="shared" si="21"/>
        <v>-371536.89338684658</v>
      </c>
      <c r="M75" s="21">
        <f t="shared" si="21"/>
        <v>-467311.48979146057</v>
      </c>
      <c r="N75" s="21">
        <f t="shared" si="21"/>
        <v>-79749.224218973424</v>
      </c>
      <c r="O75" s="21">
        <f t="shared" si="19"/>
        <v>-1396404.9476982732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7" spans="1:32" x14ac:dyDescent="0.3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x14ac:dyDescent="0.3"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x14ac:dyDescent="0.3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x14ac:dyDescent="0.3"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8:32" x14ac:dyDescent="0.3"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8:32" x14ac:dyDescent="0.3"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8:32" x14ac:dyDescent="0.3"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8:32" x14ac:dyDescent="0.3"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8:32" x14ac:dyDescent="0.3"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8:32" x14ac:dyDescent="0.3"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8:32" x14ac:dyDescent="0.3"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8:32" x14ac:dyDescent="0.3"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8:32" x14ac:dyDescent="0.3"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8:32" x14ac:dyDescent="0.3"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8:32" x14ac:dyDescent="0.3"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8:32" x14ac:dyDescent="0.3"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8:32" x14ac:dyDescent="0.3"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8:32" x14ac:dyDescent="0.3"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8:32" x14ac:dyDescent="0.3"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8:32" x14ac:dyDescent="0.3"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8:32" x14ac:dyDescent="0.3"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8:32" x14ac:dyDescent="0.3"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8:32" x14ac:dyDescent="0.3"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8:32" x14ac:dyDescent="0.3"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8:32" x14ac:dyDescent="0.3"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8:32" x14ac:dyDescent="0.3"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8:32" x14ac:dyDescent="0.3"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8:32" x14ac:dyDescent="0.3"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8:32" x14ac:dyDescent="0.3"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8:32" x14ac:dyDescent="0.3"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8:32" x14ac:dyDescent="0.3"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8:32" x14ac:dyDescent="0.3"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8:32" x14ac:dyDescent="0.3"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8:32" x14ac:dyDescent="0.3"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8:32" x14ac:dyDescent="0.3"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8:32" x14ac:dyDescent="0.3"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</sheetData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8FD5BFA0-C2AC-4294-9A1D-C75BC519FCD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'2020 RPP'!B3:N3</xm:f>
              <xm:sqref>P3</xm:sqref>
            </x14:sparkline>
            <x14:sparkline>
              <xm:f>'2020 RPP'!B4:N4</xm:f>
              <xm:sqref>P4</xm:sqref>
            </x14:sparkline>
            <x14:sparkline>
              <xm:f>'2020 RPP'!B5:N5</xm:f>
              <xm:sqref>P5</xm:sqref>
            </x14:sparkline>
            <x14:sparkline>
              <xm:f>'2020 RPP'!B6:N6</xm:f>
              <xm:sqref>P6</xm:sqref>
            </x14:sparkline>
            <x14:sparkline>
              <xm:f>'2020 RPP'!B7:N7</xm:f>
              <xm:sqref>P7</xm:sqref>
            </x14:sparkline>
            <x14:sparkline>
              <xm:f>'2020 RPP'!B8:N8</xm:f>
              <xm:sqref>P8</xm:sqref>
            </x14:sparkline>
            <x14:sparkline>
              <xm:f>'2020 RPP'!B9:N9</xm:f>
              <xm:sqref>P9</xm:sqref>
            </x14:sparkline>
            <x14:sparkline>
              <xm:f>'2020 RPP'!B10:N10</xm:f>
              <xm:sqref>P10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1064-58B9-4FCC-9115-5034441B0AD9}">
  <sheetPr>
    <tabColor rgb="FFCC00CC"/>
  </sheetPr>
  <dimension ref="A1:AD111"/>
  <sheetViews>
    <sheetView topLeftCell="A69" zoomScale="77" workbookViewId="0">
      <selection activeCell="R88" sqref="R88"/>
    </sheetView>
  </sheetViews>
  <sheetFormatPr defaultRowHeight="14.4" x14ac:dyDescent="0.3"/>
  <cols>
    <col min="1" max="1" width="17.44140625" customWidth="1"/>
    <col min="2" max="2" width="12.6640625" customWidth="1"/>
    <col min="3" max="3" width="14.88671875" bestFit="1" customWidth="1"/>
    <col min="4" max="4" width="11.88671875" bestFit="1" customWidth="1"/>
    <col min="5" max="12" width="12.6640625" customWidth="1"/>
    <col min="13" max="13" width="13" bestFit="1" customWidth="1"/>
    <col min="14" max="14" width="13.44140625" bestFit="1" customWidth="1"/>
    <col min="15" max="15" width="15.109375" customWidth="1"/>
    <col min="16" max="16" width="14.109375" customWidth="1"/>
    <col min="18" max="18" width="13.33203125" bestFit="1" customWidth="1"/>
  </cols>
  <sheetData>
    <row r="1" spans="1:30" x14ac:dyDescent="0.3">
      <c r="A1" s="1"/>
      <c r="B1" s="2">
        <v>44197</v>
      </c>
      <c r="C1" s="27">
        <v>44228</v>
      </c>
      <c r="D1" s="27">
        <v>44250</v>
      </c>
      <c r="E1" s="26">
        <v>44256</v>
      </c>
      <c r="F1" s="2">
        <v>44287</v>
      </c>
      <c r="G1" s="2">
        <v>44317</v>
      </c>
      <c r="H1" s="2">
        <v>44348</v>
      </c>
      <c r="I1" s="2">
        <v>44378</v>
      </c>
      <c r="J1" s="2">
        <v>44409</v>
      </c>
      <c r="K1" s="2">
        <v>44440</v>
      </c>
      <c r="L1" s="2">
        <v>44470</v>
      </c>
      <c r="M1" s="2">
        <v>44501</v>
      </c>
      <c r="N1" s="2">
        <v>44531</v>
      </c>
      <c r="O1" s="2" t="s">
        <v>0</v>
      </c>
      <c r="P1" s="2"/>
      <c r="Q1" s="1"/>
    </row>
    <row r="2" spans="1:30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0" x14ac:dyDescent="0.3">
      <c r="A3" t="s">
        <v>2</v>
      </c>
      <c r="B3" s="5">
        <v>-858426.92000000016</v>
      </c>
      <c r="C3" s="5">
        <v>-703217.14000000013</v>
      </c>
      <c r="D3" s="5">
        <v>-289424.88999999996</v>
      </c>
      <c r="E3" s="5">
        <v>-793316.77</v>
      </c>
      <c r="F3" s="5">
        <v>-893331.54000000015</v>
      </c>
      <c r="G3" s="5">
        <v>-878818.59000000008</v>
      </c>
      <c r="H3" s="5">
        <v>-887274.69000000006</v>
      </c>
      <c r="I3" s="5">
        <v>-935553.85999999975</v>
      </c>
      <c r="J3" s="5">
        <v>-915662.08999999973</v>
      </c>
      <c r="K3" s="5">
        <v>-912794.50999999989</v>
      </c>
      <c r="L3" s="5">
        <v>-882477.90999999992</v>
      </c>
      <c r="M3" s="5">
        <v>-1061194.4899999998</v>
      </c>
      <c r="N3" s="5">
        <v>-1261361.7299999997</v>
      </c>
      <c r="O3" s="6">
        <f>SUM(B3:N3)</f>
        <v>-11272855.130000001</v>
      </c>
      <c r="P3" s="6">
        <f>O3/12</f>
        <v>-939404.59416666673</v>
      </c>
    </row>
    <row r="4" spans="1:30" x14ac:dyDescent="0.3">
      <c r="A4" t="s">
        <v>3</v>
      </c>
      <c r="B4" s="5">
        <v>-914753.64</v>
      </c>
      <c r="C4" s="5">
        <v>-708728.17</v>
      </c>
      <c r="D4" s="5">
        <v>-265423.85999999993</v>
      </c>
      <c r="E4" s="5">
        <v>-800088.33999999973</v>
      </c>
      <c r="F4" s="5">
        <v>-709730.52</v>
      </c>
      <c r="G4" s="5">
        <v>-1090344.3599999999</v>
      </c>
      <c r="H4" s="5">
        <v>-1323201.3499999996</v>
      </c>
      <c r="I4" s="5">
        <v>-1531994.2800000005</v>
      </c>
      <c r="J4" s="5">
        <v>-1556271.8200000005</v>
      </c>
      <c r="K4" s="5">
        <v>-1345904.08</v>
      </c>
      <c r="L4" s="5">
        <v>-1054282.9499999997</v>
      </c>
      <c r="M4" s="5">
        <v>-1049044.68</v>
      </c>
      <c r="N4" s="5">
        <v>-1297666.9799999997</v>
      </c>
      <c r="O4" s="6">
        <f t="shared" ref="O4:O10" si="0">SUM(B4:N4)</f>
        <v>-13647435.029999999</v>
      </c>
      <c r="P4" s="6">
        <f t="shared" ref="P4:P10" si="1">O4/12</f>
        <v>-1137286.2524999999</v>
      </c>
    </row>
    <row r="5" spans="1:30" x14ac:dyDescent="0.3">
      <c r="A5" t="s">
        <v>4</v>
      </c>
      <c r="B5" s="5">
        <v>-1714622.46</v>
      </c>
      <c r="C5" s="5">
        <v>-1225511.72</v>
      </c>
      <c r="D5" s="5">
        <v>-340052.45</v>
      </c>
      <c r="E5" s="5">
        <v>-1557750.25</v>
      </c>
      <c r="F5" s="5">
        <v>-1316910.2</v>
      </c>
      <c r="G5" s="5">
        <v>-1612041.6300000001</v>
      </c>
      <c r="H5" s="5">
        <v>-1999749.57</v>
      </c>
      <c r="I5" s="5">
        <v>-2847978.52</v>
      </c>
      <c r="J5" s="5">
        <v>-2684632.69</v>
      </c>
      <c r="K5" s="5">
        <v>-1851815.0000000002</v>
      </c>
      <c r="L5" s="5">
        <v>-1429048.02</v>
      </c>
      <c r="M5" s="5">
        <v>-1538374.69</v>
      </c>
      <c r="N5" s="5">
        <v>-1683612.2700000003</v>
      </c>
      <c r="O5" s="6">
        <f t="shared" si="0"/>
        <v>-21802099.469999999</v>
      </c>
      <c r="P5" s="6">
        <f t="shared" si="1"/>
        <v>-1816841.6224999998</v>
      </c>
    </row>
    <row r="6" spans="1:30" x14ac:dyDescent="0.3">
      <c r="A6" t="s">
        <v>5</v>
      </c>
      <c r="B6" s="5">
        <v>-1717192.3999999997</v>
      </c>
      <c r="C6" s="5">
        <v>-1179283.4300000002</v>
      </c>
      <c r="D6" s="5">
        <v>-318511.35999999999</v>
      </c>
      <c r="E6" s="5">
        <v>-1494319.4000000001</v>
      </c>
      <c r="F6" s="5">
        <v>-1318689.7099999997</v>
      </c>
      <c r="G6" s="5">
        <v>-1525010.4700000004</v>
      </c>
      <c r="H6" s="5">
        <v>-1752550.42</v>
      </c>
      <c r="I6" s="5">
        <v>-2478464.9400000004</v>
      </c>
      <c r="J6" s="5">
        <v>-2111548.42</v>
      </c>
      <c r="K6" s="5">
        <v>-1638277.2000000002</v>
      </c>
      <c r="L6" s="5">
        <v>-1366988.4900000002</v>
      </c>
      <c r="M6" s="5">
        <v>-1441872.9900000002</v>
      </c>
      <c r="N6" s="5">
        <v>-1627377.49</v>
      </c>
      <c r="O6" s="6">
        <f t="shared" si="0"/>
        <v>-19970086.720000003</v>
      </c>
      <c r="P6" s="6">
        <f t="shared" si="1"/>
        <v>-1664173.8933333335</v>
      </c>
    </row>
    <row r="7" spans="1:30" x14ac:dyDescent="0.3">
      <c r="A7" t="s">
        <v>6</v>
      </c>
      <c r="B7" s="5">
        <v>-6319009.6500000004</v>
      </c>
      <c r="C7" s="5">
        <v>-4491977.0699999994</v>
      </c>
      <c r="D7" s="5">
        <v>-959804.19</v>
      </c>
      <c r="E7" s="5">
        <v>-5676412.0300000003</v>
      </c>
      <c r="F7" s="28">
        <v>-3834799.0400000005</v>
      </c>
      <c r="G7" s="5">
        <v>-5354647.330000001</v>
      </c>
      <c r="H7" s="5">
        <v>-7148549.1799999988</v>
      </c>
      <c r="I7" s="5">
        <v>-7695368.0599999987</v>
      </c>
      <c r="J7" s="5">
        <v>-8005303.3899999997</v>
      </c>
      <c r="K7" s="5">
        <v>-5771518.2599999988</v>
      </c>
      <c r="L7" s="5">
        <v>-5170687.6599999992</v>
      </c>
      <c r="M7" s="5">
        <v>-4722887.6399999978</v>
      </c>
      <c r="N7" s="5">
        <v>-6015915.6400000006</v>
      </c>
      <c r="O7" s="6">
        <f t="shared" si="0"/>
        <v>-71166879.139999986</v>
      </c>
      <c r="P7" s="6">
        <f t="shared" si="1"/>
        <v>-5930573.2616666658</v>
      </c>
    </row>
    <row r="8" spans="1:30" x14ac:dyDescent="0.3">
      <c r="A8" t="s">
        <v>7</v>
      </c>
      <c r="B8" s="5">
        <v>-1934456.02</v>
      </c>
      <c r="C8" s="5">
        <v>-1314393.347142857</v>
      </c>
      <c r="D8" s="5">
        <v>-358470.91285714286</v>
      </c>
      <c r="E8" s="5">
        <v>-1947268.41</v>
      </c>
      <c r="F8" s="5">
        <v>-1811418.06</v>
      </c>
      <c r="G8" s="5">
        <v>-1730032.2799999998</v>
      </c>
      <c r="H8" s="5">
        <v>-1677870.18</v>
      </c>
      <c r="I8" s="5">
        <v>-1920140.42</v>
      </c>
      <c r="J8" s="5">
        <v>-1942016.15</v>
      </c>
      <c r="K8" s="5">
        <v>-1810997.3</v>
      </c>
      <c r="L8" s="5">
        <v>-1732439.94</v>
      </c>
      <c r="M8" s="5">
        <v>-1775823.6900000002</v>
      </c>
      <c r="N8" s="5">
        <v>-1204086.8599999999</v>
      </c>
      <c r="O8" s="6">
        <f t="shared" si="0"/>
        <v>-21159413.57</v>
      </c>
      <c r="P8" s="6">
        <f t="shared" si="1"/>
        <v>-1763284.4641666666</v>
      </c>
    </row>
    <row r="9" spans="1:30" x14ac:dyDescent="0.3">
      <c r="A9" t="s">
        <v>8</v>
      </c>
      <c r="B9" s="5">
        <v>-3481558.1599999992</v>
      </c>
      <c r="C9" s="34">
        <v>-2966332.2935714247</v>
      </c>
      <c r="D9" s="28">
        <v>-808999.71642857033</v>
      </c>
      <c r="E9" s="5">
        <v>-4189236.8799999943</v>
      </c>
      <c r="F9" s="5">
        <v>-3181311.0100000021</v>
      </c>
      <c r="G9" s="5">
        <v>-3550230.899999998</v>
      </c>
      <c r="H9" s="5">
        <v>-3499480.3599999961</v>
      </c>
      <c r="I9" s="5">
        <v>-3955887.2100000009</v>
      </c>
      <c r="J9" s="5">
        <v>-4162014.5599999991</v>
      </c>
      <c r="K9" s="5">
        <v>-4061617.0600000028</v>
      </c>
      <c r="L9" s="5">
        <v>-3429208.2899999991</v>
      </c>
      <c r="M9" s="5">
        <v>-3676438.9599999962</v>
      </c>
      <c r="N9" s="5">
        <v>-4045717.13</v>
      </c>
      <c r="O9" s="6">
        <f t="shared" si="0"/>
        <v>-45008032.529999986</v>
      </c>
      <c r="P9" s="6">
        <f t="shared" si="1"/>
        <v>-3750669.377499999</v>
      </c>
      <c r="R9" s="6"/>
    </row>
    <row r="10" spans="1:30" x14ac:dyDescent="0.3">
      <c r="A10" t="s">
        <v>9</v>
      </c>
      <c r="B10" s="5">
        <v>-4276133.9206139017</v>
      </c>
      <c r="C10" s="5">
        <v>-3030256.1969460784</v>
      </c>
      <c r="D10" s="5">
        <v>-826433.50825802144</v>
      </c>
      <c r="E10" s="5">
        <v>-3833892.6549165002</v>
      </c>
      <c r="F10" s="5">
        <v>-3168191.1583416001</v>
      </c>
      <c r="G10" s="5">
        <v>-3466751.637145</v>
      </c>
      <c r="H10" s="5">
        <v>-4631847.5015040003</v>
      </c>
      <c r="I10" s="5">
        <v>-4986509.4358330006</v>
      </c>
      <c r="J10" s="28">
        <v>-5588086.3444560003</v>
      </c>
      <c r="K10" s="5">
        <v>-3802750.4743959997</v>
      </c>
      <c r="L10" s="5">
        <v>-3444870.1735680001</v>
      </c>
      <c r="M10" s="5">
        <v>-3838186.2284575002</v>
      </c>
      <c r="N10" s="5">
        <v>-4191449.5171018997</v>
      </c>
      <c r="O10" s="6">
        <f t="shared" si="0"/>
        <v>-49085358.751537502</v>
      </c>
      <c r="P10" s="6">
        <f t="shared" si="1"/>
        <v>-4090446.5626281253</v>
      </c>
    </row>
    <row r="11" spans="1:30" x14ac:dyDescent="0.3">
      <c r="A11" s="7" t="s">
        <v>0</v>
      </c>
      <c r="B11" s="8">
        <f>SUM(B3:B10)</f>
        <v>-21216153.1706139</v>
      </c>
      <c r="C11" s="8">
        <f t="shared" ref="C11:O11" si="2">SUM(C3:C10)</f>
        <v>-15619699.36766036</v>
      </c>
      <c r="D11" s="8">
        <f>SUM(D3:D10)</f>
        <v>-4167120.8875437346</v>
      </c>
      <c r="E11" s="8">
        <f t="shared" si="2"/>
        <v>-20292284.734916493</v>
      </c>
      <c r="F11" s="8">
        <f t="shared" si="2"/>
        <v>-16234381.238341602</v>
      </c>
      <c r="G11" s="8">
        <f t="shared" si="2"/>
        <v>-19207877.197145</v>
      </c>
      <c r="H11" s="8">
        <f t="shared" si="2"/>
        <v>-22920523.251503993</v>
      </c>
      <c r="I11" s="8">
        <f t="shared" si="2"/>
        <v>-26351896.725832999</v>
      </c>
      <c r="J11" s="8">
        <f t="shared" si="2"/>
        <v>-26965535.464455999</v>
      </c>
      <c r="K11" s="8">
        <f t="shared" si="2"/>
        <v>-21195673.884396002</v>
      </c>
      <c r="L11" s="8">
        <f t="shared" si="2"/>
        <v>-18510003.433567997</v>
      </c>
      <c r="M11" s="8">
        <f t="shared" si="2"/>
        <v>-19103823.368457492</v>
      </c>
      <c r="N11" s="8">
        <f t="shared" si="2"/>
        <v>-21327187.617101897</v>
      </c>
      <c r="O11" s="8">
        <f t="shared" si="2"/>
        <v>-253112160.34153748</v>
      </c>
      <c r="P11" s="6"/>
    </row>
    <row r="12" spans="1:30" x14ac:dyDescent="0.3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x14ac:dyDescent="0.3">
      <c r="A13" t="s">
        <v>2</v>
      </c>
      <c r="B13" s="9">
        <f>ROUND(B3/B$11,5)</f>
        <v>4.0460000000000003E-2</v>
      </c>
      <c r="C13" s="9">
        <f t="shared" ref="C13:N20" si="3">ROUND(C3/C$11,5)</f>
        <v>4.5019999999999998E-2</v>
      </c>
      <c r="D13" s="9">
        <f t="shared" si="3"/>
        <v>6.9449999999999998E-2</v>
      </c>
      <c r="E13" s="9">
        <f t="shared" si="3"/>
        <v>3.909E-2</v>
      </c>
      <c r="F13" s="9">
        <f t="shared" si="3"/>
        <v>5.5030000000000003E-2</v>
      </c>
      <c r="G13" s="9">
        <f t="shared" si="3"/>
        <v>4.5749999999999999E-2</v>
      </c>
      <c r="H13" s="9">
        <f t="shared" si="3"/>
        <v>3.8710000000000001E-2</v>
      </c>
      <c r="I13" s="9">
        <f t="shared" si="3"/>
        <v>3.5499999999999997E-2</v>
      </c>
      <c r="J13" s="9">
        <f t="shared" si="3"/>
        <v>3.3959999999999997E-2</v>
      </c>
      <c r="K13" s="9">
        <f t="shared" si="3"/>
        <v>4.3069999999999997E-2</v>
      </c>
      <c r="L13" s="9">
        <f t="shared" si="3"/>
        <v>4.768E-2</v>
      </c>
      <c r="M13" s="9">
        <f t="shared" si="3"/>
        <v>5.5550000000000002E-2</v>
      </c>
      <c r="N13" s="9">
        <f t="shared" si="3"/>
        <v>5.9139999999999998E-2</v>
      </c>
      <c r="O13" s="9">
        <f>ROUND(O3/O$11,5)</f>
        <v>4.4540000000000003E-2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x14ac:dyDescent="0.3">
      <c r="A14" t="s">
        <v>3</v>
      </c>
      <c r="B14" s="9">
        <f t="shared" ref="B14:O20" si="4">ROUND(B4/B$11,5)</f>
        <v>4.3119999999999999E-2</v>
      </c>
      <c r="C14" s="9">
        <f t="shared" si="4"/>
        <v>4.5370000000000001E-2</v>
      </c>
      <c r="D14" s="9">
        <f t="shared" si="3"/>
        <v>6.3689999999999997E-2</v>
      </c>
      <c r="E14" s="9">
        <f t="shared" si="4"/>
        <v>3.943E-2</v>
      </c>
      <c r="F14" s="9">
        <f t="shared" si="4"/>
        <v>4.3720000000000002E-2</v>
      </c>
      <c r="G14" s="9">
        <f t="shared" si="4"/>
        <v>5.6770000000000001E-2</v>
      </c>
      <c r="H14" s="9">
        <f t="shared" si="4"/>
        <v>5.7729999999999997E-2</v>
      </c>
      <c r="I14" s="9">
        <f t="shared" si="4"/>
        <v>5.8139999999999997E-2</v>
      </c>
      <c r="J14" s="9">
        <f t="shared" si="4"/>
        <v>5.7709999999999997E-2</v>
      </c>
      <c r="K14" s="9">
        <f t="shared" si="4"/>
        <v>6.3500000000000001E-2</v>
      </c>
      <c r="L14" s="9">
        <f t="shared" si="4"/>
        <v>5.6959999999999997E-2</v>
      </c>
      <c r="M14" s="9">
        <f t="shared" si="4"/>
        <v>5.491E-2</v>
      </c>
      <c r="N14" s="9">
        <f t="shared" si="4"/>
        <v>6.0850000000000001E-2</v>
      </c>
      <c r="O14" s="9">
        <f t="shared" si="4"/>
        <v>5.3920000000000003E-2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x14ac:dyDescent="0.3">
      <c r="A15" t="s">
        <v>4</v>
      </c>
      <c r="B15" s="9">
        <f t="shared" si="4"/>
        <v>8.0820000000000003E-2</v>
      </c>
      <c r="C15" s="9">
        <f t="shared" si="4"/>
        <v>7.8460000000000002E-2</v>
      </c>
      <c r="D15" s="9">
        <f t="shared" si="3"/>
        <v>8.1600000000000006E-2</v>
      </c>
      <c r="E15" s="9">
        <f t="shared" si="4"/>
        <v>7.6770000000000005E-2</v>
      </c>
      <c r="F15" s="9">
        <f t="shared" si="4"/>
        <v>8.1119999999999998E-2</v>
      </c>
      <c r="G15" s="9">
        <f t="shared" si="4"/>
        <v>8.3930000000000005E-2</v>
      </c>
      <c r="H15" s="9">
        <f t="shared" si="4"/>
        <v>8.7249999999999994E-2</v>
      </c>
      <c r="I15" s="9">
        <f t="shared" si="4"/>
        <v>0.10807</v>
      </c>
      <c r="J15" s="9">
        <f t="shared" si="4"/>
        <v>9.9559999999999996E-2</v>
      </c>
      <c r="K15" s="9">
        <f t="shared" si="4"/>
        <v>8.7370000000000003E-2</v>
      </c>
      <c r="L15" s="9">
        <f t="shared" si="4"/>
        <v>7.7200000000000005E-2</v>
      </c>
      <c r="M15" s="9">
        <f t="shared" si="4"/>
        <v>8.0530000000000004E-2</v>
      </c>
      <c r="N15" s="9">
        <f t="shared" si="4"/>
        <v>7.8939999999999996E-2</v>
      </c>
      <c r="O15" s="9">
        <f t="shared" si="4"/>
        <v>8.6139999999999994E-2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3">
      <c r="A16" t="s">
        <v>5</v>
      </c>
      <c r="B16" s="9">
        <f t="shared" si="4"/>
        <v>8.0939999999999998E-2</v>
      </c>
      <c r="C16" s="9">
        <f t="shared" si="4"/>
        <v>7.5499999999999998E-2</v>
      </c>
      <c r="D16" s="9">
        <f t="shared" si="3"/>
        <v>7.6429999999999998E-2</v>
      </c>
      <c r="E16" s="9">
        <f t="shared" si="4"/>
        <v>7.3639999999999997E-2</v>
      </c>
      <c r="F16" s="9">
        <f t="shared" si="4"/>
        <v>8.1229999999999997E-2</v>
      </c>
      <c r="G16" s="9">
        <f t="shared" si="4"/>
        <v>7.9399999999999998E-2</v>
      </c>
      <c r="H16" s="9">
        <f t="shared" si="4"/>
        <v>7.646E-2</v>
      </c>
      <c r="I16" s="9">
        <f t="shared" si="4"/>
        <v>9.4049999999999995E-2</v>
      </c>
      <c r="J16" s="9">
        <f t="shared" si="4"/>
        <v>7.8310000000000005E-2</v>
      </c>
      <c r="K16" s="9">
        <f t="shared" si="4"/>
        <v>7.7289999999999998E-2</v>
      </c>
      <c r="L16" s="9">
        <f t="shared" si="4"/>
        <v>7.3849999999999999E-2</v>
      </c>
      <c r="M16" s="9">
        <f t="shared" si="4"/>
        <v>7.5480000000000005E-2</v>
      </c>
      <c r="N16" s="9">
        <f t="shared" si="4"/>
        <v>7.6310000000000003E-2</v>
      </c>
      <c r="O16" s="9">
        <f t="shared" si="4"/>
        <v>7.8899999999999998E-2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3">
      <c r="A17" t="s">
        <v>6</v>
      </c>
      <c r="B17" s="9">
        <f t="shared" si="4"/>
        <v>0.29783999999999999</v>
      </c>
      <c r="C17" s="9">
        <f t="shared" si="4"/>
        <v>0.28758</v>
      </c>
      <c r="D17" s="9">
        <f t="shared" si="3"/>
        <v>0.23033000000000001</v>
      </c>
      <c r="E17" s="9">
        <f t="shared" si="4"/>
        <v>0.27972999999999998</v>
      </c>
      <c r="F17" s="9">
        <f t="shared" si="4"/>
        <v>0.23621</v>
      </c>
      <c r="G17" s="9">
        <f t="shared" si="4"/>
        <v>0.27877000000000002</v>
      </c>
      <c r="H17" s="9">
        <f t="shared" si="4"/>
        <v>0.31187999999999999</v>
      </c>
      <c r="I17" s="9">
        <f t="shared" si="4"/>
        <v>0.29202</v>
      </c>
      <c r="J17" s="9">
        <f t="shared" si="4"/>
        <v>0.29687000000000002</v>
      </c>
      <c r="K17" s="9">
        <f t="shared" si="4"/>
        <v>0.27229999999999999</v>
      </c>
      <c r="L17" s="9">
        <f t="shared" si="4"/>
        <v>0.27934999999999999</v>
      </c>
      <c r="M17" s="9">
        <f t="shared" si="4"/>
        <v>0.24722</v>
      </c>
      <c r="N17" s="9">
        <f t="shared" si="4"/>
        <v>0.28208</v>
      </c>
      <c r="O17" s="9">
        <f t="shared" si="4"/>
        <v>0.28116999999999998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3">
      <c r="A18" t="s">
        <v>7</v>
      </c>
      <c r="B18" s="9">
        <f t="shared" si="4"/>
        <v>9.1179999999999997E-2</v>
      </c>
      <c r="C18" s="9">
        <f t="shared" si="4"/>
        <v>8.4150000000000003E-2</v>
      </c>
      <c r="D18" s="9">
        <f t="shared" si="3"/>
        <v>8.6019999999999999E-2</v>
      </c>
      <c r="E18" s="9">
        <f t="shared" si="4"/>
        <v>9.5960000000000004E-2</v>
      </c>
      <c r="F18" s="9">
        <f t="shared" si="4"/>
        <v>0.11158</v>
      </c>
      <c r="G18" s="9">
        <f t="shared" si="4"/>
        <v>9.0069999999999997E-2</v>
      </c>
      <c r="H18" s="9">
        <f t="shared" si="4"/>
        <v>7.3200000000000001E-2</v>
      </c>
      <c r="I18" s="9">
        <f t="shared" si="4"/>
        <v>7.2870000000000004E-2</v>
      </c>
      <c r="J18" s="9">
        <f t="shared" si="4"/>
        <v>7.2020000000000001E-2</v>
      </c>
      <c r="K18" s="9">
        <f t="shared" si="4"/>
        <v>8.5440000000000002E-2</v>
      </c>
      <c r="L18" s="9">
        <f t="shared" si="4"/>
        <v>9.3590000000000007E-2</v>
      </c>
      <c r="M18" s="9">
        <f t="shared" si="4"/>
        <v>9.2960000000000001E-2</v>
      </c>
      <c r="N18" s="9">
        <f t="shared" si="4"/>
        <v>5.6460000000000003E-2</v>
      </c>
      <c r="O18" s="9">
        <f t="shared" si="4"/>
        <v>8.3599999999999994E-2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3">
      <c r="A19" t="s">
        <v>8</v>
      </c>
      <c r="B19" s="9">
        <f t="shared" si="4"/>
        <v>0.1641</v>
      </c>
      <c r="C19" s="9">
        <f>ROUND(C9/C$11,5)</f>
        <v>0.18991</v>
      </c>
      <c r="D19" s="9">
        <f t="shared" si="3"/>
        <v>0.19414000000000001</v>
      </c>
      <c r="E19" s="9">
        <f t="shared" si="4"/>
        <v>0.20644000000000001</v>
      </c>
      <c r="F19" s="9">
        <f t="shared" si="4"/>
        <v>0.19596</v>
      </c>
      <c r="G19" s="9">
        <f t="shared" si="4"/>
        <v>0.18482999999999999</v>
      </c>
      <c r="H19" s="9">
        <f t="shared" si="4"/>
        <v>0.15268000000000001</v>
      </c>
      <c r="I19" s="9">
        <f t="shared" si="4"/>
        <v>0.15012</v>
      </c>
      <c r="J19" s="9">
        <f t="shared" si="4"/>
        <v>0.15434999999999999</v>
      </c>
      <c r="K19" s="9">
        <f t="shared" si="4"/>
        <v>0.19162000000000001</v>
      </c>
      <c r="L19" s="9">
        <f t="shared" si="4"/>
        <v>0.18526000000000001</v>
      </c>
      <c r="M19" s="9">
        <f t="shared" si="4"/>
        <v>0.19245000000000001</v>
      </c>
      <c r="N19" s="9">
        <f t="shared" si="4"/>
        <v>0.18970000000000001</v>
      </c>
      <c r="O19" s="9">
        <f t="shared" si="4"/>
        <v>0.17782000000000001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3">
      <c r="A20" t="s">
        <v>9</v>
      </c>
      <c r="B20" s="9">
        <f t="shared" si="4"/>
        <v>0.20155000000000001</v>
      </c>
      <c r="C20" s="9">
        <f t="shared" si="4"/>
        <v>0.19400000000000001</v>
      </c>
      <c r="D20" s="9">
        <f t="shared" si="3"/>
        <v>0.19832</v>
      </c>
      <c r="E20" s="9">
        <f t="shared" si="4"/>
        <v>0.18892999999999999</v>
      </c>
      <c r="F20" s="9">
        <f t="shared" si="4"/>
        <v>0.19514999999999999</v>
      </c>
      <c r="G20" s="9">
        <f t="shared" si="4"/>
        <v>0.18049000000000001</v>
      </c>
      <c r="H20" s="9">
        <f t="shared" si="4"/>
        <v>0.20208000000000001</v>
      </c>
      <c r="I20" s="9">
        <f t="shared" si="4"/>
        <v>0.18923000000000001</v>
      </c>
      <c r="J20" s="9">
        <f t="shared" si="4"/>
        <v>0.20723</v>
      </c>
      <c r="K20" s="9">
        <f t="shared" si="4"/>
        <v>0.17940999999999999</v>
      </c>
      <c r="L20" s="9">
        <f t="shared" si="4"/>
        <v>0.18611</v>
      </c>
      <c r="M20" s="9">
        <f t="shared" si="4"/>
        <v>0.20091000000000001</v>
      </c>
      <c r="N20" s="9">
        <f t="shared" si="4"/>
        <v>0.19653000000000001</v>
      </c>
      <c r="O20" s="9">
        <f t="shared" si="4"/>
        <v>0.19392999999999999</v>
      </c>
    </row>
    <row r="21" spans="1:30" x14ac:dyDescent="0.3">
      <c r="A21" s="10"/>
      <c r="B21" s="11">
        <f>SUM(B13:B20)</f>
        <v>1.0000100000000001</v>
      </c>
      <c r="C21" s="11">
        <f t="shared" ref="C21:O21" si="5">SUM(C13:C20)</f>
        <v>0.99998999999999993</v>
      </c>
      <c r="D21" s="11">
        <f>SUM(D13:D20)</f>
        <v>0.99997999999999987</v>
      </c>
      <c r="E21" s="11">
        <f t="shared" si="5"/>
        <v>0.99999000000000016</v>
      </c>
      <c r="F21" s="11">
        <f t="shared" si="5"/>
        <v>1</v>
      </c>
      <c r="G21" s="11">
        <f t="shared" si="5"/>
        <v>1.0000100000000001</v>
      </c>
      <c r="H21" s="11">
        <f t="shared" si="5"/>
        <v>0.99999000000000016</v>
      </c>
      <c r="I21" s="11">
        <f t="shared" si="5"/>
        <v>1</v>
      </c>
      <c r="J21" s="11">
        <f t="shared" si="5"/>
        <v>1.0000100000000001</v>
      </c>
      <c r="K21" s="11">
        <f t="shared" si="5"/>
        <v>0.99999999999999989</v>
      </c>
      <c r="L21" s="11">
        <f t="shared" si="5"/>
        <v>1</v>
      </c>
      <c r="M21" s="11">
        <f t="shared" si="5"/>
        <v>1.0000100000000001</v>
      </c>
      <c r="N21" s="11">
        <f t="shared" si="5"/>
        <v>1.0000100000000001</v>
      </c>
      <c r="O21" s="11">
        <f t="shared" si="5"/>
        <v>1.0000199999999999</v>
      </c>
    </row>
    <row r="22" spans="1:30" s="15" customFormat="1" ht="22.5" customHeight="1" x14ac:dyDescent="0.3">
      <c r="A22" s="12" t="s">
        <v>11</v>
      </c>
      <c r="B22" s="13">
        <v>20995116.91</v>
      </c>
      <c r="C22" s="13">
        <v>16283492.472142858</v>
      </c>
      <c r="D22" s="13">
        <v>3539889.6678571431</v>
      </c>
      <c r="E22" s="13">
        <v>19321362.48</v>
      </c>
      <c r="F22" s="13">
        <v>16903766.009999998</v>
      </c>
      <c r="G22" s="13">
        <v>18396375.82</v>
      </c>
      <c r="H22" s="13">
        <v>24298471.460000001</v>
      </c>
      <c r="I22" s="13">
        <v>24791523.16</v>
      </c>
      <c r="J22" s="13">
        <v>27197777.760000002</v>
      </c>
      <c r="K22" s="13">
        <v>20428074.48</v>
      </c>
      <c r="L22" s="13">
        <v>18428290.579999998</v>
      </c>
      <c r="M22" s="13">
        <v>19173407.420000002</v>
      </c>
      <c r="N22" s="13">
        <v>20119949.539999999</v>
      </c>
      <c r="O22" s="13"/>
      <c r="P22" s="13"/>
    </row>
    <row r="23" spans="1:30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30" x14ac:dyDescent="0.3">
      <c r="A24" t="s">
        <v>2</v>
      </c>
      <c r="B24" s="5">
        <f t="shared" ref="B24:N31" si="6">B$22*B13</f>
        <v>849462.43017860001</v>
      </c>
      <c r="C24" s="5">
        <f t="shared" si="6"/>
        <v>733082.8310958714</v>
      </c>
      <c r="D24" s="5">
        <f t="shared" si="6"/>
        <v>245845.33743267859</v>
      </c>
      <c r="E24" s="5">
        <f t="shared" si="6"/>
        <v>755272.05934320006</v>
      </c>
      <c r="F24" s="5">
        <f t="shared" si="6"/>
        <v>930214.24353029998</v>
      </c>
      <c r="G24" s="5">
        <f t="shared" si="6"/>
        <v>841634.19376499997</v>
      </c>
      <c r="H24" s="5">
        <f t="shared" si="6"/>
        <v>940593.83021660009</v>
      </c>
      <c r="I24" s="5">
        <f t="shared" si="6"/>
        <v>880099.0721799999</v>
      </c>
      <c r="J24" s="5">
        <f t="shared" si="6"/>
        <v>923636.53272959997</v>
      </c>
      <c r="K24" s="5">
        <f t="shared" si="6"/>
        <v>879837.1678536</v>
      </c>
      <c r="L24" s="5">
        <f t="shared" si="6"/>
        <v>878660.89485439996</v>
      </c>
      <c r="M24" s="5">
        <f t="shared" si="6"/>
        <v>1065082.7821810001</v>
      </c>
      <c r="N24" s="5">
        <f t="shared" si="6"/>
        <v>1189893.8157955999</v>
      </c>
    </row>
    <row r="25" spans="1:30" x14ac:dyDescent="0.3">
      <c r="A25" t="s">
        <v>3</v>
      </c>
      <c r="B25" s="5">
        <f t="shared" si="6"/>
        <v>905309.44115919992</v>
      </c>
      <c r="C25" s="5">
        <f t="shared" si="6"/>
        <v>738782.05346112151</v>
      </c>
      <c r="D25" s="5">
        <f t="shared" si="6"/>
        <v>225455.57294582142</v>
      </c>
      <c r="E25" s="5">
        <f t="shared" si="6"/>
        <v>761841.32258639997</v>
      </c>
      <c r="F25" s="5">
        <f t="shared" si="6"/>
        <v>739032.64995719993</v>
      </c>
      <c r="G25" s="5">
        <f t="shared" si="6"/>
        <v>1044362.2553014001</v>
      </c>
      <c r="H25" s="5">
        <f t="shared" si="6"/>
        <v>1402750.7573857999</v>
      </c>
      <c r="I25" s="5">
        <f t="shared" si="6"/>
        <v>1441379.1565224</v>
      </c>
      <c r="J25" s="5">
        <f t="shared" si="6"/>
        <v>1569583.7545296</v>
      </c>
      <c r="K25" s="5">
        <f t="shared" si="6"/>
        <v>1297182.72948</v>
      </c>
      <c r="L25" s="5">
        <f t="shared" si="6"/>
        <v>1049675.4314367999</v>
      </c>
      <c r="M25" s="5">
        <f t="shared" si="6"/>
        <v>1052811.8014322</v>
      </c>
      <c r="N25" s="5">
        <f t="shared" si="6"/>
        <v>1224298.9295089999</v>
      </c>
    </row>
    <row r="26" spans="1:30" x14ac:dyDescent="0.3">
      <c r="A26" t="s">
        <v>4</v>
      </c>
      <c r="B26" s="5">
        <f t="shared" si="6"/>
        <v>1696825.3486662002</v>
      </c>
      <c r="C26" s="5">
        <f t="shared" si="6"/>
        <v>1277602.8193643286</v>
      </c>
      <c r="D26" s="5">
        <f t="shared" si="6"/>
        <v>288854.9968971429</v>
      </c>
      <c r="E26" s="5">
        <f t="shared" si="6"/>
        <v>1483300.9975896</v>
      </c>
      <c r="F26" s="5">
        <f t="shared" si="6"/>
        <v>1371233.4987311999</v>
      </c>
      <c r="G26" s="5">
        <f t="shared" si="6"/>
        <v>1544007.8225726001</v>
      </c>
      <c r="H26" s="5">
        <f t="shared" si="6"/>
        <v>2120041.6348850001</v>
      </c>
      <c r="I26" s="5">
        <f t="shared" si="6"/>
        <v>2679219.9079012</v>
      </c>
      <c r="J26" s="5">
        <f t="shared" si="6"/>
        <v>2707810.7537856</v>
      </c>
      <c r="K26" s="5">
        <f t="shared" si="6"/>
        <v>1784800.8673176002</v>
      </c>
      <c r="L26" s="5">
        <f t="shared" si="6"/>
        <v>1422664.032776</v>
      </c>
      <c r="M26" s="5">
        <f t="shared" si="6"/>
        <v>1544034.4995326002</v>
      </c>
      <c r="N26" s="5">
        <f t="shared" si="6"/>
        <v>1588268.8166875998</v>
      </c>
    </row>
    <row r="27" spans="1:30" x14ac:dyDescent="0.3">
      <c r="A27" t="s">
        <v>5</v>
      </c>
      <c r="B27" s="5">
        <f t="shared" si="6"/>
        <v>1699344.7626954</v>
      </c>
      <c r="C27" s="5">
        <f t="shared" si="6"/>
        <v>1229403.6816467857</v>
      </c>
      <c r="D27" s="5">
        <f t="shared" si="6"/>
        <v>270553.76731432142</v>
      </c>
      <c r="E27" s="5">
        <f t="shared" si="6"/>
        <v>1422825.1330271999</v>
      </c>
      <c r="F27" s="5">
        <f t="shared" si="6"/>
        <v>1373092.9129922998</v>
      </c>
      <c r="G27" s="5">
        <f t="shared" si="6"/>
        <v>1460672.2401079999</v>
      </c>
      <c r="H27" s="5">
        <f t="shared" si="6"/>
        <v>1857861.1278316001</v>
      </c>
      <c r="I27" s="5">
        <f t="shared" si="6"/>
        <v>2331642.7531979997</v>
      </c>
      <c r="J27" s="5">
        <f t="shared" si="6"/>
        <v>2129857.9763856004</v>
      </c>
      <c r="K27" s="5">
        <f t="shared" si="6"/>
        <v>1578885.8765592</v>
      </c>
      <c r="L27" s="5">
        <f t="shared" si="6"/>
        <v>1360929.2593329998</v>
      </c>
      <c r="M27" s="5">
        <f t="shared" si="6"/>
        <v>1447208.7920616001</v>
      </c>
      <c r="N27" s="5">
        <f t="shared" si="6"/>
        <v>1535353.3493973999</v>
      </c>
    </row>
    <row r="28" spans="1:30" x14ac:dyDescent="0.3">
      <c r="A28" t="s">
        <v>6</v>
      </c>
      <c r="B28" s="5">
        <f t="shared" si="6"/>
        <v>6253185.6204744</v>
      </c>
      <c r="C28" s="5">
        <f t="shared" si="6"/>
        <v>4682806.7651388431</v>
      </c>
      <c r="D28" s="5">
        <f t="shared" si="6"/>
        <v>815342.78719753574</v>
      </c>
      <c r="E28" s="5">
        <f t="shared" si="6"/>
        <v>5404764.7265304001</v>
      </c>
      <c r="F28" s="5">
        <f t="shared" si="6"/>
        <v>3992838.5692220996</v>
      </c>
      <c r="G28" s="5">
        <f t="shared" si="6"/>
        <v>5128357.6873414004</v>
      </c>
      <c r="H28" s="5">
        <f t="shared" si="6"/>
        <v>7578207.2789447997</v>
      </c>
      <c r="I28" s="5">
        <f t="shared" si="6"/>
        <v>7239620.5931831999</v>
      </c>
      <c r="J28" s="5">
        <f t="shared" si="6"/>
        <v>8074204.2836112007</v>
      </c>
      <c r="K28" s="5">
        <f t="shared" si="6"/>
        <v>5562564.6809040001</v>
      </c>
      <c r="L28" s="5">
        <f t="shared" si="6"/>
        <v>5147942.9735229993</v>
      </c>
      <c r="M28" s="5">
        <f t="shared" si="6"/>
        <v>4740049.7823724002</v>
      </c>
      <c r="N28" s="5">
        <f t="shared" si="6"/>
        <v>5675435.3662431994</v>
      </c>
    </row>
    <row r="29" spans="1:30" x14ac:dyDescent="0.3">
      <c r="A29" t="s">
        <v>7</v>
      </c>
      <c r="B29" s="5">
        <f t="shared" si="6"/>
        <v>1914334.7598538001</v>
      </c>
      <c r="C29" s="5">
        <f t="shared" si="6"/>
        <v>1370255.8915308216</v>
      </c>
      <c r="D29" s="5">
        <f t="shared" si="6"/>
        <v>304501.30922907143</v>
      </c>
      <c r="E29" s="5">
        <f t="shared" si="6"/>
        <v>1854077.9435808002</v>
      </c>
      <c r="F29" s="5">
        <f t="shared" si="6"/>
        <v>1886122.2113957996</v>
      </c>
      <c r="G29" s="5">
        <f t="shared" si="6"/>
        <v>1656961.5701074</v>
      </c>
      <c r="H29" s="5">
        <f t="shared" si="6"/>
        <v>1778648.110872</v>
      </c>
      <c r="I29" s="5">
        <f t="shared" si="6"/>
        <v>1806558.2926692001</v>
      </c>
      <c r="J29" s="5">
        <f t="shared" si="6"/>
        <v>1958783.9542752001</v>
      </c>
      <c r="K29" s="5">
        <f t="shared" si="6"/>
        <v>1745374.6835712001</v>
      </c>
      <c r="L29" s="5">
        <f t="shared" si="6"/>
        <v>1724703.7153822</v>
      </c>
      <c r="M29" s="5">
        <f t="shared" si="6"/>
        <v>1782359.9537632002</v>
      </c>
      <c r="N29" s="5">
        <f t="shared" si="6"/>
        <v>1135972.3510284</v>
      </c>
    </row>
    <row r="30" spans="1:30" x14ac:dyDescent="0.3">
      <c r="A30" t="s">
        <v>8</v>
      </c>
      <c r="B30" s="5">
        <f t="shared" si="6"/>
        <v>3445298.6849309998</v>
      </c>
      <c r="C30" s="5">
        <f t="shared" si="6"/>
        <v>3092398.0553846504</v>
      </c>
      <c r="D30" s="5">
        <f t="shared" si="6"/>
        <v>687234.18011778581</v>
      </c>
      <c r="E30" s="5">
        <f t="shared" si="6"/>
        <v>3988702.0703712003</v>
      </c>
      <c r="F30" s="5">
        <f t="shared" si="6"/>
        <v>3312461.9873195994</v>
      </c>
      <c r="G30" s="5">
        <f t="shared" si="6"/>
        <v>3400202.1428105999</v>
      </c>
      <c r="H30" s="5">
        <f t="shared" si="6"/>
        <v>3709890.6225128002</v>
      </c>
      <c r="I30" s="5">
        <f t="shared" si="6"/>
        <v>3721703.4567792001</v>
      </c>
      <c r="J30" s="5">
        <f t="shared" si="6"/>
        <v>4197976.9972559996</v>
      </c>
      <c r="K30" s="5">
        <f t="shared" si="6"/>
        <v>3914427.6318576005</v>
      </c>
      <c r="L30" s="5">
        <f t="shared" si="6"/>
        <v>3414025.1128507997</v>
      </c>
      <c r="M30" s="5">
        <f t="shared" si="6"/>
        <v>3689922.2579790005</v>
      </c>
      <c r="N30" s="5">
        <f t="shared" si="6"/>
        <v>3816754.4277380002</v>
      </c>
    </row>
    <row r="31" spans="1:30" x14ac:dyDescent="0.3">
      <c r="A31" t="s">
        <v>9</v>
      </c>
      <c r="B31" s="5">
        <f t="shared" si="6"/>
        <v>4231565.8132105004</v>
      </c>
      <c r="C31" s="5">
        <f t="shared" si="6"/>
        <v>3158997.5395957148</v>
      </c>
      <c r="D31" s="5">
        <f t="shared" si="6"/>
        <v>702030.91892942856</v>
      </c>
      <c r="E31" s="5">
        <f t="shared" si="6"/>
        <v>3650385.0133463996</v>
      </c>
      <c r="F31" s="5">
        <f t="shared" si="6"/>
        <v>3298769.9368514996</v>
      </c>
      <c r="G31" s="5">
        <f t="shared" si="6"/>
        <v>3320361.8717518002</v>
      </c>
      <c r="H31" s="5">
        <f t="shared" si="6"/>
        <v>4910235.1126368009</v>
      </c>
      <c r="I31" s="5">
        <f t="shared" si="6"/>
        <v>4691299.9275668003</v>
      </c>
      <c r="J31" s="5">
        <f t="shared" si="6"/>
        <v>5636195.4852048</v>
      </c>
      <c r="K31" s="5">
        <f t="shared" si="6"/>
        <v>3665000.8424567999</v>
      </c>
      <c r="L31" s="5">
        <f t="shared" si="6"/>
        <v>3429689.1598437997</v>
      </c>
      <c r="M31" s="5">
        <f t="shared" si="6"/>
        <v>3852129.2847522004</v>
      </c>
      <c r="N31" s="5">
        <f t="shared" si="6"/>
        <v>3954173.6830962002</v>
      </c>
    </row>
    <row r="32" spans="1:30" x14ac:dyDescent="0.3">
      <c r="A32" s="7" t="s">
        <v>24</v>
      </c>
      <c r="B32" s="8">
        <f>SUM(B24:B31)</f>
        <v>20995326.8611691</v>
      </c>
      <c r="C32" s="8">
        <f t="shared" ref="C32:N32" si="7">SUM(C24:C31)</f>
        <v>16283329.637218136</v>
      </c>
      <c r="D32" s="8">
        <f>SUM(D24:D31)</f>
        <v>3539818.8700637855</v>
      </c>
      <c r="E32" s="8">
        <f t="shared" si="7"/>
        <v>19321169.266375203</v>
      </c>
      <c r="F32" s="8">
        <f t="shared" si="7"/>
        <v>16903766.009999998</v>
      </c>
      <c r="G32" s="8">
        <f t="shared" si="7"/>
        <v>18396559.783758201</v>
      </c>
      <c r="H32" s="8">
        <f t="shared" si="7"/>
        <v>24298228.4752854</v>
      </c>
      <c r="I32" s="8">
        <f t="shared" si="7"/>
        <v>24791523.16</v>
      </c>
      <c r="J32" s="8">
        <f t="shared" si="7"/>
        <v>27198049.737777602</v>
      </c>
      <c r="K32" s="8">
        <f t="shared" si="7"/>
        <v>20428074.48</v>
      </c>
      <c r="L32" s="8">
        <f t="shared" si="7"/>
        <v>18428290.579999998</v>
      </c>
      <c r="M32" s="8">
        <f t="shared" si="7"/>
        <v>19173599.154074199</v>
      </c>
      <c r="N32" s="8">
        <f t="shared" si="7"/>
        <v>20120150.739495397</v>
      </c>
      <c r="O32" s="8"/>
      <c r="P32" s="6"/>
    </row>
    <row r="33" spans="1:30" x14ac:dyDescent="0.3">
      <c r="A33" s="4" t="s">
        <v>12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30" x14ac:dyDescent="0.3">
      <c r="A34" t="s">
        <v>2</v>
      </c>
      <c r="B34" s="16">
        <v>8.5000000000000006E-2</v>
      </c>
      <c r="C34" s="16">
        <v>8.5000000000000006E-2</v>
      </c>
      <c r="D34" s="16">
        <v>0.10100000000000001</v>
      </c>
      <c r="E34" s="16">
        <v>0.10100000000000001</v>
      </c>
      <c r="F34" s="16">
        <v>0.10100000000000001</v>
      </c>
      <c r="G34" s="16">
        <v>9.8000000000000004E-2</v>
      </c>
      <c r="H34" s="16">
        <v>9.8000000000000004E-2</v>
      </c>
      <c r="I34" s="16">
        <v>9.8000000000000004E-2</v>
      </c>
      <c r="J34" s="16">
        <v>9.8000000000000004E-2</v>
      </c>
      <c r="K34" s="16">
        <v>9.8000000000000004E-2</v>
      </c>
      <c r="L34" s="16">
        <v>9.8000000000000004E-2</v>
      </c>
      <c r="M34" s="16">
        <v>9.8000000000000004E-2</v>
      </c>
      <c r="N34" s="16">
        <v>9.8000000000000004E-2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3">
      <c r="A35" t="s">
        <v>3</v>
      </c>
      <c r="B35" s="16">
        <v>8.5000000000000006E-2</v>
      </c>
      <c r="C35" s="16">
        <v>8.5000000000000006E-2</v>
      </c>
      <c r="D35" s="16">
        <v>0.11799999999999999</v>
      </c>
      <c r="E35" s="16">
        <v>0.11799999999999999</v>
      </c>
      <c r="F35" s="16">
        <v>0.11799999999999999</v>
      </c>
      <c r="G35" s="16">
        <v>0.115</v>
      </c>
      <c r="H35" s="16">
        <v>0.115</v>
      </c>
      <c r="I35" s="16">
        <v>0.115</v>
      </c>
      <c r="J35" s="16">
        <v>0.115</v>
      </c>
      <c r="K35" s="16">
        <v>0.115</v>
      </c>
      <c r="L35" s="16">
        <v>0.115</v>
      </c>
      <c r="M35" s="16">
        <v>0.115</v>
      </c>
      <c r="N35" s="16">
        <v>0.115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3">
      <c r="A36" t="s">
        <v>4</v>
      </c>
      <c r="B36" s="16">
        <v>8.5000000000000006E-2</v>
      </c>
      <c r="C36" s="16">
        <v>8.5000000000000006E-2</v>
      </c>
      <c r="D36" s="16">
        <v>0.17599999999999999</v>
      </c>
      <c r="E36" s="16">
        <v>0.17599999999999999</v>
      </c>
      <c r="F36" s="16">
        <v>0.17599999999999999</v>
      </c>
      <c r="G36" s="16">
        <v>0.17</v>
      </c>
      <c r="H36" s="16">
        <v>0.17</v>
      </c>
      <c r="I36" s="16">
        <v>0.17</v>
      </c>
      <c r="J36" s="16">
        <v>0.17</v>
      </c>
      <c r="K36" s="16">
        <v>0.17</v>
      </c>
      <c r="L36" s="16">
        <v>0.17</v>
      </c>
      <c r="M36" s="16">
        <v>0.17</v>
      </c>
      <c r="N36" s="16">
        <v>0.17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3">
      <c r="A37" t="s">
        <v>5</v>
      </c>
      <c r="B37" s="16">
        <v>8.5000000000000006E-2</v>
      </c>
      <c r="C37" s="16">
        <v>8.5000000000000006E-2</v>
      </c>
      <c r="D37" s="16">
        <v>0.11899999999999999</v>
      </c>
      <c r="E37" s="16">
        <v>0.11899999999999999</v>
      </c>
      <c r="F37" s="16">
        <v>0.11899999999999999</v>
      </c>
      <c r="G37" s="16">
        <v>0.113</v>
      </c>
      <c r="H37" s="16">
        <v>0.113</v>
      </c>
      <c r="I37" s="16">
        <v>0.113</v>
      </c>
      <c r="J37" s="16">
        <v>0.113</v>
      </c>
      <c r="K37" s="16">
        <v>0.113</v>
      </c>
      <c r="L37" s="16">
        <v>0.113</v>
      </c>
      <c r="M37" s="16">
        <v>0.113</v>
      </c>
      <c r="N37" s="16">
        <v>0.113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x14ac:dyDescent="0.3">
      <c r="A38" t="s">
        <v>6</v>
      </c>
      <c r="B38" s="16">
        <v>8.5000000000000006E-2</v>
      </c>
      <c r="C38" s="16">
        <v>8.5000000000000006E-2</v>
      </c>
      <c r="D38" s="16">
        <v>8.5000000000000006E-2</v>
      </c>
      <c r="E38" s="16">
        <v>8.5000000000000006E-2</v>
      </c>
      <c r="F38" s="16">
        <v>8.5000000000000006E-2</v>
      </c>
      <c r="G38" s="16">
        <v>8.2000000000000003E-2</v>
      </c>
      <c r="H38" s="16">
        <v>8.2000000000000003E-2</v>
      </c>
      <c r="I38" s="16">
        <v>8.2000000000000003E-2</v>
      </c>
      <c r="J38" s="16">
        <v>8.2000000000000003E-2</v>
      </c>
      <c r="K38" s="16">
        <v>8.2000000000000003E-2</v>
      </c>
      <c r="L38" s="16">
        <v>8.2000000000000003E-2</v>
      </c>
      <c r="M38" s="16">
        <v>8.2000000000000003E-2</v>
      </c>
      <c r="N38" s="16">
        <v>8.2000000000000003E-2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3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3">
      <c r="A40" t="s">
        <v>2</v>
      </c>
      <c r="B40" s="17">
        <f t="shared" ref="B40:N44" si="8">B24*B34</f>
        <v>72204.306565181003</v>
      </c>
      <c r="C40" s="17">
        <f t="shared" si="8"/>
        <v>62312.04064314907</v>
      </c>
      <c r="D40" s="17">
        <f t="shared" si="8"/>
        <v>24830.379080700539</v>
      </c>
      <c r="E40" s="17">
        <f t="shared" si="8"/>
        <v>76282.477993663211</v>
      </c>
      <c r="F40" s="17">
        <f t="shared" si="8"/>
        <v>93951.638596560297</v>
      </c>
      <c r="G40" s="17">
        <f t="shared" si="8"/>
        <v>82480.150988969996</v>
      </c>
      <c r="H40" s="17">
        <f t="shared" si="8"/>
        <v>92178.195361226812</v>
      </c>
      <c r="I40" s="17">
        <f t="shared" si="8"/>
        <v>86249.709073639999</v>
      </c>
      <c r="J40" s="17">
        <f t="shared" si="8"/>
        <v>90516.380207500799</v>
      </c>
      <c r="K40" s="17">
        <f t="shared" si="8"/>
        <v>86224.042449652799</v>
      </c>
      <c r="L40" s="17">
        <f t="shared" si="8"/>
        <v>86108.767695731192</v>
      </c>
      <c r="M40" s="17">
        <f t="shared" si="8"/>
        <v>104378.11265373802</v>
      </c>
      <c r="N40" s="17">
        <f t="shared" si="8"/>
        <v>116609.59394796879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3">
      <c r="A41" t="s">
        <v>3</v>
      </c>
      <c r="B41" s="17">
        <f t="shared" si="8"/>
        <v>76951.302498531993</v>
      </c>
      <c r="C41" s="17">
        <f t="shared" si="8"/>
        <v>62796.474544195335</v>
      </c>
      <c r="D41" s="17">
        <f t="shared" si="8"/>
        <v>26603.757607606927</v>
      </c>
      <c r="E41" s="17">
        <f t="shared" si="8"/>
        <v>89897.276065195198</v>
      </c>
      <c r="F41" s="17">
        <f t="shared" si="8"/>
        <v>87205.852694949586</v>
      </c>
      <c r="G41" s="17">
        <f t="shared" si="8"/>
        <v>120101.65935966102</v>
      </c>
      <c r="H41" s="17">
        <f t="shared" si="8"/>
        <v>161316.337099367</v>
      </c>
      <c r="I41" s="17">
        <f t="shared" si="8"/>
        <v>165758.60300007599</v>
      </c>
      <c r="J41" s="17">
        <f t="shared" si="8"/>
        <v>180502.131770904</v>
      </c>
      <c r="K41" s="17">
        <f t="shared" si="8"/>
        <v>149176.0138902</v>
      </c>
      <c r="L41" s="17">
        <f t="shared" si="8"/>
        <v>120712.674615232</v>
      </c>
      <c r="M41" s="17">
        <f t="shared" si="8"/>
        <v>121073.357164703</v>
      </c>
      <c r="N41" s="17">
        <f t="shared" si="8"/>
        <v>140794.37689353499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3">
      <c r="A42" t="s">
        <v>4</v>
      </c>
      <c r="B42" s="17">
        <f t="shared" si="8"/>
        <v>144230.15463662703</v>
      </c>
      <c r="C42" s="17">
        <f t="shared" si="8"/>
        <v>108596.23964596794</v>
      </c>
      <c r="D42" s="17">
        <f t="shared" si="8"/>
        <v>50838.479453897147</v>
      </c>
      <c r="E42" s="17">
        <f t="shared" si="8"/>
        <v>261060.97557576958</v>
      </c>
      <c r="F42" s="17">
        <f t="shared" si="8"/>
        <v>241337.09577669116</v>
      </c>
      <c r="G42" s="17">
        <f t="shared" si="8"/>
        <v>262481.32983734203</v>
      </c>
      <c r="H42" s="17">
        <f t="shared" si="8"/>
        <v>360407.07793045003</v>
      </c>
      <c r="I42" s="17">
        <f t="shared" si="8"/>
        <v>455467.38434320403</v>
      </c>
      <c r="J42" s="17">
        <f t="shared" si="8"/>
        <v>460327.828143552</v>
      </c>
      <c r="K42" s="17">
        <f t="shared" si="8"/>
        <v>303416.14744399203</v>
      </c>
      <c r="L42" s="17">
        <f t="shared" si="8"/>
        <v>241852.88557192002</v>
      </c>
      <c r="M42" s="17">
        <f t="shared" si="8"/>
        <v>262485.86492054205</v>
      </c>
      <c r="N42" s="17">
        <f t="shared" si="8"/>
        <v>270005.69883689197</v>
      </c>
    </row>
    <row r="43" spans="1:30" x14ac:dyDescent="0.3">
      <c r="A43" t="s">
        <v>5</v>
      </c>
      <c r="B43" s="17">
        <f t="shared" si="8"/>
        <v>144444.30482910902</v>
      </c>
      <c r="C43" s="17">
        <f t="shared" si="8"/>
        <v>104499.31293997679</v>
      </c>
      <c r="D43" s="17">
        <f t="shared" si="8"/>
        <v>32195.898310404249</v>
      </c>
      <c r="E43" s="17">
        <f t="shared" si="8"/>
        <v>169316.19083023677</v>
      </c>
      <c r="F43" s="17">
        <f t="shared" si="8"/>
        <v>163398.05664608366</v>
      </c>
      <c r="G43" s="17">
        <f t="shared" si="8"/>
        <v>165055.96313220399</v>
      </c>
      <c r="H43" s="17">
        <f t="shared" si="8"/>
        <v>209938.30744497082</v>
      </c>
      <c r="I43" s="17">
        <f t="shared" si="8"/>
        <v>263475.63111137395</v>
      </c>
      <c r="J43" s="17">
        <f t="shared" si="8"/>
        <v>240673.95133157284</v>
      </c>
      <c r="K43" s="17">
        <f t="shared" si="8"/>
        <v>178414.10405118961</v>
      </c>
      <c r="L43" s="17">
        <f t="shared" si="8"/>
        <v>153785.00630462897</v>
      </c>
      <c r="M43" s="17">
        <f t="shared" si="8"/>
        <v>163534.59350296081</v>
      </c>
      <c r="N43" s="17">
        <f t="shared" si="8"/>
        <v>173494.92848190619</v>
      </c>
    </row>
    <row r="44" spans="1:30" x14ac:dyDescent="0.3">
      <c r="A44" t="s">
        <v>6</v>
      </c>
      <c r="B44" s="17">
        <f t="shared" si="8"/>
        <v>531520.77774032403</v>
      </c>
      <c r="C44" s="17">
        <f t="shared" si="8"/>
        <v>398038.57503680169</v>
      </c>
      <c r="D44" s="17">
        <f t="shared" si="8"/>
        <v>69304.136911790541</v>
      </c>
      <c r="E44" s="17">
        <f t="shared" si="8"/>
        <v>459405.00175508403</v>
      </c>
      <c r="F44" s="17">
        <f t="shared" si="8"/>
        <v>339391.27838387847</v>
      </c>
      <c r="G44" s="17">
        <f t="shared" si="8"/>
        <v>420525.33036199486</v>
      </c>
      <c r="H44" s="17">
        <f t="shared" si="8"/>
        <v>621412.99687347363</v>
      </c>
      <c r="I44" s="17">
        <f t="shared" si="8"/>
        <v>593648.88864102238</v>
      </c>
      <c r="J44" s="17">
        <f t="shared" si="8"/>
        <v>662084.75125611853</v>
      </c>
      <c r="K44" s="17">
        <f t="shared" si="8"/>
        <v>456130.30383412802</v>
      </c>
      <c r="L44" s="17">
        <f t="shared" si="8"/>
        <v>422131.32382888597</v>
      </c>
      <c r="M44" s="17">
        <f t="shared" si="8"/>
        <v>388684.08215453685</v>
      </c>
      <c r="N44" s="17">
        <f t="shared" si="8"/>
        <v>465385.7000319424</v>
      </c>
    </row>
    <row r="45" spans="1:30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30" x14ac:dyDescent="0.3">
      <c r="A46" t="s">
        <v>16</v>
      </c>
      <c r="B46" s="18">
        <v>1.7574816078039693E-2</v>
      </c>
      <c r="C46" s="18">
        <v>3.3779877433668275E-2</v>
      </c>
      <c r="D46" s="18">
        <v>3.3779877433668275E-2</v>
      </c>
      <c r="E46" s="18">
        <v>1.706795254050782E-2</v>
      </c>
      <c r="F46" s="18">
        <v>8.9808372581025274E-3</v>
      </c>
      <c r="G46" s="18">
        <v>1.4859164075910737E-2</v>
      </c>
      <c r="H46" s="18">
        <v>2.815644667647324E-2</v>
      </c>
      <c r="I46" s="18">
        <v>2.8393320266233188E-2</v>
      </c>
      <c r="J46" s="18">
        <v>4.4807357952515177E-2</v>
      </c>
      <c r="K46" s="18">
        <v>3.1553156070538074E-2</v>
      </c>
      <c r="L46" s="18">
        <v>4.0664481720530145E-2</v>
      </c>
      <c r="M46" s="18">
        <v>4.005590423748815E-2</v>
      </c>
      <c r="N46" s="18">
        <v>3.5698574740279466E-2</v>
      </c>
    </row>
    <row r="47" spans="1:30" x14ac:dyDescent="0.3">
      <c r="A47" t="s">
        <v>17</v>
      </c>
      <c r="B47" s="18">
        <v>8.2970000000000002E-2</v>
      </c>
      <c r="C47" s="18">
        <v>5.042E-2</v>
      </c>
      <c r="D47" s="18">
        <v>5.042E-2</v>
      </c>
      <c r="E47" s="18">
        <v>9.0799999999999992E-2</v>
      </c>
      <c r="F47" s="18">
        <v>0.10934000000000001</v>
      </c>
      <c r="G47" s="18">
        <v>0.10054</v>
      </c>
      <c r="H47" s="18">
        <v>8.6319999999999994E-2</v>
      </c>
      <c r="I47" s="18">
        <v>7.3599999999999999E-2</v>
      </c>
      <c r="J47" s="18">
        <v>4.5990000000000003E-2</v>
      </c>
      <c r="K47" s="18">
        <v>7.5650000000000009E-2</v>
      </c>
      <c r="L47" s="18">
        <v>5.2440000000000001E-2</v>
      </c>
      <c r="M47" s="18">
        <v>5.4170000000000003E-2</v>
      </c>
      <c r="N47" s="18">
        <v>5.9859999999999997E-2</v>
      </c>
    </row>
    <row r="48" spans="1:30" x14ac:dyDescent="0.3">
      <c r="A48" t="s">
        <v>18</v>
      </c>
      <c r="B48" s="18">
        <f>SUM(B46:B47)</f>
        <v>0.10054481607803969</v>
      </c>
      <c r="C48" s="18">
        <f t="shared" ref="C48:N48" si="9">SUM(C46:C47)</f>
        <v>8.4199877433668274E-2</v>
      </c>
      <c r="D48" s="18">
        <f>SUM(D46:D47)</f>
        <v>8.4199877433668274E-2</v>
      </c>
      <c r="E48" s="18">
        <f t="shared" si="9"/>
        <v>0.10786795254050781</v>
      </c>
      <c r="F48" s="18">
        <f t="shared" si="9"/>
        <v>0.11832083725810254</v>
      </c>
      <c r="G48" s="18">
        <f t="shared" si="9"/>
        <v>0.11539916407591075</v>
      </c>
      <c r="H48" s="18">
        <f t="shared" si="9"/>
        <v>0.11447644667647323</v>
      </c>
      <c r="I48" s="18">
        <f t="shared" si="9"/>
        <v>0.10199332026623319</v>
      </c>
      <c r="J48" s="18">
        <f t="shared" si="9"/>
        <v>9.0797357952515173E-2</v>
      </c>
      <c r="K48" s="18">
        <f t="shared" si="9"/>
        <v>0.10720315607053808</v>
      </c>
      <c r="L48" s="18">
        <f t="shared" si="9"/>
        <v>9.3104481720530152E-2</v>
      </c>
      <c r="M48" s="18">
        <f t="shared" si="9"/>
        <v>9.4225904237488153E-2</v>
      </c>
      <c r="N48" s="18">
        <f t="shared" si="9"/>
        <v>9.5558574740279456E-2</v>
      </c>
    </row>
    <row r="49" spans="1:16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t="s">
        <v>2</v>
      </c>
      <c r="B50" s="17">
        <f>B24*B$48</f>
        <v>85409.043807511975</v>
      </c>
      <c r="C50" s="17">
        <f t="shared" ref="C50:O54" si="10">C24*C$48</f>
        <v>61725.484526998916</v>
      </c>
      <c r="D50" s="17">
        <f t="shared" si="10"/>
        <v>20700.147279470355</v>
      </c>
      <c r="E50" s="17">
        <f t="shared" si="10"/>
        <v>81469.6506524039</v>
      </c>
      <c r="F50" s="17">
        <f t="shared" si="10"/>
        <v>110063.72812391758</v>
      </c>
      <c r="G50" s="17">
        <f t="shared" si="10"/>
        <v>97123.88241818409</v>
      </c>
      <c r="H50" s="17">
        <f t="shared" si="10"/>
        <v>107675.83944901034</v>
      </c>
      <c r="I50" s="17">
        <f t="shared" si="10"/>
        <v>89764.226534869405</v>
      </c>
      <c r="J50" s="17">
        <f t="shared" si="10"/>
        <v>83863.756880269488</v>
      </c>
      <c r="K50" s="17">
        <f t="shared" si="10"/>
        <v>94321.321222069688</v>
      </c>
      <c r="L50" s="17">
        <f t="shared" si="10"/>
        <v>81807.267223516144</v>
      </c>
      <c r="M50" s="17">
        <f t="shared" si="10"/>
        <v>100358.38823878436</v>
      </c>
      <c r="N50" s="17">
        <f t="shared" si="10"/>
        <v>113704.55712970016</v>
      </c>
      <c r="O50" s="17">
        <f t="shared" si="10"/>
        <v>0</v>
      </c>
    </row>
    <row r="51" spans="1:16" x14ac:dyDescent="0.3">
      <c r="A51" t="s">
        <v>3</v>
      </c>
      <c r="B51" s="17">
        <f t="shared" ref="B51:M54" si="11">B25*B$48</f>
        <v>91024.171255064663</v>
      </c>
      <c r="C51" s="17">
        <f t="shared" si="11"/>
        <v>62205.358351620191</v>
      </c>
      <c r="D51" s="17">
        <f t="shared" si="11"/>
        <v>18983.331608775621</v>
      </c>
      <c r="E51" s="17">
        <f t="shared" si="11"/>
        <v>82178.263628147484</v>
      </c>
      <c r="F51" s="17">
        <f t="shared" si="11"/>
        <v>87442.96190401011</v>
      </c>
      <c r="G51" s="17">
        <f t="shared" si="11"/>
        <v>120518.53125421445</v>
      </c>
      <c r="H51" s="17">
        <f t="shared" si="11"/>
        <v>160581.92227825796</v>
      </c>
      <c r="I51" s="17">
        <f t="shared" si="11"/>
        <v>147011.04593626221</v>
      </c>
      <c r="J51" s="17">
        <f t="shared" si="11"/>
        <v>142514.0579964768</v>
      </c>
      <c r="K51" s="17">
        <f t="shared" si="11"/>
        <v>139062.08260045102</v>
      </c>
      <c r="L51" s="17">
        <f t="shared" si="11"/>
        <v>97729.487018697138</v>
      </c>
      <c r="M51" s="17">
        <f t="shared" si="11"/>
        <v>99202.143981847868</v>
      </c>
      <c r="N51" s="17">
        <f t="shared" si="10"/>
        <v>116992.26075992989</v>
      </c>
      <c r="O51" s="17">
        <f t="shared" si="10"/>
        <v>0</v>
      </c>
    </row>
    <row r="52" spans="1:16" x14ac:dyDescent="0.3">
      <c r="A52" t="s">
        <v>4</v>
      </c>
      <c r="B52" s="17">
        <f t="shared" si="11"/>
        <v>170606.99259819867</v>
      </c>
      <c r="C52" s="17">
        <f t="shared" si="11"/>
        <v>107574.0007993855</v>
      </c>
      <c r="D52" s="17">
        <f t="shared" si="11"/>
        <v>24321.555334842062</v>
      </c>
      <c r="E52" s="17">
        <f t="shared" si="11"/>
        <v>160000.64161128286</v>
      </c>
      <c r="F52" s="17">
        <f t="shared" si="11"/>
        <v>162245.49564623286</v>
      </c>
      <c r="G52" s="17">
        <f t="shared" si="11"/>
        <v>178177.21205154518</v>
      </c>
      <c r="H52" s="17">
        <f t="shared" si="11"/>
        <v>242694.83316781584</v>
      </c>
      <c r="I52" s="17">
        <f t="shared" si="11"/>
        <v>273262.53413023485</v>
      </c>
      <c r="J52" s="17">
        <f t="shared" si="11"/>
        <v>245862.06227914104</v>
      </c>
      <c r="K52" s="17">
        <f t="shared" si="11"/>
        <v>191336.28593388043</v>
      </c>
      <c r="L52" s="17">
        <f t="shared" si="11"/>
        <v>132456.39743404879</v>
      </c>
      <c r="M52" s="17">
        <f t="shared" si="11"/>
        <v>145488.04689233674</v>
      </c>
      <c r="N52" s="17">
        <f t="shared" si="10"/>
        <v>151772.70442709723</v>
      </c>
      <c r="O52" s="17">
        <f t="shared" si="10"/>
        <v>0</v>
      </c>
    </row>
    <row r="53" spans="1:16" x14ac:dyDescent="0.3">
      <c r="A53" t="s">
        <v>5</v>
      </c>
      <c r="B53" s="17">
        <f t="shared" si="11"/>
        <v>170860.306618389</v>
      </c>
      <c r="C53" s="17">
        <f t="shared" si="11"/>
        <v>103515.63931115989</v>
      </c>
      <c r="D53" s="17">
        <f t="shared" si="11"/>
        <v>22780.594047083068</v>
      </c>
      <c r="E53" s="17">
        <f t="shared" si="11"/>
        <v>153477.23392281969</v>
      </c>
      <c r="F53" s="17">
        <f t="shared" si="11"/>
        <v>162465.50309841585</v>
      </c>
      <c r="G53" s="17">
        <f t="shared" si="11"/>
        <v>168560.35549735118</v>
      </c>
      <c r="H53" s="17">
        <f t="shared" si="11"/>
        <v>212681.3403325066</v>
      </c>
      <c r="I53" s="17">
        <f t="shared" si="11"/>
        <v>237811.98607336529</v>
      </c>
      <c r="J53" s="17">
        <f t="shared" si="11"/>
        <v>193385.47706990296</v>
      </c>
      <c r="K53" s="17">
        <f t="shared" si="11"/>
        <v>169261.54904234424</v>
      </c>
      <c r="L53" s="17">
        <f t="shared" si="11"/>
        <v>126708.61334850392</v>
      </c>
      <c r="M53" s="17">
        <f t="shared" si="11"/>
        <v>136364.55705244723</v>
      </c>
      <c r="N53" s="17">
        <f t="shared" si="10"/>
        <v>146716.17779112983</v>
      </c>
      <c r="O53" s="17">
        <f t="shared" si="10"/>
        <v>0</v>
      </c>
    </row>
    <row r="54" spans="1:16" x14ac:dyDescent="0.3">
      <c r="A54" t="s">
        <v>6</v>
      </c>
      <c r="B54" s="17">
        <f t="shared" si="11"/>
        <v>628725.39811244106</v>
      </c>
      <c r="C54" s="17">
        <f t="shared" si="11"/>
        <v>394291.75567024323</v>
      </c>
      <c r="D54" s="17">
        <f t="shared" si="11"/>
        <v>68651.762748457986</v>
      </c>
      <c r="E54" s="17">
        <f t="shared" si="11"/>
        <v>583000.90501399187</v>
      </c>
      <c r="F54" s="17">
        <f t="shared" si="11"/>
        <v>472436.00254680304</v>
      </c>
      <c r="G54" s="17">
        <f t="shared" si="11"/>
        <v>591808.19020146842</v>
      </c>
      <c r="H54" s="17">
        <f t="shared" si="11"/>
        <v>867526.2414713857</v>
      </c>
      <c r="I54" s="17">
        <f t="shared" si="11"/>
        <v>738392.94176655123</v>
      </c>
      <c r="J54" s="17">
        <f t="shared" si="11"/>
        <v>733116.41652077751</v>
      </c>
      <c r="K54" s="17">
        <f t="shared" si="11"/>
        <v>596324.48963941436</v>
      </c>
      <c r="L54" s="17">
        <f t="shared" si="11"/>
        <v>479296.56247670372</v>
      </c>
      <c r="M54" s="17">
        <f t="shared" si="11"/>
        <v>446635.47687474836</v>
      </c>
      <c r="N54" s="17">
        <f t="shared" si="10"/>
        <v>542336.51462877612</v>
      </c>
      <c r="O54" s="17">
        <f t="shared" si="10"/>
        <v>0</v>
      </c>
    </row>
    <row r="55" spans="1:16" x14ac:dyDescent="0.3">
      <c r="A55" s="4" t="s">
        <v>20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6" x14ac:dyDescent="0.3">
      <c r="A56" t="s">
        <v>2</v>
      </c>
      <c r="B56" s="17">
        <f>B40-B50</f>
        <v>-13204.737242330972</v>
      </c>
      <c r="C56" s="17">
        <f t="shared" ref="C56:N56" si="12">C40-C50</f>
        <v>586.55611615015368</v>
      </c>
      <c r="D56" s="17">
        <f t="shared" si="12"/>
        <v>4130.2318012301839</v>
      </c>
      <c r="E56" s="17">
        <f t="shared" si="12"/>
        <v>-5187.1726587406883</v>
      </c>
      <c r="F56" s="17">
        <f t="shared" si="12"/>
        <v>-16112.089527357282</v>
      </c>
      <c r="G56" s="17">
        <f t="shared" si="12"/>
        <v>-14643.731429214095</v>
      </c>
      <c r="H56" s="17">
        <f t="shared" si="12"/>
        <v>-15497.644087783527</v>
      </c>
      <c r="I56" s="17">
        <f t="shared" si="12"/>
        <v>-3514.5174612294068</v>
      </c>
      <c r="J56" s="17">
        <f t="shared" si="12"/>
        <v>6652.6233272313111</v>
      </c>
      <c r="K56" s="17">
        <f t="shared" si="12"/>
        <v>-8097.2787724168884</v>
      </c>
      <c r="L56" s="17">
        <f t="shared" si="12"/>
        <v>4301.5004722150479</v>
      </c>
      <c r="M56" s="17">
        <f t="shared" si="12"/>
        <v>4019.7244149536564</v>
      </c>
      <c r="N56" s="17">
        <f t="shared" si="12"/>
        <v>2905.0368182686361</v>
      </c>
      <c r="O56" s="17">
        <f t="shared" ref="O56:O61" si="13">SUM(B56:N56)</f>
        <v>-53661.498229023869</v>
      </c>
      <c r="P56" s="17"/>
    </row>
    <row r="57" spans="1:16" x14ac:dyDescent="0.3">
      <c r="A57" t="s">
        <v>3</v>
      </c>
      <c r="B57" s="17">
        <f t="shared" ref="B57:N60" si="14">B41-B51</f>
        <v>-14072.868756532669</v>
      </c>
      <c r="C57" s="17">
        <f t="shared" si="14"/>
        <v>591.11619257514394</v>
      </c>
      <c r="D57" s="17">
        <f t="shared" si="14"/>
        <v>7620.4259988313061</v>
      </c>
      <c r="E57" s="17">
        <f t="shared" si="14"/>
        <v>7719.0124370477133</v>
      </c>
      <c r="F57" s="17">
        <f t="shared" si="14"/>
        <v>-237.10920906052343</v>
      </c>
      <c r="G57" s="17">
        <f t="shared" si="14"/>
        <v>-416.87189455343469</v>
      </c>
      <c r="H57" s="17">
        <f t="shared" si="14"/>
        <v>734.41482110903598</v>
      </c>
      <c r="I57" s="17">
        <f t="shared" si="14"/>
        <v>18747.557063813787</v>
      </c>
      <c r="J57" s="17">
        <f t="shared" si="14"/>
        <v>37988.073774427205</v>
      </c>
      <c r="K57" s="17">
        <f t="shared" si="14"/>
        <v>10113.931289748987</v>
      </c>
      <c r="L57" s="17">
        <f t="shared" si="14"/>
        <v>22983.187596534859</v>
      </c>
      <c r="M57" s="17">
        <f t="shared" si="14"/>
        <v>21871.213182855136</v>
      </c>
      <c r="N57" s="17">
        <f t="shared" si="14"/>
        <v>23802.116133605101</v>
      </c>
      <c r="O57" s="17">
        <f t="shared" si="13"/>
        <v>137444.19863040163</v>
      </c>
      <c r="P57" s="17"/>
    </row>
    <row r="58" spans="1:16" x14ac:dyDescent="0.3">
      <c r="A58" t="s">
        <v>4</v>
      </c>
      <c r="B58" s="17">
        <f t="shared" si="14"/>
        <v>-26376.83796157164</v>
      </c>
      <c r="C58" s="17">
        <f t="shared" si="14"/>
        <v>1022.2388465824479</v>
      </c>
      <c r="D58" s="17">
        <f t="shared" si="14"/>
        <v>26516.924119055086</v>
      </c>
      <c r="E58" s="17">
        <f t="shared" si="14"/>
        <v>101060.33396448672</v>
      </c>
      <c r="F58" s="17">
        <f t="shared" si="14"/>
        <v>79091.600130458304</v>
      </c>
      <c r="G58" s="17">
        <f t="shared" si="14"/>
        <v>84304.117785796843</v>
      </c>
      <c r="H58" s="17">
        <f t="shared" si="14"/>
        <v>117712.24476263419</v>
      </c>
      <c r="I58" s="17">
        <f t="shared" si="14"/>
        <v>182204.85021296918</v>
      </c>
      <c r="J58" s="17">
        <f t="shared" si="14"/>
        <v>214465.76586441096</v>
      </c>
      <c r="K58" s="17">
        <f t="shared" si="14"/>
        <v>112079.8615101116</v>
      </c>
      <c r="L58" s="17">
        <f t="shared" si="14"/>
        <v>109396.48813787123</v>
      </c>
      <c r="M58" s="17">
        <f t="shared" si="14"/>
        <v>116997.81802820531</v>
      </c>
      <c r="N58" s="17">
        <f t="shared" si="14"/>
        <v>118232.99440979474</v>
      </c>
      <c r="O58" s="17">
        <f t="shared" si="13"/>
        <v>1236708.3998108048</v>
      </c>
      <c r="P58" s="17"/>
    </row>
    <row r="59" spans="1:16" x14ac:dyDescent="0.3">
      <c r="A59" t="s">
        <v>5</v>
      </c>
      <c r="B59" s="17">
        <f t="shared" si="14"/>
        <v>-26416.001789279981</v>
      </c>
      <c r="C59" s="17">
        <f t="shared" si="14"/>
        <v>983.67362881690497</v>
      </c>
      <c r="D59" s="17">
        <f t="shared" si="14"/>
        <v>9415.3042633211808</v>
      </c>
      <c r="E59" s="17">
        <f t="shared" si="14"/>
        <v>15838.956907417072</v>
      </c>
      <c r="F59" s="17">
        <f t="shared" si="14"/>
        <v>932.55354766780511</v>
      </c>
      <c r="G59" s="17">
        <f t="shared" si="14"/>
        <v>-3504.392365147185</v>
      </c>
      <c r="H59" s="17">
        <f t="shared" si="14"/>
        <v>-2743.0328875357809</v>
      </c>
      <c r="I59" s="17">
        <f t="shared" si="14"/>
        <v>25663.645038008661</v>
      </c>
      <c r="J59" s="17">
        <f t="shared" si="14"/>
        <v>47288.474261669879</v>
      </c>
      <c r="K59" s="17">
        <f t="shared" si="14"/>
        <v>9152.5550088453747</v>
      </c>
      <c r="L59" s="17">
        <f t="shared" si="14"/>
        <v>27076.392956125055</v>
      </c>
      <c r="M59" s="17">
        <f t="shared" si="14"/>
        <v>27170.03645051358</v>
      </c>
      <c r="N59" s="17">
        <f t="shared" si="14"/>
        <v>26778.75069077636</v>
      </c>
      <c r="O59" s="17">
        <f t="shared" si="13"/>
        <v>157636.91571119893</v>
      </c>
      <c r="P59" s="17"/>
    </row>
    <row r="60" spans="1:16" x14ac:dyDescent="0.3">
      <c r="A60" t="s">
        <v>6</v>
      </c>
      <c r="B60" s="17">
        <f t="shared" si="14"/>
        <v>-97204.620372117031</v>
      </c>
      <c r="C60" s="17">
        <f t="shared" si="14"/>
        <v>3746.8193665584549</v>
      </c>
      <c r="D60" s="17">
        <f t="shared" si="14"/>
        <v>652.37416333255533</v>
      </c>
      <c r="E60" s="17">
        <f t="shared" si="14"/>
        <v>-123595.90325890784</v>
      </c>
      <c r="F60" s="17">
        <f t="shared" si="14"/>
        <v>-133044.72416292457</v>
      </c>
      <c r="G60" s="17">
        <f t="shared" si="14"/>
        <v>-171282.85983947356</v>
      </c>
      <c r="H60" s="17">
        <f t="shared" si="14"/>
        <v>-246113.24459791207</v>
      </c>
      <c r="I60" s="17">
        <f t="shared" si="14"/>
        <v>-144744.05312552885</v>
      </c>
      <c r="J60" s="17">
        <f t="shared" si="14"/>
        <v>-71031.665264658979</v>
      </c>
      <c r="K60" s="17">
        <f t="shared" si="14"/>
        <v>-140194.18580528634</v>
      </c>
      <c r="L60" s="17">
        <f t="shared" si="14"/>
        <v>-57165.23864781775</v>
      </c>
      <c r="M60" s="17">
        <f t="shared" si="14"/>
        <v>-57951.394720211509</v>
      </c>
      <c r="N60" s="17">
        <f t="shared" si="14"/>
        <v>-76950.814596833719</v>
      </c>
      <c r="O60" s="17">
        <f t="shared" si="13"/>
        <v>-1314879.5108617814</v>
      </c>
      <c r="P60" s="17"/>
    </row>
    <row r="61" spans="1:16" s="20" customFormat="1" x14ac:dyDescent="0.3">
      <c r="A61" s="20" t="s">
        <v>18</v>
      </c>
      <c r="B61" s="21">
        <f>SUM(B56:B60)</f>
        <v>-177275.06612183229</v>
      </c>
      <c r="C61" s="21">
        <f t="shared" ref="C61:N61" si="15">SUM(C56:C60)</f>
        <v>6930.4041506831054</v>
      </c>
      <c r="D61" s="21">
        <f>SUM(D56:D60)</f>
        <v>48335.260345770315</v>
      </c>
      <c r="E61" s="21">
        <f t="shared" si="15"/>
        <v>-4164.7726086970215</v>
      </c>
      <c r="F61" s="21">
        <f t="shared" si="15"/>
        <v>-69369.769221216266</v>
      </c>
      <c r="G61" s="21">
        <f t="shared" si="15"/>
        <v>-105543.73774259143</v>
      </c>
      <c r="H61" s="21">
        <f t="shared" si="15"/>
        <v>-145907.26198948815</v>
      </c>
      <c r="I61" s="21">
        <f t="shared" si="15"/>
        <v>78357.481728033366</v>
      </c>
      <c r="J61" s="21">
        <f t="shared" si="15"/>
        <v>235363.27196308039</v>
      </c>
      <c r="K61" s="21">
        <f t="shared" si="15"/>
        <v>-16945.116768997264</v>
      </c>
      <c r="L61" s="21">
        <f t="shared" si="15"/>
        <v>106592.33051492844</v>
      </c>
      <c r="M61" s="21">
        <f t="shared" si="15"/>
        <v>112107.39735631616</v>
      </c>
      <c r="N61" s="21">
        <f t="shared" si="15"/>
        <v>94768.083455611108</v>
      </c>
      <c r="O61" s="21">
        <f t="shared" si="13"/>
        <v>163248.5050616005</v>
      </c>
      <c r="P61" s="21"/>
    </row>
    <row r="62" spans="1:16" x14ac:dyDescent="0.3">
      <c r="A62" s="4" t="s">
        <v>27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6" x14ac:dyDescent="0.3">
      <c r="A63" t="s">
        <v>2</v>
      </c>
      <c r="B63" s="17">
        <v>-17455.716343104839</v>
      </c>
      <c r="C63" s="17">
        <v>-11747.11996537447</v>
      </c>
      <c r="D63" s="17">
        <v>0</v>
      </c>
      <c r="E63" s="17">
        <v>7804.2828745879233</v>
      </c>
      <c r="F63" s="17">
        <v>-6434.812500057742</v>
      </c>
      <c r="G63" s="17">
        <v>-24751.706387337297</v>
      </c>
      <c r="H63" s="17">
        <v>-25811.63567709364</v>
      </c>
      <c r="I63" s="17">
        <v>-33047.997746191919</v>
      </c>
      <c r="J63" s="17">
        <v>-17397.22022508271</v>
      </c>
      <c r="K63" s="17">
        <v>25002.771011669189</v>
      </c>
      <c r="L63" s="17">
        <v>-23902.713768146932</v>
      </c>
      <c r="M63" s="17">
        <v>6184.7837356217206</v>
      </c>
      <c r="N63" s="17">
        <v>-13091.63</v>
      </c>
      <c r="O63" s="17">
        <f t="shared" ref="O63:O68" si="16">SUM(B63:N63)</f>
        <v>-134648.71499051072</v>
      </c>
    </row>
    <row r="64" spans="1:16" x14ac:dyDescent="0.3">
      <c r="A64" t="s">
        <v>3</v>
      </c>
      <c r="B64" s="17">
        <v>-2144.5376171832904</v>
      </c>
      <c r="C64" s="17">
        <v>-17788.056459551677</v>
      </c>
      <c r="D64" s="17">
        <v>0</v>
      </c>
      <c r="E64" s="17">
        <v>8751.0112924249843</v>
      </c>
      <c r="F64" s="17">
        <v>18710.626921593212</v>
      </c>
      <c r="G64" s="17">
        <v>-12008.013349773362</v>
      </c>
      <c r="H64" s="17">
        <v>-8189.9168788455427</v>
      </c>
      <c r="I64" s="17">
        <v>-11422.182765107602</v>
      </c>
      <c r="J64" s="17">
        <v>6952.339145607315</v>
      </c>
      <c r="K64" s="17">
        <v>50057.906270976178</v>
      </c>
      <c r="L64" s="17">
        <v>-2107.2720485841855</v>
      </c>
      <c r="M64" s="17">
        <v>21505.328254702501</v>
      </c>
      <c r="N64" s="17">
        <v>3619.79</v>
      </c>
      <c r="O64" s="17">
        <f t="shared" si="16"/>
        <v>55937.022766258531</v>
      </c>
    </row>
    <row r="65" spans="1:17" x14ac:dyDescent="0.3">
      <c r="A65" t="s">
        <v>4</v>
      </c>
      <c r="B65" s="17">
        <v>179522.90543281473</v>
      </c>
      <c r="C65" s="17">
        <v>-8185.9104637484998</v>
      </c>
      <c r="D65" s="17">
        <v>0</v>
      </c>
      <c r="E65" s="17">
        <v>33145.248078307137</v>
      </c>
      <c r="F65" s="17">
        <v>121894.59932804108</v>
      </c>
      <c r="G65" s="17">
        <v>111111.37820927426</v>
      </c>
      <c r="H65" s="17">
        <v>119688.78199074976</v>
      </c>
      <c r="I65" s="17">
        <v>136160.61218660884</v>
      </c>
      <c r="J65" s="17">
        <v>360998.64014368877</v>
      </c>
      <c r="K65" s="17">
        <v>205010.72565983981</v>
      </c>
      <c r="L65" s="17">
        <v>115689.61995719187</v>
      </c>
      <c r="M65" s="17">
        <v>91618.17912610434</v>
      </c>
      <c r="N65" s="17">
        <v>91093.84</v>
      </c>
      <c r="O65" s="17">
        <f t="shared" si="16"/>
        <v>1557748.6196488722</v>
      </c>
    </row>
    <row r="66" spans="1:17" x14ac:dyDescent="0.3">
      <c r="A66" t="s">
        <v>5</v>
      </c>
      <c r="B66" s="17">
        <v>74493.511535264552</v>
      </c>
      <c r="C66" s="17">
        <v>-8083.3184640430845</v>
      </c>
      <c r="D66" s="17">
        <v>0</v>
      </c>
      <c r="E66" s="17">
        <v>2509.1324303383008</v>
      </c>
      <c r="F66" s="17">
        <v>39360.419607268646</v>
      </c>
      <c r="G66" s="17">
        <v>33205.511523442343</v>
      </c>
      <c r="H66" s="17">
        <v>24535.881494168192</v>
      </c>
      <c r="I66" s="17">
        <v>10905.277171098161</v>
      </c>
      <c r="J66" s="17">
        <v>61039.632158335764</v>
      </c>
      <c r="K66" s="17">
        <v>37560.573712412268</v>
      </c>
      <c r="L66" s="17">
        <v>11130.266382012516</v>
      </c>
      <c r="M66" s="17">
        <v>18835.693783840903</v>
      </c>
      <c r="N66" s="17">
        <v>5469.38</v>
      </c>
      <c r="O66" s="17">
        <f t="shared" si="16"/>
        <v>310961.96133413858</v>
      </c>
    </row>
    <row r="67" spans="1:17" x14ac:dyDescent="0.3">
      <c r="A67" t="s">
        <v>6</v>
      </c>
      <c r="B67" s="17">
        <v>26611.220691343769</v>
      </c>
      <c r="C67" s="17">
        <v>-29659.004488169216</v>
      </c>
      <c r="D67" s="17">
        <v>0</v>
      </c>
      <c r="E67" s="17">
        <v>-51691.456324136816</v>
      </c>
      <c r="F67" s="17">
        <v>-26408.311175376177</v>
      </c>
      <c r="G67" s="17">
        <v>-47098.918594966643</v>
      </c>
      <c r="H67" s="17">
        <v>-82873.93230591435</v>
      </c>
      <c r="I67" s="17">
        <v>-170232.18075026944</v>
      </c>
      <c r="J67" s="17">
        <v>-244517.12512237951</v>
      </c>
      <c r="K67" s="17">
        <v>-119681.94672673102</v>
      </c>
      <c r="L67" s="17">
        <v>-141169.44679586869</v>
      </c>
      <c r="M67" s="17">
        <v>-69778.557733451948</v>
      </c>
      <c r="N67" s="17">
        <v>-134103.85999999999</v>
      </c>
      <c r="O67" s="17">
        <f t="shared" si="16"/>
        <v>-1090603.5193259199</v>
      </c>
    </row>
    <row r="68" spans="1:17" s="20" customFormat="1" x14ac:dyDescent="0.3">
      <c r="A68" s="20" t="s">
        <v>18</v>
      </c>
      <c r="B68" s="21">
        <f>SUM(B63:B67)</f>
        <v>261027.38369913492</v>
      </c>
      <c r="C68" s="21">
        <f t="shared" ref="C68:N68" si="17">SUM(C63:C67)</f>
        <v>-75463.409840886947</v>
      </c>
      <c r="D68" s="21">
        <f>SUM(D63:D67)</f>
        <v>0</v>
      </c>
      <c r="E68" s="21">
        <f t="shared" si="17"/>
        <v>518.21835152152926</v>
      </c>
      <c r="F68" s="21">
        <f t="shared" si="17"/>
        <v>147122.52218146902</v>
      </c>
      <c r="G68" s="21">
        <f t="shared" si="17"/>
        <v>60458.251400639303</v>
      </c>
      <c r="H68" s="21">
        <f t="shared" si="17"/>
        <v>27349.178623064421</v>
      </c>
      <c r="I68" s="21">
        <f t="shared" si="17"/>
        <v>-67636.471903861966</v>
      </c>
      <c r="J68" s="21">
        <f t="shared" si="17"/>
        <v>167076.26610016963</v>
      </c>
      <c r="K68" s="21">
        <f t="shared" si="17"/>
        <v>197950.02992816642</v>
      </c>
      <c r="L68" s="21">
        <f t="shared" si="17"/>
        <v>-40359.546273395419</v>
      </c>
      <c r="M68" s="21">
        <f t="shared" si="17"/>
        <v>68365.427166817506</v>
      </c>
      <c r="N68" s="21">
        <f t="shared" si="17"/>
        <v>-47012.479999999981</v>
      </c>
      <c r="O68" s="21">
        <f t="shared" si="16"/>
        <v>699395.3694328384</v>
      </c>
    </row>
    <row r="69" spans="1:17" x14ac:dyDescent="0.3">
      <c r="A69" s="4" t="s">
        <v>22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7" x14ac:dyDescent="0.3">
      <c r="A70" t="s">
        <v>2</v>
      </c>
      <c r="B70" s="17">
        <v>4192.2333592113428</v>
      </c>
      <c r="C70" s="17">
        <v>16484.94952060224</v>
      </c>
      <c r="D70" s="17">
        <v>0</v>
      </c>
      <c r="E70" s="17">
        <v>-13012.687245413501</v>
      </c>
      <c r="F70" s="17">
        <v>-9750.4738723265909</v>
      </c>
      <c r="G70" s="17">
        <v>10043.958645864346</v>
      </c>
      <c r="H70" s="17">
        <v>10257.942243603844</v>
      </c>
      <c r="I70" s="17">
        <v>29519.620216101321</v>
      </c>
      <c r="J70" s="17">
        <v>24071.392096660187</v>
      </c>
      <c r="K70" s="17">
        <v>-33133.890280464882</v>
      </c>
      <c r="L70" s="17">
        <v>28223.159607374677</v>
      </c>
      <c r="M70" s="17">
        <v>-2147.692374500868</v>
      </c>
      <c r="N70" s="17">
        <v>16009.43837005678</v>
      </c>
      <c r="O70" s="17">
        <f t="shared" ref="O70:O89" si="18">SUM(B70:N70)</f>
        <v>80757.950286768901</v>
      </c>
    </row>
    <row r="71" spans="1:17" x14ac:dyDescent="0.3">
      <c r="A71" t="s">
        <v>3</v>
      </c>
      <c r="B71" s="17">
        <v>-11990.340533220908</v>
      </c>
      <c r="C71" s="17">
        <v>26036.902533262266</v>
      </c>
      <c r="D71" s="17">
        <v>0</v>
      </c>
      <c r="E71" s="17">
        <v>-1002.6341111328657</v>
      </c>
      <c r="F71" s="17">
        <v>-18948.820802241389</v>
      </c>
      <c r="G71" s="17">
        <v>11589.379093854892</v>
      </c>
      <c r="H71" s="17">
        <v>8926.8760090524738</v>
      </c>
      <c r="I71" s="17">
        <v>30237.455463310849</v>
      </c>
      <c r="J71" s="17">
        <v>31160.803663946252</v>
      </c>
      <c r="K71" s="17">
        <v>-39900.970863932191</v>
      </c>
      <c r="L71" s="17">
        <v>25195.36885816502</v>
      </c>
      <c r="M71" s="17">
        <v>461.47937659345916</v>
      </c>
      <c r="N71" s="17">
        <v>20284.027862360039</v>
      </c>
      <c r="O71" s="17">
        <f t="shared" si="18"/>
        <v>82049.526550017908</v>
      </c>
    </row>
    <row r="72" spans="1:17" x14ac:dyDescent="0.3">
      <c r="A72" t="s">
        <v>4</v>
      </c>
      <c r="B72" s="17">
        <v>-206017.23487751142</v>
      </c>
      <c r="C72" s="17">
        <v>35846.489647850161</v>
      </c>
      <c r="D72" s="17">
        <v>0</v>
      </c>
      <c r="E72" s="17">
        <v>68310.007081820397</v>
      </c>
      <c r="F72" s="17">
        <v>-42432.501070738886</v>
      </c>
      <c r="G72" s="17">
        <v>-26455.700299266406</v>
      </c>
      <c r="H72" s="17">
        <v>-1558.3046106208058</v>
      </c>
      <c r="I72" s="17">
        <v>46735.493588378653</v>
      </c>
      <c r="J72" s="17">
        <v>-145822.00944666172</v>
      </c>
      <c r="K72" s="17">
        <v>-92456.221265915199</v>
      </c>
      <c r="L72" s="17">
        <v>-5782.9927554652968</v>
      </c>
      <c r="M72" s="17">
        <v>25888.135565578821</v>
      </c>
      <c r="N72" s="17">
        <v>27648.392034564633</v>
      </c>
      <c r="O72" s="17">
        <f t="shared" si="18"/>
        <v>-316096.44640798704</v>
      </c>
    </row>
    <row r="73" spans="1:17" x14ac:dyDescent="0.3">
      <c r="A73" t="s">
        <v>5</v>
      </c>
      <c r="B73" s="17">
        <v>-101027.00480766958</v>
      </c>
      <c r="C73" s="17">
        <v>18528.47997887677</v>
      </c>
      <c r="D73" s="17">
        <v>0</v>
      </c>
      <c r="E73" s="17">
        <v>13392.199511070503</v>
      </c>
      <c r="F73" s="17">
        <v>-38423.503504533553</v>
      </c>
      <c r="G73" s="17">
        <v>-36724.468743507663</v>
      </c>
      <c r="H73" s="17">
        <v>-27288.600739010202</v>
      </c>
      <c r="I73" s="17">
        <v>14856.601914902887</v>
      </c>
      <c r="J73" s="17">
        <v>-13600.192265642807</v>
      </c>
      <c r="K73" s="17">
        <v>-28368.940644918708</v>
      </c>
      <c r="L73" s="17">
        <v>16070.78430742443</v>
      </c>
      <c r="M73" s="17">
        <v>8449.5309505116202</v>
      </c>
      <c r="N73" s="17">
        <v>21421.66528153836</v>
      </c>
      <c r="O73" s="17">
        <f t="shared" si="18"/>
        <v>-152713.44876095795</v>
      </c>
    </row>
    <row r="74" spans="1:17" x14ac:dyDescent="0.3">
      <c r="A74" t="s">
        <v>6</v>
      </c>
      <c r="B74" s="17">
        <v>-124246.64316825266</v>
      </c>
      <c r="C74" s="17">
        <v>34077.372997810031</v>
      </c>
      <c r="D74" s="17">
        <v>0</v>
      </c>
      <c r="E74" s="17">
        <v>-72390.470935002668</v>
      </c>
      <c r="F74" s="17">
        <v>-107255.98538744345</v>
      </c>
      <c r="G74" s="17">
        <v>-124908.96106231579</v>
      </c>
      <c r="H74" s="17">
        <v>-164115.24438608414</v>
      </c>
      <c r="I74" s="17">
        <v>24942.896276072483</v>
      </c>
      <c r="J74" s="17">
        <v>173250.97664298222</v>
      </c>
      <c r="K74" s="17">
        <v>-21109.467339789728</v>
      </c>
      <c r="L74" s="17">
        <v>83744.319645875425</v>
      </c>
      <c r="M74" s="17">
        <v>11576.341913205513</v>
      </c>
      <c r="N74" s="17">
        <v>56825.68799563573</v>
      </c>
      <c r="O74" s="17">
        <f t="shared" si="18"/>
        <v>-229609.17680730711</v>
      </c>
    </row>
    <row r="75" spans="1:17" s="20" customFormat="1" x14ac:dyDescent="0.3">
      <c r="A75" s="20" t="s">
        <v>18</v>
      </c>
      <c r="B75" s="21">
        <f>SUM(B70:B74)</f>
        <v>-439088.99002744327</v>
      </c>
      <c r="C75" s="21">
        <f t="shared" ref="C75:N75" si="19">SUM(C70:C74)</f>
        <v>130974.19467840147</v>
      </c>
      <c r="D75" s="21">
        <f>SUM(D70:D74)</f>
        <v>0</v>
      </c>
      <c r="E75" s="21">
        <f t="shared" si="19"/>
        <v>-4703.5856986581348</v>
      </c>
      <c r="F75" s="21">
        <f t="shared" si="19"/>
        <v>-216811.28463728388</v>
      </c>
      <c r="G75" s="21">
        <f t="shared" si="19"/>
        <v>-166455.79236537061</v>
      </c>
      <c r="H75" s="21">
        <f t="shared" si="19"/>
        <v>-173777.33148305884</v>
      </c>
      <c r="I75" s="21">
        <f t="shared" si="19"/>
        <v>146292.06745876619</v>
      </c>
      <c r="J75" s="21">
        <f t="shared" si="19"/>
        <v>69060.970691284136</v>
      </c>
      <c r="K75" s="21">
        <f t="shared" si="19"/>
        <v>-214969.49039502069</v>
      </c>
      <c r="L75" s="21">
        <f t="shared" si="19"/>
        <v>147450.63966337426</v>
      </c>
      <c r="M75" s="21">
        <f t="shared" si="19"/>
        <v>44227.795431388542</v>
      </c>
      <c r="N75" s="21">
        <f t="shared" si="19"/>
        <v>142189.21154415555</v>
      </c>
      <c r="O75" s="21">
        <f t="shared" si="18"/>
        <v>-535611.59513946529</v>
      </c>
      <c r="P75" s="22"/>
      <c r="Q75" s="23"/>
    </row>
    <row r="76" spans="1:17" x14ac:dyDescent="0.3">
      <c r="A76" s="4" t="s">
        <v>29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7" x14ac:dyDescent="0.3">
      <c r="A77" t="s">
        <v>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f t="shared" ref="O77:O82" si="20">SUM(B77:N77)</f>
        <v>0</v>
      </c>
    </row>
    <row r="78" spans="1:17" x14ac:dyDescent="0.3">
      <c r="A78" t="s">
        <v>3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f t="shared" si="20"/>
        <v>0</v>
      </c>
    </row>
    <row r="79" spans="1:17" x14ac:dyDescent="0.3">
      <c r="A79" t="s">
        <v>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f t="shared" si="20"/>
        <v>0</v>
      </c>
    </row>
    <row r="80" spans="1:17" x14ac:dyDescent="0.3">
      <c r="A80" t="s">
        <v>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f t="shared" si="20"/>
        <v>0</v>
      </c>
    </row>
    <row r="81" spans="1:18" x14ac:dyDescent="0.3">
      <c r="A81" t="s">
        <v>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f t="shared" si="20"/>
        <v>0</v>
      </c>
    </row>
    <row r="82" spans="1:18" s="20" customFormat="1" x14ac:dyDescent="0.3">
      <c r="A82" s="20" t="s">
        <v>18</v>
      </c>
      <c r="B82" s="21">
        <f>SUM(B77:B81)</f>
        <v>0</v>
      </c>
      <c r="C82" s="21">
        <f t="shared" ref="C82:N82" si="21">SUM(C77:C81)</f>
        <v>0</v>
      </c>
      <c r="D82" s="21">
        <f t="shared" si="21"/>
        <v>0</v>
      </c>
      <c r="E82" s="21">
        <f t="shared" si="21"/>
        <v>0</v>
      </c>
      <c r="F82" s="21">
        <f t="shared" si="21"/>
        <v>0</v>
      </c>
      <c r="G82" s="21">
        <f t="shared" si="21"/>
        <v>0</v>
      </c>
      <c r="H82" s="21">
        <f t="shared" si="21"/>
        <v>0</v>
      </c>
      <c r="I82" s="21">
        <f t="shared" si="21"/>
        <v>0</v>
      </c>
      <c r="J82" s="21">
        <f t="shared" si="21"/>
        <v>0</v>
      </c>
      <c r="K82" s="21">
        <f t="shared" si="21"/>
        <v>0</v>
      </c>
      <c r="L82" s="21">
        <f t="shared" si="21"/>
        <v>0</v>
      </c>
      <c r="M82" s="21">
        <f t="shared" si="21"/>
        <v>0</v>
      </c>
      <c r="N82" s="21">
        <f t="shared" si="21"/>
        <v>0</v>
      </c>
      <c r="O82" s="21">
        <f t="shared" si="20"/>
        <v>0</v>
      </c>
      <c r="P82"/>
      <c r="Q82"/>
      <c r="R82"/>
    </row>
    <row r="83" spans="1:18" x14ac:dyDescent="0.3">
      <c r="A83" s="24" t="s">
        <v>30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1:18" x14ac:dyDescent="0.3">
      <c r="A84" t="s">
        <v>2</v>
      </c>
      <c r="B84" s="17">
        <f>B56-B63-B70-B77</f>
        <v>58.745741562524927</v>
      </c>
      <c r="C84" s="17">
        <f t="shared" ref="C84:N84" si="22">C56-C63-C70-C77</f>
        <v>-4151.2734390776168</v>
      </c>
      <c r="D84" s="17">
        <f t="shared" si="22"/>
        <v>4130.2318012301839</v>
      </c>
      <c r="E84" s="17">
        <f t="shared" si="22"/>
        <v>21.231712084889296</v>
      </c>
      <c r="F84" s="17">
        <f t="shared" si="22"/>
        <v>73.196845027050585</v>
      </c>
      <c r="G84" s="17">
        <f t="shared" si="22"/>
        <v>64.016312258856487</v>
      </c>
      <c r="H84" s="17">
        <f t="shared" si="22"/>
        <v>56.049345706269378</v>
      </c>
      <c r="I84" s="17">
        <f t="shared" si="22"/>
        <v>13.860068861191394</v>
      </c>
      <c r="J84" s="17">
        <f t="shared" si="22"/>
        <v>-21.548544346165727</v>
      </c>
      <c r="K84" s="17">
        <f t="shared" si="22"/>
        <v>33.840496378805256</v>
      </c>
      <c r="L84" s="17">
        <f t="shared" si="22"/>
        <v>-18.945367012696806</v>
      </c>
      <c r="M84" s="17">
        <f t="shared" si="22"/>
        <v>-17.366946167196147</v>
      </c>
      <c r="N84" s="17">
        <f t="shared" si="22"/>
        <v>-12.771551788144279</v>
      </c>
      <c r="O84" s="17">
        <f t="shared" si="18"/>
        <v>229.2664747179515</v>
      </c>
    </row>
    <row r="85" spans="1:18" x14ac:dyDescent="0.3">
      <c r="A85" t="s">
        <v>3</v>
      </c>
      <c r="B85" s="17">
        <f t="shared" ref="B85:N88" si="23">B57-B64-B71-B78</f>
        <v>62.009393871529028</v>
      </c>
      <c r="C85" s="17">
        <f t="shared" si="23"/>
        <v>-7657.7298811354449</v>
      </c>
      <c r="D85" s="17">
        <f t="shared" si="23"/>
        <v>7620.4259988313061</v>
      </c>
      <c r="E85" s="17">
        <f t="shared" si="23"/>
        <v>-29.364744244405301</v>
      </c>
      <c r="F85" s="17">
        <f t="shared" si="23"/>
        <v>1.0846715876541566</v>
      </c>
      <c r="G85" s="17">
        <f t="shared" si="23"/>
        <v>1.7623613650357584</v>
      </c>
      <c r="H85" s="17">
        <f t="shared" si="23"/>
        <v>-2.5443090978951659</v>
      </c>
      <c r="I85" s="17">
        <f t="shared" si="23"/>
        <v>-67.71563438946032</v>
      </c>
      <c r="J85" s="17">
        <f t="shared" si="23"/>
        <v>-125.069035126362</v>
      </c>
      <c r="K85" s="17">
        <f t="shared" si="23"/>
        <v>-43.004117295000469</v>
      </c>
      <c r="L85" s="17">
        <f t="shared" si="23"/>
        <v>-104.90921304597578</v>
      </c>
      <c r="M85" s="17">
        <f t="shared" si="23"/>
        <v>-95.594448440824635</v>
      </c>
      <c r="N85" s="17">
        <f t="shared" si="23"/>
        <v>-101.70172875493881</v>
      </c>
      <c r="O85" s="17">
        <f t="shared" si="18"/>
        <v>-542.35068587478236</v>
      </c>
    </row>
    <row r="86" spans="1:18" x14ac:dyDescent="0.3">
      <c r="A86" t="s">
        <v>4</v>
      </c>
      <c r="B86" s="17">
        <f t="shared" si="23"/>
        <v>117.49148312504985</v>
      </c>
      <c r="C86" s="17">
        <f t="shared" si="23"/>
        <v>-26638.340337519214</v>
      </c>
      <c r="D86" s="17">
        <f t="shared" si="23"/>
        <v>26516.924119055086</v>
      </c>
      <c r="E86" s="17">
        <f t="shared" si="23"/>
        <v>-394.92119564081077</v>
      </c>
      <c r="F86" s="17">
        <f t="shared" si="23"/>
        <v>-370.49812684388598</v>
      </c>
      <c r="G86" s="17">
        <f t="shared" si="23"/>
        <v>-351.56012421101332</v>
      </c>
      <c r="H86" s="17">
        <f t="shared" si="23"/>
        <v>-418.2326174947666</v>
      </c>
      <c r="I86" s="17">
        <f t="shared" si="23"/>
        <v>-691.25556201831205</v>
      </c>
      <c r="J86" s="17">
        <f t="shared" si="23"/>
        <v>-710.86483261609101</v>
      </c>
      <c r="K86" s="17">
        <f t="shared" si="23"/>
        <v>-474.64288381300867</v>
      </c>
      <c r="L86" s="17">
        <f t="shared" si="23"/>
        <v>-510.1390638553421</v>
      </c>
      <c r="M86" s="17">
        <f t="shared" si="23"/>
        <v>-508.49666347785387</v>
      </c>
      <c r="N86" s="17">
        <f t="shared" si="23"/>
        <v>-509.23762476988486</v>
      </c>
      <c r="O86" s="17">
        <f t="shared" si="18"/>
        <v>-4943.7734300800475</v>
      </c>
    </row>
    <row r="87" spans="1:18" x14ac:dyDescent="0.3">
      <c r="A87" t="s">
        <v>5</v>
      </c>
      <c r="B87" s="17">
        <f t="shared" si="23"/>
        <v>117.49148312504985</v>
      </c>
      <c r="C87" s="17">
        <f t="shared" si="23"/>
        <v>-9461.487886016781</v>
      </c>
      <c r="D87" s="17">
        <f t="shared" si="23"/>
        <v>9415.3042633211808</v>
      </c>
      <c r="E87" s="17">
        <f t="shared" si="23"/>
        <v>-62.37503399173147</v>
      </c>
      <c r="F87" s="17">
        <f t="shared" si="23"/>
        <v>-4.362555067287758</v>
      </c>
      <c r="G87" s="17">
        <f t="shared" si="23"/>
        <v>14.564854918135097</v>
      </c>
      <c r="H87" s="17">
        <f t="shared" si="23"/>
        <v>9.6863573062291835</v>
      </c>
      <c r="I87" s="17">
        <f t="shared" si="23"/>
        <v>-98.234047992387787</v>
      </c>
      <c r="J87" s="17">
        <f t="shared" si="23"/>
        <v>-150.96563102307846</v>
      </c>
      <c r="K87" s="17">
        <f t="shared" si="23"/>
        <v>-39.078058648185106</v>
      </c>
      <c r="L87" s="17">
        <f t="shared" si="23"/>
        <v>-124.65773331189121</v>
      </c>
      <c r="M87" s="17">
        <f t="shared" si="23"/>
        <v>-115.18828383894288</v>
      </c>
      <c r="N87" s="17">
        <f t="shared" si="23"/>
        <v>-112.29459076200146</v>
      </c>
      <c r="O87" s="17">
        <f t="shared" si="18"/>
        <v>-611.5968619816922</v>
      </c>
    </row>
    <row r="88" spans="1:18" x14ac:dyDescent="0.3">
      <c r="A88" t="s">
        <v>6</v>
      </c>
      <c r="B88" s="17">
        <f t="shared" si="23"/>
        <v>430.80210479185916</v>
      </c>
      <c r="C88" s="17">
        <f t="shared" si="23"/>
        <v>-671.54914308236039</v>
      </c>
      <c r="D88" s="17">
        <f t="shared" si="23"/>
        <v>652.37416333255533</v>
      </c>
      <c r="E88" s="17">
        <f t="shared" si="23"/>
        <v>486.02400023164228</v>
      </c>
      <c r="F88" s="17">
        <f t="shared" si="23"/>
        <v>619.57239989505615</v>
      </c>
      <c r="G88" s="17">
        <f t="shared" si="23"/>
        <v>725.01981780887581</v>
      </c>
      <c r="H88" s="17">
        <f t="shared" si="23"/>
        <v>875.93209408642724</v>
      </c>
      <c r="I88" s="17">
        <f t="shared" si="23"/>
        <v>545.23134866810869</v>
      </c>
      <c r="J88" s="17">
        <f t="shared" si="23"/>
        <v>234.48321473831311</v>
      </c>
      <c r="K88" s="17">
        <f t="shared" si="23"/>
        <v>597.22826123441337</v>
      </c>
      <c r="L88" s="17">
        <f t="shared" si="23"/>
        <v>259.88850217551226</v>
      </c>
      <c r="M88" s="17">
        <f t="shared" si="23"/>
        <v>250.82110003492562</v>
      </c>
      <c r="N88" s="17">
        <f t="shared" si="23"/>
        <v>327.35740753053688</v>
      </c>
      <c r="O88" s="17">
        <f t="shared" si="18"/>
        <v>5333.1852714458655</v>
      </c>
    </row>
    <row r="89" spans="1:18" s="20" customFormat="1" x14ac:dyDescent="0.3">
      <c r="A89" s="20" t="s">
        <v>18</v>
      </c>
      <c r="B89" s="21">
        <f>SUM(B84:B88)</f>
        <v>786.54020647601283</v>
      </c>
      <c r="C89" s="21">
        <f t="shared" ref="C89:N89" si="24">SUM(C84:C88)</f>
        <v>-48580.380686831413</v>
      </c>
      <c r="D89" s="21">
        <f t="shared" si="24"/>
        <v>48335.260345770315</v>
      </c>
      <c r="E89" s="21">
        <f t="shared" si="24"/>
        <v>20.594738439584034</v>
      </c>
      <c r="F89" s="21">
        <f t="shared" si="24"/>
        <v>318.99323459858715</v>
      </c>
      <c r="G89" s="21">
        <f t="shared" si="24"/>
        <v>453.80322213988984</v>
      </c>
      <c r="H89" s="21">
        <f t="shared" si="24"/>
        <v>520.89087050626404</v>
      </c>
      <c r="I89" s="21">
        <f t="shared" si="24"/>
        <v>-298.11382687086007</v>
      </c>
      <c r="J89" s="21">
        <f t="shared" si="24"/>
        <v>-773.96482837338408</v>
      </c>
      <c r="K89" s="21">
        <f t="shared" si="24"/>
        <v>74.343697857024381</v>
      </c>
      <c r="L89" s="21">
        <f t="shared" si="24"/>
        <v>-498.76287505039363</v>
      </c>
      <c r="M89" s="21">
        <f t="shared" si="24"/>
        <v>-485.82524188989191</v>
      </c>
      <c r="N89" s="21">
        <f t="shared" si="24"/>
        <v>-408.64808854443254</v>
      </c>
      <c r="O89" s="21">
        <f t="shared" si="18"/>
        <v>-535.26923177269782</v>
      </c>
      <c r="P89"/>
      <c r="Q89"/>
      <c r="R89"/>
    </row>
    <row r="91" spans="1:1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8" x14ac:dyDescent="0.3">
      <c r="D92" s="17"/>
    </row>
    <row r="93" spans="1:18" x14ac:dyDescent="0.3">
      <c r="D93" s="17"/>
    </row>
    <row r="94" spans="1:18" x14ac:dyDescent="0.3">
      <c r="D94" s="17"/>
    </row>
    <row r="95" spans="1:18" x14ac:dyDescent="0.3">
      <c r="D95" s="17"/>
    </row>
    <row r="99" spans="14:15" x14ac:dyDescent="0.3">
      <c r="N99" s="36"/>
    </row>
    <row r="100" spans="14:15" x14ac:dyDescent="0.3">
      <c r="N100" s="36"/>
    </row>
    <row r="101" spans="14:15" x14ac:dyDescent="0.3">
      <c r="N101" s="36"/>
    </row>
    <row r="102" spans="14:15" x14ac:dyDescent="0.3">
      <c r="N102" s="36"/>
    </row>
    <row r="103" spans="14:15" x14ac:dyDescent="0.3">
      <c r="N103" s="36"/>
    </row>
    <row r="104" spans="14:15" x14ac:dyDescent="0.3">
      <c r="N104" s="29"/>
      <c r="O104" s="29"/>
    </row>
    <row r="106" spans="14:15" x14ac:dyDescent="0.3">
      <c r="N106" s="17"/>
    </row>
    <row r="107" spans="14:15" x14ac:dyDescent="0.3">
      <c r="N107" s="17"/>
    </row>
    <row r="108" spans="14:15" x14ac:dyDescent="0.3">
      <c r="N108" s="17"/>
    </row>
    <row r="109" spans="14:15" x14ac:dyDescent="0.3">
      <c r="N109" s="17"/>
    </row>
    <row r="110" spans="14:15" x14ac:dyDescent="0.3">
      <c r="N110" s="17"/>
    </row>
    <row r="111" spans="14:15" x14ac:dyDescent="0.3">
      <c r="N111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3C676-D3A1-4409-9586-CB77609318AA}">
  <sheetPr>
    <tabColor rgb="FFFFFF66"/>
  </sheetPr>
  <dimension ref="A1:AF113"/>
  <sheetViews>
    <sheetView topLeftCell="A60" zoomScale="87" workbookViewId="0">
      <selection activeCell="S80" sqref="S80"/>
    </sheetView>
  </sheetViews>
  <sheetFormatPr defaultRowHeight="14.4" x14ac:dyDescent="0.3"/>
  <cols>
    <col min="1" max="1" width="28" customWidth="1"/>
    <col min="2" max="3" width="13" bestFit="1" customWidth="1"/>
    <col min="4" max="15" width="13.33203125" bestFit="1" customWidth="1"/>
    <col min="16" max="16" width="14.6640625" bestFit="1" customWidth="1"/>
    <col min="17" max="17" width="13.44140625" bestFit="1" customWidth="1"/>
    <col min="18" max="18" width="14" bestFit="1" customWidth="1"/>
    <col min="19" max="20" width="13.33203125" bestFit="1" customWidth="1"/>
  </cols>
  <sheetData>
    <row r="1" spans="1:32" x14ac:dyDescent="0.3">
      <c r="A1" s="1"/>
      <c r="B1" s="2">
        <v>44562</v>
      </c>
      <c r="C1" s="27">
        <v>44579</v>
      </c>
      <c r="D1" s="2">
        <v>44593</v>
      </c>
      <c r="E1" s="27">
        <v>44600</v>
      </c>
      <c r="F1" s="2">
        <v>44621</v>
      </c>
      <c r="G1" s="2">
        <v>44652</v>
      </c>
      <c r="H1" s="2">
        <v>44682</v>
      </c>
      <c r="I1" s="2">
        <v>44713</v>
      </c>
      <c r="J1" s="2">
        <v>44743</v>
      </c>
      <c r="K1" s="2">
        <v>44774</v>
      </c>
      <c r="L1" s="2">
        <v>44805</v>
      </c>
      <c r="M1" s="2">
        <v>44835</v>
      </c>
      <c r="N1" s="2">
        <v>44866</v>
      </c>
      <c r="O1" s="2">
        <v>44896</v>
      </c>
      <c r="P1" s="2" t="s">
        <v>0</v>
      </c>
      <c r="Q1" s="1"/>
    </row>
    <row r="2" spans="1:32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32" x14ac:dyDescent="0.3">
      <c r="A3" t="s">
        <v>2</v>
      </c>
      <c r="B3" s="5">
        <v>-850242.41999999981</v>
      </c>
      <c r="C3" s="5">
        <v>-379896.19000000012</v>
      </c>
      <c r="D3" s="5">
        <v>-200331.33000000005</v>
      </c>
      <c r="E3" s="5">
        <v>-825373.15</v>
      </c>
      <c r="F3" s="5">
        <v>-1162697.3399999996</v>
      </c>
      <c r="G3" s="5">
        <v>-845038.58</v>
      </c>
      <c r="H3" s="5">
        <v>-848365.62000000011</v>
      </c>
      <c r="I3" s="5">
        <v>-819923.77000000014</v>
      </c>
      <c r="J3" s="5">
        <v>-1062599.2400000002</v>
      </c>
      <c r="K3" s="5">
        <v>-948187.85</v>
      </c>
      <c r="L3" s="5">
        <v>-935431.04000000027</v>
      </c>
      <c r="M3" s="5">
        <v>-845090.29999999993</v>
      </c>
      <c r="N3" s="5">
        <v>-1019052.7499999997</v>
      </c>
      <c r="O3" s="5">
        <v>-1194740.45</v>
      </c>
      <c r="P3" s="5">
        <f t="shared" ref="P3:P10" si="0">SUM(B3:O3)</f>
        <v>-11936970.030000001</v>
      </c>
      <c r="Q3" s="5">
        <f>O3/12</f>
        <v>-99561.704166666663</v>
      </c>
      <c r="R3" s="29"/>
    </row>
    <row r="4" spans="1:32" x14ac:dyDescent="0.3">
      <c r="A4" t="s">
        <v>3</v>
      </c>
      <c r="B4" s="5">
        <v>-715636.58999999985</v>
      </c>
      <c r="C4" s="5">
        <v>-570767.78999999992</v>
      </c>
      <c r="D4" s="5">
        <v>-398403.48999999993</v>
      </c>
      <c r="E4" s="5">
        <v>-935152.22</v>
      </c>
      <c r="F4" s="5">
        <v>-1305497.3599999996</v>
      </c>
      <c r="G4" s="5">
        <v>-913207.32</v>
      </c>
      <c r="H4" s="5">
        <v>-1216791.2400000002</v>
      </c>
      <c r="I4" s="5">
        <v>-1560423.6899999997</v>
      </c>
      <c r="J4" s="5">
        <v>-1752176.37</v>
      </c>
      <c r="K4" s="5">
        <v>-1579792.6600000001</v>
      </c>
      <c r="L4" s="5">
        <v>-1448627.8800000001</v>
      </c>
      <c r="M4" s="5">
        <v>-915804.76000000013</v>
      </c>
      <c r="N4" s="5">
        <v>-951318.6399999999</v>
      </c>
      <c r="O4" s="5">
        <v>-1015856.96</v>
      </c>
      <c r="P4" s="5">
        <f t="shared" si="0"/>
        <v>-15279456.970000003</v>
      </c>
      <c r="Q4" s="5">
        <f t="shared" ref="Q4:Q10" si="1">O4/12</f>
        <v>-84654.746666666659</v>
      </c>
      <c r="R4" s="29"/>
    </row>
    <row r="5" spans="1:32" x14ac:dyDescent="0.3">
      <c r="A5" t="s">
        <v>4</v>
      </c>
      <c r="B5" s="5">
        <v>-862056.20000000007</v>
      </c>
      <c r="C5" s="5">
        <v>-887924.6100000001</v>
      </c>
      <c r="D5" s="5">
        <v>-415843.88999999996</v>
      </c>
      <c r="E5" s="5">
        <v>-1139677.53</v>
      </c>
      <c r="F5" s="5">
        <v>-1617836.0800000003</v>
      </c>
      <c r="G5" s="5">
        <v>-1359560.0500000003</v>
      </c>
      <c r="H5" s="5">
        <v>-1507528.0899999994</v>
      </c>
      <c r="I5" s="5">
        <v>-2358133.4899999998</v>
      </c>
      <c r="J5" s="5">
        <v>-2451236.8200000008</v>
      </c>
      <c r="K5" s="5">
        <v>-2906473.37</v>
      </c>
      <c r="L5" s="5">
        <v>-1649251.9200000002</v>
      </c>
      <c r="M5" s="5">
        <v>-1160059.7599999998</v>
      </c>
      <c r="N5" s="5">
        <v>-1471274.39</v>
      </c>
      <c r="O5" s="5">
        <v>-1549223.9299999997</v>
      </c>
      <c r="P5" s="5">
        <f t="shared" si="0"/>
        <v>-21336080.130000003</v>
      </c>
      <c r="Q5" s="5">
        <f t="shared" si="1"/>
        <v>-129101.99416666664</v>
      </c>
      <c r="R5" s="29"/>
    </row>
    <row r="6" spans="1:32" x14ac:dyDescent="0.3">
      <c r="A6" t="s">
        <v>5</v>
      </c>
      <c r="B6" s="5">
        <v>-850418.63</v>
      </c>
      <c r="C6" s="5">
        <v>-846873.48</v>
      </c>
      <c r="D6" s="5">
        <v>-405260.27999999997</v>
      </c>
      <c r="E6" s="5">
        <v>-1095799.96</v>
      </c>
      <c r="F6" s="5">
        <v>-1557429.6900000009</v>
      </c>
      <c r="G6" s="5">
        <v>-1325907.7599999998</v>
      </c>
      <c r="H6" s="5">
        <v>-1450265.27</v>
      </c>
      <c r="I6" s="5">
        <v>-2095733.2799999998</v>
      </c>
      <c r="J6" s="5">
        <v>-2053569.0599999998</v>
      </c>
      <c r="K6" s="5">
        <v>-2447031.9500000007</v>
      </c>
      <c r="L6" s="5">
        <v>-1494430.03</v>
      </c>
      <c r="M6" s="5">
        <v>-1181348.46</v>
      </c>
      <c r="N6" s="5">
        <v>-1388629.6299999997</v>
      </c>
      <c r="O6" s="5">
        <v>-1509287.7300000002</v>
      </c>
      <c r="P6" s="5">
        <f t="shared" si="0"/>
        <v>-19701985.210000001</v>
      </c>
      <c r="Q6" s="5">
        <f t="shared" si="1"/>
        <v>-125773.97750000002</v>
      </c>
      <c r="R6" s="29"/>
    </row>
    <row r="7" spans="1:32" x14ac:dyDescent="0.3">
      <c r="A7" t="s">
        <v>6</v>
      </c>
      <c r="B7" s="5">
        <v>-3751890.6299999994</v>
      </c>
      <c r="C7" s="5">
        <v>-2923834.73</v>
      </c>
      <c r="D7" s="5">
        <v>-1372049.91</v>
      </c>
      <c r="E7" s="5">
        <v>-4181384.67</v>
      </c>
      <c r="F7" s="5">
        <v>-5141646.4000000013</v>
      </c>
      <c r="G7" s="5">
        <v>-4982828.2199999988</v>
      </c>
      <c r="H7" s="5">
        <v>-5235857.8999999985</v>
      </c>
      <c r="I7" s="5">
        <v>-6359484.4499999993</v>
      </c>
      <c r="J7" s="5">
        <v>-7772578.5700000003</v>
      </c>
      <c r="K7" s="5">
        <v>-7712996.2199999979</v>
      </c>
      <c r="L7" s="5">
        <v>-5434301.0900000008</v>
      </c>
      <c r="M7" s="5">
        <v>-4542103.2699999996</v>
      </c>
      <c r="N7" s="5">
        <v>-4677231.830000001</v>
      </c>
      <c r="O7" s="5">
        <v>-6285793.419999999</v>
      </c>
      <c r="P7" s="5">
        <f t="shared" si="0"/>
        <v>-70373981.310000002</v>
      </c>
      <c r="Q7" s="5">
        <f t="shared" si="1"/>
        <v>-523816.11833333323</v>
      </c>
      <c r="R7" s="29"/>
    </row>
    <row r="8" spans="1:32" x14ac:dyDescent="0.3">
      <c r="A8" t="s">
        <v>7</v>
      </c>
      <c r="B8" s="28">
        <v>-799236.20129032258</v>
      </c>
      <c r="C8" s="28">
        <v>-658194.5187096775</v>
      </c>
      <c r="D8" s="28">
        <v>-358057.34749999997</v>
      </c>
      <c r="E8" s="28">
        <v>-1074172.0425</v>
      </c>
      <c r="F8" s="5">
        <v>-1713446.57</v>
      </c>
      <c r="G8" s="5">
        <v>-1633759.99</v>
      </c>
      <c r="H8" s="5">
        <v>-1379288.72</v>
      </c>
      <c r="I8" s="5">
        <v>-1348183.32</v>
      </c>
      <c r="J8" s="5">
        <v>-1810031.6800000002</v>
      </c>
      <c r="K8" s="5">
        <v>-1715684.17</v>
      </c>
      <c r="L8" s="5">
        <v>-1680292.02</v>
      </c>
      <c r="M8" s="5">
        <v>-1719541.97</v>
      </c>
      <c r="N8" s="5">
        <v>-1573777.95</v>
      </c>
      <c r="O8" s="5">
        <v>-1228290.2999999998</v>
      </c>
      <c r="P8" s="5">
        <f t="shared" si="0"/>
        <v>-18691956.800000001</v>
      </c>
      <c r="Q8" s="5">
        <f t="shared" si="1"/>
        <v>-102357.52499999998</v>
      </c>
      <c r="R8" s="29"/>
    </row>
    <row r="9" spans="1:32" x14ac:dyDescent="0.3">
      <c r="A9" t="s">
        <v>8</v>
      </c>
      <c r="B9" s="28">
        <v>-1979792.3777419359</v>
      </c>
      <c r="C9" s="28">
        <v>-1630417.2522580647</v>
      </c>
      <c r="D9" s="34">
        <v>-885497.35000000021</v>
      </c>
      <c r="E9" s="28">
        <v>-2656492.0500000003</v>
      </c>
      <c r="F9" s="5">
        <v>-3804365.72</v>
      </c>
      <c r="G9" s="5">
        <v>-3447740.94</v>
      </c>
      <c r="H9" s="5">
        <v>-3591718.7899999996</v>
      </c>
      <c r="I9" s="5">
        <v>-3816869.9699999997</v>
      </c>
      <c r="J9" s="5">
        <v>-3575211.31</v>
      </c>
      <c r="K9" s="5">
        <v>-3938659.36</v>
      </c>
      <c r="L9" s="5">
        <v>-3867790.57</v>
      </c>
      <c r="M9" s="5">
        <v>-3334947.2199999997</v>
      </c>
      <c r="N9" s="5">
        <v>-3749081.7399999998</v>
      </c>
      <c r="O9" s="5">
        <v>-3387435.9699999983</v>
      </c>
      <c r="P9" s="5">
        <f t="shared" si="0"/>
        <v>-43666020.619999997</v>
      </c>
      <c r="Q9" s="5">
        <f t="shared" si="1"/>
        <v>-282286.3308333332</v>
      </c>
      <c r="R9" s="29"/>
    </row>
    <row r="10" spans="1:32" x14ac:dyDescent="0.3">
      <c r="A10" t="s">
        <v>9</v>
      </c>
      <c r="B10" s="5">
        <v>-2572360.9759107418</v>
      </c>
      <c r="C10" s="5">
        <v>-2118414.9213382583</v>
      </c>
      <c r="D10" s="5">
        <v>-1006704.808373</v>
      </c>
      <c r="E10" s="5">
        <v>-3020114.425119</v>
      </c>
      <c r="F10" s="5">
        <v>-3867814.7105990006</v>
      </c>
      <c r="G10" s="5">
        <v>-3321203.2124620001</v>
      </c>
      <c r="H10" s="5">
        <v>-3434140.3460710002</v>
      </c>
      <c r="I10" s="5">
        <v>-4514794.9512510002</v>
      </c>
      <c r="J10" s="5">
        <v>-4975022.8424217002</v>
      </c>
      <c r="K10" s="5">
        <v>-4968619.0054323003</v>
      </c>
      <c r="L10" s="5">
        <v>-3815261.0839995998</v>
      </c>
      <c r="M10" s="5">
        <v>-3066242.4177878001</v>
      </c>
      <c r="N10" s="5">
        <v>-3330269.2935420997</v>
      </c>
      <c r="O10" s="5">
        <v>-4280865.4709144998</v>
      </c>
      <c r="P10" s="5">
        <f t="shared" si="0"/>
        <v>-48291828.465222001</v>
      </c>
      <c r="Q10" s="5">
        <f t="shared" si="1"/>
        <v>-356738.78924287501</v>
      </c>
      <c r="R10" s="29"/>
    </row>
    <row r="11" spans="1:32" x14ac:dyDescent="0.3">
      <c r="A11" s="7" t="s">
        <v>0</v>
      </c>
      <c r="B11" s="8">
        <f t="shared" ref="B11:P11" si="2">SUM(B3:B10)</f>
        <v>-12381634.024943</v>
      </c>
      <c r="C11" s="8">
        <f t="shared" si="2"/>
        <v>-10016323.492306001</v>
      </c>
      <c r="D11" s="8">
        <f t="shared" si="2"/>
        <v>-5042148.4058730006</v>
      </c>
      <c r="E11" s="8">
        <f t="shared" si="2"/>
        <v>-14928166.047619</v>
      </c>
      <c r="F11" s="8">
        <f t="shared" si="2"/>
        <v>-20170733.870599002</v>
      </c>
      <c r="G11" s="8">
        <f t="shared" si="2"/>
        <v>-17829246.072462</v>
      </c>
      <c r="H11" s="8">
        <f t="shared" si="2"/>
        <v>-18663955.976070996</v>
      </c>
      <c r="I11" s="8">
        <f t="shared" si="2"/>
        <v>-22873546.921250999</v>
      </c>
      <c r="J11" s="8">
        <f t="shared" si="2"/>
        <v>-25452425.8924217</v>
      </c>
      <c r="K11" s="8">
        <f t="shared" si="2"/>
        <v>-26217444.585432298</v>
      </c>
      <c r="L11" s="8">
        <f t="shared" si="2"/>
        <v>-20325385.633999601</v>
      </c>
      <c r="M11" s="8">
        <f t="shared" si="2"/>
        <v>-16765138.157787798</v>
      </c>
      <c r="N11" s="8">
        <f t="shared" si="2"/>
        <v>-18160636.223542098</v>
      </c>
      <c r="O11" s="8">
        <f t="shared" si="2"/>
        <v>-20451494.230914496</v>
      </c>
      <c r="P11" s="8">
        <f t="shared" si="2"/>
        <v>-249278279.53522202</v>
      </c>
      <c r="Q11" s="8"/>
    </row>
    <row r="12" spans="1:32" x14ac:dyDescent="0.3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3">
      <c r="A13" t="s">
        <v>2</v>
      </c>
      <c r="B13" s="9">
        <f t="shared" ref="B13:P20" si="3">ROUND(B3/B$11,5)</f>
        <v>6.8669999999999995E-2</v>
      </c>
      <c r="C13" s="9">
        <f t="shared" si="3"/>
        <v>3.7929999999999998E-2</v>
      </c>
      <c r="D13" s="9">
        <f t="shared" si="3"/>
        <v>3.9730000000000001E-2</v>
      </c>
      <c r="E13" s="9">
        <f t="shared" si="3"/>
        <v>5.5289999999999999E-2</v>
      </c>
      <c r="F13" s="9">
        <f t="shared" si="3"/>
        <v>5.7639999999999997E-2</v>
      </c>
      <c r="G13" s="9">
        <f t="shared" si="3"/>
        <v>4.7399999999999998E-2</v>
      </c>
      <c r="H13" s="9">
        <f t="shared" si="3"/>
        <v>4.5449999999999997E-2</v>
      </c>
      <c r="I13" s="9">
        <f t="shared" si="3"/>
        <v>3.585E-2</v>
      </c>
      <c r="J13" s="9">
        <f t="shared" si="3"/>
        <v>4.1750000000000002E-2</v>
      </c>
      <c r="K13" s="9">
        <f t="shared" si="3"/>
        <v>3.6170000000000001E-2</v>
      </c>
      <c r="L13" s="9">
        <f t="shared" si="3"/>
        <v>4.6019999999999998E-2</v>
      </c>
      <c r="M13" s="9">
        <f t="shared" si="3"/>
        <v>5.0410000000000003E-2</v>
      </c>
      <c r="N13" s="9">
        <f t="shared" si="3"/>
        <v>5.611E-2</v>
      </c>
      <c r="O13" s="9">
        <f t="shared" si="3"/>
        <v>5.842E-2</v>
      </c>
      <c r="P13" s="9">
        <f t="shared" si="3"/>
        <v>4.7890000000000002E-2</v>
      </c>
      <c r="Q13" s="9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3">
      <c r="A14" t="s">
        <v>3</v>
      </c>
      <c r="B14" s="9">
        <f t="shared" si="3"/>
        <v>5.7799999999999997E-2</v>
      </c>
      <c r="C14" s="9">
        <f t="shared" si="3"/>
        <v>5.6980000000000003E-2</v>
      </c>
      <c r="D14" s="9">
        <f t="shared" si="3"/>
        <v>7.9009999999999997E-2</v>
      </c>
      <c r="E14" s="9">
        <f t="shared" si="3"/>
        <v>6.2640000000000001E-2</v>
      </c>
      <c r="F14" s="9">
        <f t="shared" si="3"/>
        <v>6.472E-2</v>
      </c>
      <c r="G14" s="9">
        <f t="shared" si="3"/>
        <v>5.1220000000000002E-2</v>
      </c>
      <c r="H14" s="9">
        <f t="shared" si="3"/>
        <v>6.5189999999999998E-2</v>
      </c>
      <c r="I14" s="9">
        <f t="shared" si="3"/>
        <v>6.8220000000000003E-2</v>
      </c>
      <c r="J14" s="9">
        <f t="shared" si="3"/>
        <v>6.8839999999999998E-2</v>
      </c>
      <c r="K14" s="9">
        <f t="shared" si="3"/>
        <v>6.0260000000000001E-2</v>
      </c>
      <c r="L14" s="9">
        <f t="shared" si="3"/>
        <v>7.127E-2</v>
      </c>
      <c r="M14" s="9">
        <f t="shared" si="3"/>
        <v>5.4629999999999998E-2</v>
      </c>
      <c r="N14" s="9">
        <f t="shared" si="3"/>
        <v>5.2380000000000003E-2</v>
      </c>
      <c r="O14" s="9">
        <f t="shared" si="3"/>
        <v>4.9669999999999999E-2</v>
      </c>
      <c r="P14" s="9">
        <f t="shared" si="3"/>
        <v>6.1289999999999997E-2</v>
      </c>
      <c r="Q14" s="9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3">
      <c r="A15" t="s">
        <v>4</v>
      </c>
      <c r="B15" s="9">
        <f t="shared" si="3"/>
        <v>6.9620000000000001E-2</v>
      </c>
      <c r="C15" s="9">
        <f t="shared" si="3"/>
        <v>8.8650000000000007E-2</v>
      </c>
      <c r="D15" s="9">
        <f t="shared" si="3"/>
        <v>8.2470000000000002E-2</v>
      </c>
      <c r="E15" s="9">
        <f t="shared" si="3"/>
        <v>7.6340000000000005E-2</v>
      </c>
      <c r="F15" s="9">
        <f t="shared" si="3"/>
        <v>8.0210000000000004E-2</v>
      </c>
      <c r="G15" s="9">
        <f t="shared" si="3"/>
        <v>7.6249999999999998E-2</v>
      </c>
      <c r="H15" s="9">
        <f t="shared" si="3"/>
        <v>8.0769999999999995E-2</v>
      </c>
      <c r="I15" s="9">
        <f t="shared" si="3"/>
        <v>0.10309</v>
      </c>
      <c r="J15" s="9">
        <f t="shared" si="3"/>
        <v>9.6310000000000007E-2</v>
      </c>
      <c r="K15" s="9">
        <f t="shared" si="3"/>
        <v>0.11086</v>
      </c>
      <c r="L15" s="9">
        <f t="shared" si="3"/>
        <v>8.1140000000000004E-2</v>
      </c>
      <c r="M15" s="9">
        <f t="shared" si="3"/>
        <v>6.9190000000000002E-2</v>
      </c>
      <c r="N15" s="9">
        <f t="shared" si="3"/>
        <v>8.1009999999999999E-2</v>
      </c>
      <c r="O15" s="9">
        <f t="shared" si="3"/>
        <v>7.5749999999999998E-2</v>
      </c>
      <c r="P15" s="9">
        <f t="shared" si="3"/>
        <v>8.5589999999999999E-2</v>
      </c>
      <c r="Q15" s="9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3">
      <c r="A16" t="s">
        <v>5</v>
      </c>
      <c r="B16" s="9">
        <f t="shared" si="3"/>
        <v>6.8680000000000005E-2</v>
      </c>
      <c r="C16" s="9">
        <f t="shared" si="3"/>
        <v>8.455E-2</v>
      </c>
      <c r="D16" s="9">
        <f t="shared" si="3"/>
        <v>8.0369999999999997E-2</v>
      </c>
      <c r="E16" s="9">
        <f t="shared" si="3"/>
        <v>7.3400000000000007E-2</v>
      </c>
      <c r="F16" s="9">
        <f t="shared" si="3"/>
        <v>7.7210000000000001E-2</v>
      </c>
      <c r="G16" s="9">
        <f t="shared" si="3"/>
        <v>7.4370000000000006E-2</v>
      </c>
      <c r="H16" s="9">
        <f t="shared" si="3"/>
        <v>7.7700000000000005E-2</v>
      </c>
      <c r="I16" s="9">
        <f t="shared" si="3"/>
        <v>9.1619999999999993E-2</v>
      </c>
      <c r="J16" s="9">
        <f t="shared" si="3"/>
        <v>8.0680000000000002E-2</v>
      </c>
      <c r="K16" s="9">
        <f t="shared" si="3"/>
        <v>9.3340000000000006E-2</v>
      </c>
      <c r="L16" s="9">
        <f t="shared" si="3"/>
        <v>7.3529999999999998E-2</v>
      </c>
      <c r="M16" s="9">
        <f t="shared" si="3"/>
        <v>7.0459999999999995E-2</v>
      </c>
      <c r="N16" s="9">
        <f t="shared" si="3"/>
        <v>7.646E-2</v>
      </c>
      <c r="O16" s="9">
        <f t="shared" si="3"/>
        <v>7.3800000000000004E-2</v>
      </c>
      <c r="P16" s="9">
        <f t="shared" si="3"/>
        <v>7.9039999999999999E-2</v>
      </c>
      <c r="Q16" s="9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3">
      <c r="A17" t="s">
        <v>6</v>
      </c>
      <c r="B17" s="9">
        <f t="shared" si="3"/>
        <v>0.30302000000000001</v>
      </c>
      <c r="C17" s="9">
        <f t="shared" si="3"/>
        <v>0.29191</v>
      </c>
      <c r="D17" s="9">
        <f t="shared" si="3"/>
        <v>0.27211999999999997</v>
      </c>
      <c r="E17" s="9">
        <f t="shared" si="3"/>
        <v>0.28010000000000002</v>
      </c>
      <c r="F17" s="9">
        <f t="shared" si="3"/>
        <v>0.25491000000000003</v>
      </c>
      <c r="G17" s="9">
        <f t="shared" si="3"/>
        <v>0.27947</v>
      </c>
      <c r="H17" s="9">
        <f t="shared" si="3"/>
        <v>0.28053</v>
      </c>
      <c r="I17" s="9">
        <f t="shared" si="3"/>
        <v>0.27803</v>
      </c>
      <c r="J17" s="9">
        <f t="shared" si="3"/>
        <v>0.30537999999999998</v>
      </c>
      <c r="K17" s="9">
        <f t="shared" si="3"/>
        <v>0.29419000000000001</v>
      </c>
      <c r="L17" s="9">
        <f t="shared" si="3"/>
        <v>0.26737</v>
      </c>
      <c r="M17" s="9">
        <f t="shared" si="3"/>
        <v>0.27093</v>
      </c>
      <c r="N17" s="9">
        <f t="shared" si="3"/>
        <v>0.25755</v>
      </c>
      <c r="O17" s="9">
        <f t="shared" si="3"/>
        <v>0.30735000000000001</v>
      </c>
      <c r="P17" s="9">
        <f t="shared" si="3"/>
        <v>0.28231000000000001</v>
      </c>
      <c r="Q17" s="9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3">
      <c r="A18" t="s">
        <v>7</v>
      </c>
      <c r="B18" s="9">
        <f t="shared" si="3"/>
        <v>6.4549999999999996E-2</v>
      </c>
      <c r="C18" s="9">
        <f t="shared" si="3"/>
        <v>6.5710000000000005E-2</v>
      </c>
      <c r="D18" s="9">
        <f t="shared" si="3"/>
        <v>7.1010000000000004E-2</v>
      </c>
      <c r="E18" s="9">
        <f t="shared" si="3"/>
        <v>7.1959999999999996E-2</v>
      </c>
      <c r="F18" s="9">
        <f t="shared" si="3"/>
        <v>8.4949999999999998E-2</v>
      </c>
      <c r="G18" s="9">
        <f t="shared" si="3"/>
        <v>9.1630000000000003E-2</v>
      </c>
      <c r="H18" s="9">
        <f t="shared" si="3"/>
        <v>7.3899999999999993E-2</v>
      </c>
      <c r="I18" s="9">
        <f t="shared" si="3"/>
        <v>5.8939999999999999E-2</v>
      </c>
      <c r="J18" s="9">
        <f t="shared" si="3"/>
        <v>7.1110000000000007E-2</v>
      </c>
      <c r="K18" s="9">
        <f t="shared" si="3"/>
        <v>6.5439999999999998E-2</v>
      </c>
      <c r="L18" s="9">
        <f t="shared" si="3"/>
        <v>8.2669999999999993E-2</v>
      </c>
      <c r="M18" s="9">
        <f t="shared" si="3"/>
        <v>0.10256999999999999</v>
      </c>
      <c r="N18" s="9">
        <f t="shared" si="3"/>
        <v>8.6660000000000001E-2</v>
      </c>
      <c r="O18" s="9">
        <f t="shared" si="3"/>
        <v>6.0060000000000002E-2</v>
      </c>
      <c r="P18" s="9">
        <f t="shared" si="3"/>
        <v>7.4980000000000005E-2</v>
      </c>
      <c r="Q18" s="9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3">
      <c r="A19" t="s">
        <v>8</v>
      </c>
      <c r="B19" s="9">
        <f t="shared" si="3"/>
        <v>0.15989999999999999</v>
      </c>
      <c r="C19" s="9">
        <f t="shared" si="3"/>
        <v>0.16278000000000001</v>
      </c>
      <c r="D19" s="9">
        <f t="shared" si="3"/>
        <v>0.17562</v>
      </c>
      <c r="E19" s="9">
        <f t="shared" si="3"/>
        <v>0.17795</v>
      </c>
      <c r="F19" s="9">
        <f t="shared" si="3"/>
        <v>0.18861</v>
      </c>
      <c r="G19" s="9">
        <f t="shared" si="3"/>
        <v>0.19338</v>
      </c>
      <c r="H19" s="9">
        <f t="shared" si="3"/>
        <v>0.19244</v>
      </c>
      <c r="I19" s="9">
        <f t="shared" si="3"/>
        <v>0.16686999999999999</v>
      </c>
      <c r="J19" s="9">
        <f t="shared" si="3"/>
        <v>0.14047000000000001</v>
      </c>
      <c r="K19" s="9">
        <f t="shared" si="3"/>
        <v>0.15023</v>
      </c>
      <c r="L19" s="9">
        <f t="shared" si="3"/>
        <v>0.19028999999999999</v>
      </c>
      <c r="M19" s="9">
        <f t="shared" si="3"/>
        <v>0.19892000000000001</v>
      </c>
      <c r="N19" s="9">
        <f t="shared" si="3"/>
        <v>0.20644000000000001</v>
      </c>
      <c r="O19" s="9">
        <f t="shared" si="3"/>
        <v>0.16563</v>
      </c>
      <c r="P19" s="9">
        <f t="shared" si="3"/>
        <v>0.17516999999999999</v>
      </c>
      <c r="Q19" s="9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3">
      <c r="A20" t="s">
        <v>9</v>
      </c>
      <c r="B20" s="9">
        <f t="shared" si="3"/>
        <v>0.20776</v>
      </c>
      <c r="C20" s="9">
        <f t="shared" si="3"/>
        <v>0.21149999999999999</v>
      </c>
      <c r="D20" s="9">
        <f t="shared" si="3"/>
        <v>0.19966</v>
      </c>
      <c r="E20" s="9">
        <f t="shared" si="3"/>
        <v>0.20230999999999999</v>
      </c>
      <c r="F20" s="9">
        <f t="shared" si="3"/>
        <v>0.19175</v>
      </c>
      <c r="G20" s="9">
        <f t="shared" si="3"/>
        <v>0.18628</v>
      </c>
      <c r="H20" s="9">
        <f t="shared" si="3"/>
        <v>0.184</v>
      </c>
      <c r="I20" s="9">
        <f t="shared" si="3"/>
        <v>0.19738</v>
      </c>
      <c r="J20" s="9">
        <f t="shared" si="3"/>
        <v>0.19545999999999999</v>
      </c>
      <c r="K20" s="9">
        <f t="shared" si="3"/>
        <v>0.18951999999999999</v>
      </c>
      <c r="L20" s="9">
        <f t="shared" si="3"/>
        <v>0.18770999999999999</v>
      </c>
      <c r="M20" s="9">
        <f t="shared" si="3"/>
        <v>0.18289</v>
      </c>
      <c r="N20" s="9">
        <f t="shared" si="3"/>
        <v>0.18337999999999999</v>
      </c>
      <c r="O20" s="9">
        <f t="shared" si="3"/>
        <v>0.20932000000000001</v>
      </c>
      <c r="P20" s="9">
        <f t="shared" si="3"/>
        <v>0.19373000000000001</v>
      </c>
      <c r="Q20" s="9"/>
    </row>
    <row r="21" spans="1:32" x14ac:dyDescent="0.3">
      <c r="A21" s="10"/>
      <c r="B21" s="11">
        <f>SUM(B13:B20)</f>
        <v>1</v>
      </c>
      <c r="C21" s="11">
        <f>SUM(C13:C20)</f>
        <v>1.0000100000000001</v>
      </c>
      <c r="D21" s="11">
        <f t="shared" ref="D21:P21" si="4">SUM(D13:D20)</f>
        <v>0.99998999999999993</v>
      </c>
      <c r="E21" s="11">
        <f t="shared" si="4"/>
        <v>0.99999000000000016</v>
      </c>
      <c r="F21" s="11">
        <f t="shared" si="4"/>
        <v>1.0000000000000002</v>
      </c>
      <c r="G21" s="11">
        <f t="shared" si="4"/>
        <v>1</v>
      </c>
      <c r="H21" s="11">
        <f t="shared" si="4"/>
        <v>0.99997999999999987</v>
      </c>
      <c r="I21" s="11">
        <f t="shared" si="4"/>
        <v>1</v>
      </c>
      <c r="J21" s="11">
        <f t="shared" si="4"/>
        <v>0.99999999999999989</v>
      </c>
      <c r="K21" s="11">
        <f t="shared" si="4"/>
        <v>1.0000100000000001</v>
      </c>
      <c r="L21" s="11">
        <f t="shared" si="4"/>
        <v>1</v>
      </c>
      <c r="M21" s="11">
        <f t="shared" si="4"/>
        <v>1</v>
      </c>
      <c r="N21" s="11">
        <f t="shared" si="4"/>
        <v>0.99998999999999982</v>
      </c>
      <c r="O21" s="11">
        <f t="shared" si="4"/>
        <v>1</v>
      </c>
      <c r="P21" s="11">
        <f t="shared" si="4"/>
        <v>1</v>
      </c>
      <c r="Q21" s="11"/>
    </row>
    <row r="22" spans="1:32" s="15" customFormat="1" ht="22.5" customHeight="1" x14ac:dyDescent="0.3">
      <c r="A22" s="12" t="s">
        <v>11</v>
      </c>
      <c r="B22" s="13">
        <v>12171870.191290321</v>
      </c>
      <c r="C22" s="13">
        <v>10023893.098709676</v>
      </c>
      <c r="D22" s="13">
        <v>4928690.2225000001</v>
      </c>
      <c r="E22" s="13">
        <v>14786070.667499999</v>
      </c>
      <c r="F22" s="13">
        <v>19777585.75</v>
      </c>
      <c r="G22" s="13">
        <v>17528426.43</v>
      </c>
      <c r="H22" s="13">
        <v>17930310.699999999</v>
      </c>
      <c r="I22" s="13">
        <v>21699354.68</v>
      </c>
      <c r="J22" s="13">
        <v>25124609.25</v>
      </c>
      <c r="K22" s="13">
        <v>24769309.84</v>
      </c>
      <c r="L22" s="13">
        <v>19934570.010000002</v>
      </c>
      <c r="M22" s="13">
        <v>17114354.649999999</v>
      </c>
      <c r="N22" s="13">
        <v>18396845.77</v>
      </c>
      <c r="O22" s="13">
        <v>21192583.899999999</v>
      </c>
      <c r="P22" s="13">
        <f>SUM(B22:O22)</f>
        <v>245378475.16000003</v>
      </c>
    </row>
    <row r="23" spans="1:32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32" x14ac:dyDescent="0.3">
      <c r="A24" t="s">
        <v>2</v>
      </c>
      <c r="B24" s="5">
        <f t="shared" ref="B24:O31" si="5">B$22*B13</f>
        <v>835842.32603590621</v>
      </c>
      <c r="C24" s="5">
        <f t="shared" si="5"/>
        <v>380206.26523405802</v>
      </c>
      <c r="D24" s="5">
        <f t="shared" si="5"/>
        <v>195816.862539925</v>
      </c>
      <c r="E24" s="5">
        <f t="shared" si="5"/>
        <v>817521.84720607486</v>
      </c>
      <c r="F24" s="5">
        <f t="shared" si="5"/>
        <v>1139980.04263</v>
      </c>
      <c r="G24" s="5">
        <f t="shared" si="5"/>
        <v>830847.41278199991</v>
      </c>
      <c r="H24" s="5">
        <f t="shared" si="5"/>
        <v>814932.62131499988</v>
      </c>
      <c r="I24" s="5">
        <f t="shared" si="5"/>
        <v>777921.86527800001</v>
      </c>
      <c r="J24" s="5">
        <f t="shared" si="5"/>
        <v>1048952.4361875001</v>
      </c>
      <c r="K24" s="5">
        <f t="shared" si="5"/>
        <v>895905.93691280007</v>
      </c>
      <c r="L24" s="5">
        <f t="shared" si="5"/>
        <v>917388.91186019999</v>
      </c>
      <c r="M24" s="5">
        <f t="shared" si="5"/>
        <v>862734.6179065</v>
      </c>
      <c r="N24" s="5">
        <f t="shared" si="5"/>
        <v>1032247.0161547</v>
      </c>
      <c r="O24" s="5">
        <f t="shared" si="5"/>
        <v>1238070.751438</v>
      </c>
      <c r="P24" s="5"/>
      <c r="Q24" s="5"/>
    </row>
    <row r="25" spans="1:32" x14ac:dyDescent="0.3">
      <c r="A25" t="s">
        <v>3</v>
      </c>
      <c r="B25" s="5">
        <f t="shared" si="5"/>
        <v>703534.09705658047</v>
      </c>
      <c r="C25" s="5">
        <f t="shared" si="5"/>
        <v>571161.42876447737</v>
      </c>
      <c r="D25" s="5">
        <f t="shared" si="5"/>
        <v>389415.81447972497</v>
      </c>
      <c r="E25" s="5">
        <f t="shared" si="5"/>
        <v>926199.4666121999</v>
      </c>
      <c r="F25" s="5">
        <f t="shared" si="5"/>
        <v>1280005.34974</v>
      </c>
      <c r="G25" s="5">
        <f t="shared" si="5"/>
        <v>897806.00174460001</v>
      </c>
      <c r="H25" s="5">
        <f t="shared" si="5"/>
        <v>1168876.954533</v>
      </c>
      <c r="I25" s="5">
        <f t="shared" si="5"/>
        <v>1480329.9762696</v>
      </c>
      <c r="J25" s="5">
        <f t="shared" si="5"/>
        <v>1729578.1007699999</v>
      </c>
      <c r="K25" s="5">
        <f t="shared" si="5"/>
        <v>1492598.6109583999</v>
      </c>
      <c r="L25" s="5">
        <f t="shared" si="5"/>
        <v>1420736.8046127001</v>
      </c>
      <c r="M25" s="5">
        <f t="shared" si="5"/>
        <v>934957.19452949986</v>
      </c>
      <c r="N25" s="5">
        <f t="shared" si="5"/>
        <v>963626.78143259999</v>
      </c>
      <c r="O25" s="5">
        <f t="shared" si="5"/>
        <v>1052635.6423129998</v>
      </c>
      <c r="P25" s="5"/>
      <c r="Q25" s="5"/>
    </row>
    <row r="26" spans="1:32" x14ac:dyDescent="0.3">
      <c r="A26" t="s">
        <v>4</v>
      </c>
      <c r="B26" s="5">
        <f t="shared" si="5"/>
        <v>847405.60271763219</v>
      </c>
      <c r="C26" s="5">
        <f t="shared" si="5"/>
        <v>888618.12320061284</v>
      </c>
      <c r="D26" s="5">
        <f t="shared" si="5"/>
        <v>406469.08264957502</v>
      </c>
      <c r="E26" s="5">
        <f t="shared" si="5"/>
        <v>1128768.63475695</v>
      </c>
      <c r="F26" s="5">
        <f t="shared" si="5"/>
        <v>1586360.1530075001</v>
      </c>
      <c r="G26" s="5">
        <f t="shared" si="5"/>
        <v>1336542.5152874999</v>
      </c>
      <c r="H26" s="5">
        <f t="shared" si="5"/>
        <v>1448231.1952389998</v>
      </c>
      <c r="I26" s="5">
        <f t="shared" si="5"/>
        <v>2236986.4739612001</v>
      </c>
      <c r="J26" s="5">
        <f t="shared" si="5"/>
        <v>2419751.1168675004</v>
      </c>
      <c r="K26" s="5">
        <f t="shared" si="5"/>
        <v>2745925.6888624001</v>
      </c>
      <c r="L26" s="5">
        <f t="shared" si="5"/>
        <v>1617491.0106114002</v>
      </c>
      <c r="M26" s="5">
        <f t="shared" si="5"/>
        <v>1184142.1982334999</v>
      </c>
      <c r="N26" s="5">
        <f t="shared" si="5"/>
        <v>1490328.4758277</v>
      </c>
      <c r="O26" s="5">
        <f t="shared" si="5"/>
        <v>1605338.230425</v>
      </c>
      <c r="P26" s="5"/>
      <c r="Q26" s="5"/>
    </row>
    <row r="27" spans="1:32" x14ac:dyDescent="0.3">
      <c r="A27" t="s">
        <v>5</v>
      </c>
      <c r="B27" s="5">
        <f t="shared" si="5"/>
        <v>835964.04473781935</v>
      </c>
      <c r="C27" s="5">
        <f t="shared" si="5"/>
        <v>847520.16149590316</v>
      </c>
      <c r="D27" s="5">
        <f t="shared" si="5"/>
        <v>396118.833182325</v>
      </c>
      <c r="E27" s="5">
        <f t="shared" si="5"/>
        <v>1085297.5869944999</v>
      </c>
      <c r="F27" s="5">
        <f t="shared" si="5"/>
        <v>1527027.3957575001</v>
      </c>
      <c r="G27" s="5">
        <f t="shared" si="5"/>
        <v>1303589.0735991001</v>
      </c>
      <c r="H27" s="5">
        <f t="shared" si="5"/>
        <v>1393185.14139</v>
      </c>
      <c r="I27" s="5">
        <f t="shared" si="5"/>
        <v>1988094.8757815999</v>
      </c>
      <c r="J27" s="5">
        <f t="shared" si="5"/>
        <v>2027053.47429</v>
      </c>
      <c r="K27" s="5">
        <f t="shared" si="5"/>
        <v>2311967.3804656002</v>
      </c>
      <c r="L27" s="5">
        <f t="shared" si="5"/>
        <v>1465788.9328353</v>
      </c>
      <c r="M27" s="5">
        <f t="shared" si="5"/>
        <v>1205877.4286389998</v>
      </c>
      <c r="N27" s="5">
        <f t="shared" si="5"/>
        <v>1406622.8275742</v>
      </c>
      <c r="O27" s="5">
        <f t="shared" si="5"/>
        <v>1564012.6918200001</v>
      </c>
      <c r="P27" s="5"/>
      <c r="Q27" s="5"/>
    </row>
    <row r="28" spans="1:32" x14ac:dyDescent="0.3">
      <c r="A28" t="s">
        <v>6</v>
      </c>
      <c r="B28" s="5">
        <f t="shared" si="5"/>
        <v>3688320.105364793</v>
      </c>
      <c r="C28" s="5">
        <f t="shared" si="5"/>
        <v>2926074.6344443415</v>
      </c>
      <c r="D28" s="5">
        <f t="shared" si="5"/>
        <v>1341195.1833466999</v>
      </c>
      <c r="E28" s="5">
        <f t="shared" si="5"/>
        <v>4141578.3939667498</v>
      </c>
      <c r="F28" s="5">
        <f t="shared" si="5"/>
        <v>5041504.3835325008</v>
      </c>
      <c r="G28" s="5">
        <f t="shared" si="5"/>
        <v>4898669.3343920996</v>
      </c>
      <c r="H28" s="5">
        <f t="shared" si="5"/>
        <v>5029990.0606709998</v>
      </c>
      <c r="I28" s="5">
        <f t="shared" si="5"/>
        <v>6033071.5816804003</v>
      </c>
      <c r="J28" s="5">
        <f t="shared" si="5"/>
        <v>7672553.1727649998</v>
      </c>
      <c r="K28" s="5">
        <f t="shared" si="5"/>
        <v>7286883.2618295997</v>
      </c>
      <c r="L28" s="5">
        <f t="shared" si="5"/>
        <v>5329905.9835737003</v>
      </c>
      <c r="M28" s="5">
        <f t="shared" si="5"/>
        <v>4636792.1053244993</v>
      </c>
      <c r="N28" s="5">
        <f t="shared" si="5"/>
        <v>4738107.6280634999</v>
      </c>
      <c r="O28" s="5">
        <f t="shared" si="5"/>
        <v>6513540.661665</v>
      </c>
      <c r="P28" s="5"/>
      <c r="Q28" s="5"/>
    </row>
    <row r="29" spans="1:32" x14ac:dyDescent="0.3">
      <c r="A29" t="s">
        <v>7</v>
      </c>
      <c r="B29" s="5">
        <f t="shared" si="5"/>
        <v>785694.22084779013</v>
      </c>
      <c r="C29" s="5">
        <f t="shared" si="5"/>
        <v>658670.01551621291</v>
      </c>
      <c r="D29" s="5">
        <f t="shared" si="5"/>
        <v>349986.29269972502</v>
      </c>
      <c r="E29" s="5">
        <f t="shared" si="5"/>
        <v>1064005.6452332998</v>
      </c>
      <c r="F29" s="5">
        <f t="shared" si="5"/>
        <v>1680105.9094624999</v>
      </c>
      <c r="G29" s="5">
        <f t="shared" si="5"/>
        <v>1606129.7137809</v>
      </c>
      <c r="H29" s="5">
        <f t="shared" si="5"/>
        <v>1325049.9607299999</v>
      </c>
      <c r="I29" s="5">
        <f t="shared" si="5"/>
        <v>1278959.9648392</v>
      </c>
      <c r="J29" s="5">
        <f t="shared" si="5"/>
        <v>1786610.9637675001</v>
      </c>
      <c r="K29" s="5">
        <f t="shared" si="5"/>
        <v>1620903.6359295999</v>
      </c>
      <c r="L29" s="5">
        <f t="shared" si="5"/>
        <v>1647990.9027267001</v>
      </c>
      <c r="M29" s="5">
        <f t="shared" si="5"/>
        <v>1755419.3564504997</v>
      </c>
      <c r="N29" s="5">
        <f t="shared" si="5"/>
        <v>1594270.6544281999</v>
      </c>
      <c r="O29" s="5">
        <f t="shared" si="5"/>
        <v>1272826.5890339999</v>
      </c>
      <c r="P29" s="5"/>
      <c r="Q29" s="5"/>
    </row>
    <row r="30" spans="1:32" x14ac:dyDescent="0.3">
      <c r="A30" t="s">
        <v>8</v>
      </c>
      <c r="B30" s="5">
        <f t="shared" si="5"/>
        <v>1946282.0435873221</v>
      </c>
      <c r="C30" s="5">
        <f t="shared" si="5"/>
        <v>1631689.3186079613</v>
      </c>
      <c r="D30" s="5">
        <f t="shared" si="5"/>
        <v>865576.57687544997</v>
      </c>
      <c r="E30" s="5">
        <f t="shared" si="5"/>
        <v>2631181.2752816249</v>
      </c>
      <c r="F30" s="5">
        <f t="shared" si="5"/>
        <v>3730250.4483075002</v>
      </c>
      <c r="G30" s="5">
        <f t="shared" si="5"/>
        <v>3389647.1030333997</v>
      </c>
      <c r="H30" s="5">
        <f t="shared" si="5"/>
        <v>3450508.9911079998</v>
      </c>
      <c r="I30" s="5">
        <f t="shared" si="5"/>
        <v>3620971.3154515997</v>
      </c>
      <c r="J30" s="5">
        <f t="shared" si="5"/>
        <v>3529253.8613475002</v>
      </c>
      <c r="K30" s="5">
        <f t="shared" si="5"/>
        <v>3721093.4172632</v>
      </c>
      <c r="L30" s="5">
        <f t="shared" si="5"/>
        <v>3793349.3272028998</v>
      </c>
      <c r="M30" s="5">
        <f t="shared" si="5"/>
        <v>3404387.426978</v>
      </c>
      <c r="N30" s="5">
        <f t="shared" si="5"/>
        <v>3797844.8407588</v>
      </c>
      <c r="O30" s="5">
        <f t="shared" si="5"/>
        <v>3510127.6713569998</v>
      </c>
      <c r="P30" s="5"/>
      <c r="Q30" s="5"/>
    </row>
    <row r="31" spans="1:32" x14ac:dyDescent="0.3">
      <c r="A31" t="s">
        <v>9</v>
      </c>
      <c r="B31" s="5">
        <f t="shared" si="5"/>
        <v>2528827.750942477</v>
      </c>
      <c r="C31" s="5">
        <f t="shared" si="5"/>
        <v>2120053.3903770964</v>
      </c>
      <c r="D31" s="5">
        <f t="shared" si="5"/>
        <v>984062.28982435004</v>
      </c>
      <c r="E31" s="5">
        <f t="shared" si="5"/>
        <v>2991369.9567419244</v>
      </c>
      <c r="F31" s="5">
        <f t="shared" si="5"/>
        <v>3792352.0675625</v>
      </c>
      <c r="G31" s="5">
        <f t="shared" si="5"/>
        <v>3265195.2753804</v>
      </c>
      <c r="H31" s="5">
        <f t="shared" si="5"/>
        <v>3299177.1687999996</v>
      </c>
      <c r="I31" s="5">
        <f t="shared" si="5"/>
        <v>4283018.6267384002</v>
      </c>
      <c r="J31" s="5">
        <f t="shared" si="5"/>
        <v>4910856.1240050001</v>
      </c>
      <c r="K31" s="5">
        <f t="shared" si="5"/>
        <v>4694279.6008767998</v>
      </c>
      <c r="L31" s="5">
        <f t="shared" si="5"/>
        <v>3741918.1365771</v>
      </c>
      <c r="M31" s="5">
        <f t="shared" si="5"/>
        <v>3130044.3219384998</v>
      </c>
      <c r="N31" s="5">
        <f t="shared" si="5"/>
        <v>3373613.5773025998</v>
      </c>
      <c r="O31" s="5">
        <f t="shared" si="5"/>
        <v>4436031.6619480001</v>
      </c>
      <c r="P31" s="5"/>
      <c r="Q31" s="5"/>
    </row>
    <row r="32" spans="1:32" x14ac:dyDescent="0.3">
      <c r="A32" s="7" t="s">
        <v>24</v>
      </c>
      <c r="B32" s="8">
        <f>SUM(B24:B31)</f>
        <v>12171870.191290319</v>
      </c>
      <c r="C32" s="8">
        <f>SUM(C24:C31)</f>
        <v>10023993.337640664</v>
      </c>
      <c r="D32" s="8">
        <f t="shared" ref="D32:O32" si="6">SUM(D24:D31)</f>
        <v>4928640.9355977746</v>
      </c>
      <c r="E32" s="8">
        <f t="shared" si="6"/>
        <v>14785922.806793325</v>
      </c>
      <c r="F32" s="8">
        <f t="shared" si="6"/>
        <v>19777585.75</v>
      </c>
      <c r="G32" s="8">
        <f t="shared" si="6"/>
        <v>17528426.43</v>
      </c>
      <c r="H32" s="8">
        <f t="shared" si="6"/>
        <v>17929952.093785997</v>
      </c>
      <c r="I32" s="8">
        <f t="shared" si="6"/>
        <v>21699354.68</v>
      </c>
      <c r="J32" s="8">
        <f t="shared" si="6"/>
        <v>25124609.250000004</v>
      </c>
      <c r="K32" s="8">
        <f t="shared" si="6"/>
        <v>24769557.5330984</v>
      </c>
      <c r="L32" s="8">
        <f t="shared" si="6"/>
        <v>19934570.010000002</v>
      </c>
      <c r="M32" s="8">
        <f t="shared" si="6"/>
        <v>17114354.649999999</v>
      </c>
      <c r="N32" s="8">
        <f t="shared" si="6"/>
        <v>18396661.801542301</v>
      </c>
      <c r="O32" s="8">
        <f t="shared" si="6"/>
        <v>21192583.900000002</v>
      </c>
      <c r="P32" s="8">
        <f>SUM(B32:O32)</f>
        <v>245378083.3697488</v>
      </c>
      <c r="Q32" s="8"/>
    </row>
    <row r="33" spans="1:17" x14ac:dyDescent="0.3">
      <c r="A33" s="4" t="s">
        <v>13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7" x14ac:dyDescent="0.3">
      <c r="A34" t="s">
        <v>2</v>
      </c>
      <c r="B34" s="16">
        <v>9.8000000000000004E-2</v>
      </c>
      <c r="C34" s="16">
        <v>8.2000000000000003E-2</v>
      </c>
      <c r="D34" s="16">
        <v>8.2000000000000003E-2</v>
      </c>
      <c r="E34" s="16">
        <v>9.8000000000000004E-2</v>
      </c>
      <c r="F34" s="16">
        <v>9.8000000000000004E-2</v>
      </c>
      <c r="G34" s="16">
        <v>9.8000000000000004E-2</v>
      </c>
      <c r="H34" s="16">
        <v>9.8000000000000004E-2</v>
      </c>
      <c r="I34" s="16">
        <v>9.8000000000000004E-2</v>
      </c>
      <c r="J34" s="16">
        <v>9.8000000000000004E-2</v>
      </c>
      <c r="K34" s="16">
        <v>9.8000000000000004E-2</v>
      </c>
      <c r="L34" s="16">
        <v>9.8000000000000004E-2</v>
      </c>
      <c r="M34" s="16">
        <v>9.8000000000000004E-2</v>
      </c>
      <c r="N34" s="16">
        <v>8.6999999999999994E-2</v>
      </c>
      <c r="O34" s="16">
        <v>8.6999999999999994E-2</v>
      </c>
      <c r="P34" s="16"/>
      <c r="Q34" s="16"/>
    </row>
    <row r="35" spans="1:17" x14ac:dyDescent="0.3">
      <c r="A35" t="s">
        <v>3</v>
      </c>
      <c r="B35" s="16">
        <v>0.115</v>
      </c>
      <c r="C35" s="16">
        <v>8.2000000000000003E-2</v>
      </c>
      <c r="D35" s="16">
        <v>8.2000000000000003E-2</v>
      </c>
      <c r="E35" s="16">
        <v>0.115</v>
      </c>
      <c r="F35" s="16">
        <v>0.115</v>
      </c>
      <c r="G35" s="16">
        <v>0.115</v>
      </c>
      <c r="H35" s="16">
        <v>0.115</v>
      </c>
      <c r="I35" s="16">
        <v>0.115</v>
      </c>
      <c r="J35" s="16">
        <v>0.115</v>
      </c>
      <c r="K35" s="16">
        <v>0.115</v>
      </c>
      <c r="L35" s="16">
        <v>0.115</v>
      </c>
      <c r="M35" s="16">
        <v>0.115</v>
      </c>
      <c r="N35" s="16">
        <v>0.10299999999999999</v>
      </c>
      <c r="O35" s="16">
        <v>0.10299999999999999</v>
      </c>
      <c r="P35" s="16"/>
      <c r="Q35" s="16"/>
    </row>
    <row r="36" spans="1:17" x14ac:dyDescent="0.3">
      <c r="A36" t="s">
        <v>4</v>
      </c>
      <c r="B36" s="16">
        <v>0.17</v>
      </c>
      <c r="C36" s="16">
        <v>8.2000000000000003E-2</v>
      </c>
      <c r="D36" s="16">
        <v>8.2000000000000003E-2</v>
      </c>
      <c r="E36" s="16">
        <v>0.17</v>
      </c>
      <c r="F36" s="16">
        <v>0.17</v>
      </c>
      <c r="G36" s="16">
        <v>0.17</v>
      </c>
      <c r="H36" s="16">
        <v>0.17</v>
      </c>
      <c r="I36" s="16">
        <v>0.17</v>
      </c>
      <c r="J36" s="16">
        <v>0.17</v>
      </c>
      <c r="K36" s="16">
        <v>0.17</v>
      </c>
      <c r="L36" s="16">
        <v>0.17</v>
      </c>
      <c r="M36" s="16">
        <v>0.17</v>
      </c>
      <c r="N36" s="16">
        <v>0.151</v>
      </c>
      <c r="O36" s="16">
        <v>0.151</v>
      </c>
      <c r="P36" s="16"/>
      <c r="Q36" s="16"/>
    </row>
    <row r="37" spans="1:17" x14ac:dyDescent="0.3">
      <c r="A37" t="s">
        <v>5</v>
      </c>
      <c r="B37" s="16">
        <v>0.113</v>
      </c>
      <c r="C37" s="16">
        <v>8.2000000000000003E-2</v>
      </c>
      <c r="D37" s="16">
        <v>8.2000000000000003E-2</v>
      </c>
      <c r="E37" s="16">
        <v>0.113</v>
      </c>
      <c r="F37" s="16">
        <v>0.113</v>
      </c>
      <c r="G37" s="16">
        <v>0.113</v>
      </c>
      <c r="H37" s="16">
        <v>0.113</v>
      </c>
      <c r="I37" s="16">
        <v>0.113</v>
      </c>
      <c r="J37" s="16">
        <v>0.113</v>
      </c>
      <c r="K37" s="16">
        <v>0.113</v>
      </c>
      <c r="L37" s="16">
        <v>0.113</v>
      </c>
      <c r="M37" s="16">
        <v>0.113</v>
      </c>
      <c r="N37" s="16">
        <v>0.10199999999999999</v>
      </c>
      <c r="O37" s="16">
        <v>0.10199999999999999</v>
      </c>
      <c r="P37" s="16"/>
      <c r="Q37" s="16"/>
    </row>
    <row r="38" spans="1:17" x14ac:dyDescent="0.3">
      <c r="A38" t="s">
        <v>6</v>
      </c>
      <c r="B38" s="16">
        <v>8.2000000000000003E-2</v>
      </c>
      <c r="C38" s="16">
        <v>8.2000000000000003E-2</v>
      </c>
      <c r="D38" s="16">
        <v>8.2000000000000003E-2</v>
      </c>
      <c r="E38" s="16">
        <v>8.2000000000000003E-2</v>
      </c>
      <c r="F38" s="16">
        <v>8.2000000000000003E-2</v>
      </c>
      <c r="G38" s="16">
        <v>8.2000000000000003E-2</v>
      </c>
      <c r="H38" s="16">
        <v>8.2000000000000003E-2</v>
      </c>
      <c r="I38" s="16">
        <v>8.2000000000000003E-2</v>
      </c>
      <c r="J38" s="16">
        <v>8.2000000000000003E-2</v>
      </c>
      <c r="K38" s="16">
        <v>8.2000000000000003E-2</v>
      </c>
      <c r="L38" s="16">
        <v>8.2000000000000003E-2</v>
      </c>
      <c r="M38" s="16">
        <v>8.2000000000000003E-2</v>
      </c>
      <c r="N38" s="16">
        <v>7.3999999999999996E-2</v>
      </c>
      <c r="O38" s="16">
        <v>7.3999999999999996E-2</v>
      </c>
      <c r="P38" s="16"/>
      <c r="Q38" s="16"/>
    </row>
    <row r="39" spans="1:17" x14ac:dyDescent="0.3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7" x14ac:dyDescent="0.3">
      <c r="A40" t="s">
        <v>2</v>
      </c>
      <c r="B40" s="17">
        <f>B24*B34</f>
        <v>81912.547951518805</v>
      </c>
      <c r="C40" s="17">
        <f t="shared" ref="C40:O40" si="7">C24*C34</f>
        <v>31176.913749192758</v>
      </c>
      <c r="D40" s="17">
        <f t="shared" si="7"/>
        <v>16056.982728273852</v>
      </c>
      <c r="E40" s="17">
        <f t="shared" si="7"/>
        <v>80117.141026195342</v>
      </c>
      <c r="F40" s="17">
        <f t="shared" si="7"/>
        <v>111718.04417774001</v>
      </c>
      <c r="G40" s="17">
        <f t="shared" si="7"/>
        <v>81423.046452636001</v>
      </c>
      <c r="H40" s="17">
        <f t="shared" si="7"/>
        <v>79863.396888869989</v>
      </c>
      <c r="I40" s="17">
        <f t="shared" si="7"/>
        <v>76236.342797244011</v>
      </c>
      <c r="J40" s="17">
        <f t="shared" si="7"/>
        <v>102797.33874637501</v>
      </c>
      <c r="K40" s="17">
        <f t="shared" si="7"/>
        <v>87798.781817454408</v>
      </c>
      <c r="L40" s="17">
        <f t="shared" si="7"/>
        <v>89904.113362299599</v>
      </c>
      <c r="M40" s="17">
        <f t="shared" si="7"/>
        <v>84547.992554837008</v>
      </c>
      <c r="N40" s="17">
        <f t="shared" si="7"/>
        <v>89805.490405458884</v>
      </c>
      <c r="O40" s="17">
        <f t="shared" si="7"/>
        <v>107712.155375106</v>
      </c>
      <c r="P40" s="17"/>
      <c r="Q40" s="17"/>
    </row>
    <row r="41" spans="1:17" x14ac:dyDescent="0.3">
      <c r="A41" t="s">
        <v>3</v>
      </c>
      <c r="B41" s="17">
        <f t="shared" ref="B41:O44" si="8">B25*B35</f>
        <v>80906.421161506762</v>
      </c>
      <c r="C41" s="17">
        <f t="shared" si="8"/>
        <v>46835.237158687145</v>
      </c>
      <c r="D41" s="17">
        <f t="shared" si="8"/>
        <v>31932.09678733745</v>
      </c>
      <c r="E41" s="17">
        <f t="shared" si="8"/>
        <v>106512.938660403</v>
      </c>
      <c r="F41" s="17">
        <f t="shared" si="8"/>
        <v>147200.61522010001</v>
      </c>
      <c r="G41" s="17">
        <f t="shared" si="8"/>
        <v>103247.690200629</v>
      </c>
      <c r="H41" s="17">
        <f t="shared" si="8"/>
        <v>134420.849771295</v>
      </c>
      <c r="I41" s="17">
        <f t="shared" si="8"/>
        <v>170237.947271004</v>
      </c>
      <c r="J41" s="17">
        <f t="shared" si="8"/>
        <v>198901.48158855</v>
      </c>
      <c r="K41" s="17">
        <f t="shared" si="8"/>
        <v>171648.84026021601</v>
      </c>
      <c r="L41" s="17">
        <f t="shared" si="8"/>
        <v>163384.73253046052</v>
      </c>
      <c r="M41" s="17">
        <f t="shared" si="8"/>
        <v>107520.07737089248</v>
      </c>
      <c r="N41" s="17">
        <f t="shared" si="8"/>
        <v>99253.558487557792</v>
      </c>
      <c r="O41" s="17">
        <f t="shared" si="8"/>
        <v>108421.47115823897</v>
      </c>
      <c r="P41" s="17"/>
      <c r="Q41" s="17"/>
    </row>
    <row r="42" spans="1:17" x14ac:dyDescent="0.3">
      <c r="A42" t="s">
        <v>4</v>
      </c>
      <c r="B42" s="17">
        <f t="shared" si="8"/>
        <v>144058.95246199748</v>
      </c>
      <c r="C42" s="17">
        <f t="shared" si="8"/>
        <v>72866.686102450258</v>
      </c>
      <c r="D42" s="17">
        <f t="shared" si="8"/>
        <v>33330.464777265151</v>
      </c>
      <c r="E42" s="17">
        <f t="shared" si="8"/>
        <v>191890.6679086815</v>
      </c>
      <c r="F42" s="17">
        <f t="shared" si="8"/>
        <v>269681.22601127502</v>
      </c>
      <c r="G42" s="17">
        <f t="shared" si="8"/>
        <v>227212.227598875</v>
      </c>
      <c r="H42" s="17">
        <f t="shared" si="8"/>
        <v>246199.30319062999</v>
      </c>
      <c r="I42" s="17">
        <f t="shared" si="8"/>
        <v>380287.70057340403</v>
      </c>
      <c r="J42" s="17">
        <f t="shared" si="8"/>
        <v>411357.68986747507</v>
      </c>
      <c r="K42" s="17">
        <f t="shared" si="8"/>
        <v>466807.36710660806</v>
      </c>
      <c r="L42" s="17">
        <f t="shared" si="8"/>
        <v>274973.47180393804</v>
      </c>
      <c r="M42" s="17">
        <f t="shared" si="8"/>
        <v>201304.17369969501</v>
      </c>
      <c r="N42" s="17">
        <f t="shared" si="8"/>
        <v>225039.59984998268</v>
      </c>
      <c r="O42" s="17">
        <f t="shared" si="8"/>
        <v>242406.07279417498</v>
      </c>
      <c r="P42" s="17"/>
      <c r="Q42" s="17"/>
    </row>
    <row r="43" spans="1:17" x14ac:dyDescent="0.3">
      <c r="A43" t="s">
        <v>5</v>
      </c>
      <c r="B43" s="17">
        <f t="shared" si="8"/>
        <v>94463.937055373593</v>
      </c>
      <c r="C43" s="17">
        <f t="shared" si="8"/>
        <v>69496.653242664062</v>
      </c>
      <c r="D43" s="17">
        <f t="shared" si="8"/>
        <v>32481.744320950653</v>
      </c>
      <c r="E43" s="17">
        <f t="shared" si="8"/>
        <v>122638.6273303785</v>
      </c>
      <c r="F43" s="17">
        <f t="shared" si="8"/>
        <v>172554.09572059751</v>
      </c>
      <c r="G43" s="17">
        <f t="shared" si="8"/>
        <v>147305.56531669831</v>
      </c>
      <c r="H43" s="17">
        <f t="shared" si="8"/>
        <v>157429.92097707</v>
      </c>
      <c r="I43" s="17">
        <f t="shared" si="8"/>
        <v>224654.72096332078</v>
      </c>
      <c r="J43" s="17">
        <f t="shared" si="8"/>
        <v>229057.04259477</v>
      </c>
      <c r="K43" s="17">
        <f t="shared" si="8"/>
        <v>261252.31399261282</v>
      </c>
      <c r="L43" s="17">
        <f t="shared" si="8"/>
        <v>165634.1494103889</v>
      </c>
      <c r="M43" s="17">
        <f t="shared" si="8"/>
        <v>136264.14943620699</v>
      </c>
      <c r="N43" s="17">
        <f t="shared" si="8"/>
        <v>143475.52841256838</v>
      </c>
      <c r="O43" s="17">
        <f t="shared" si="8"/>
        <v>159529.29456563998</v>
      </c>
      <c r="P43" s="17"/>
      <c r="Q43" s="17"/>
    </row>
    <row r="44" spans="1:17" x14ac:dyDescent="0.3">
      <c r="A44" t="s">
        <v>6</v>
      </c>
      <c r="B44" s="17">
        <f t="shared" si="8"/>
        <v>302442.24863991304</v>
      </c>
      <c r="C44" s="17">
        <f t="shared" si="8"/>
        <v>239938.12002443601</v>
      </c>
      <c r="D44" s="17">
        <f t="shared" si="8"/>
        <v>109978.0050344294</v>
      </c>
      <c r="E44" s="17">
        <f t="shared" si="8"/>
        <v>339609.42830527347</v>
      </c>
      <c r="F44" s="17">
        <f t="shared" si="8"/>
        <v>413403.35944966506</v>
      </c>
      <c r="G44" s="17">
        <f t="shared" si="8"/>
        <v>401690.88542015216</v>
      </c>
      <c r="H44" s="17">
        <f t="shared" si="8"/>
        <v>412459.18497502198</v>
      </c>
      <c r="I44" s="17">
        <f t="shared" si="8"/>
        <v>494711.86969779286</v>
      </c>
      <c r="J44" s="17">
        <f t="shared" si="8"/>
        <v>629149.36016673001</v>
      </c>
      <c r="K44" s="17">
        <f t="shared" si="8"/>
        <v>597524.42747002724</v>
      </c>
      <c r="L44" s="17">
        <f t="shared" si="8"/>
        <v>437052.29065304343</v>
      </c>
      <c r="M44" s="17">
        <f t="shared" si="8"/>
        <v>380216.95263660897</v>
      </c>
      <c r="N44" s="17">
        <f t="shared" si="8"/>
        <v>350619.96447669895</v>
      </c>
      <c r="O44" s="17">
        <f t="shared" si="8"/>
        <v>482002.00896320998</v>
      </c>
      <c r="P44" s="17"/>
      <c r="Q44" s="17"/>
    </row>
    <row r="45" spans="1:17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7" x14ac:dyDescent="0.3">
      <c r="A46" t="s">
        <v>16</v>
      </c>
      <c r="B46" s="18">
        <v>4.4444419205191987E-2</v>
      </c>
      <c r="C46" s="18">
        <v>4.4444419205191987E-2</v>
      </c>
      <c r="D46" s="18">
        <v>4.0898084936652701E-2</v>
      </c>
      <c r="E46" s="18">
        <v>4.0898084936652701E-2</v>
      </c>
      <c r="F46" s="18">
        <v>3.8322334056184529E-2</v>
      </c>
      <c r="G46" s="18">
        <v>2.9773057353333181E-2</v>
      </c>
      <c r="H46" s="18">
        <v>3.4348459002318081E-2</v>
      </c>
      <c r="I46" s="18">
        <v>4.2733500347400331E-2</v>
      </c>
      <c r="J46" s="18">
        <v>6.3847754532816672E-2</v>
      </c>
      <c r="K46" s="18">
        <v>9.118091190372038E-2</v>
      </c>
      <c r="L46" s="18">
        <v>6.583921004768388E-2</v>
      </c>
      <c r="M46" s="18">
        <v>4.6093847813199883E-2</v>
      </c>
      <c r="N46" s="18">
        <v>3.2310220695219063E-2</v>
      </c>
      <c r="O46" s="18">
        <v>5.6968681182628558E-2</v>
      </c>
      <c r="P46" s="18"/>
      <c r="Q46" s="18"/>
    </row>
    <row r="47" spans="1:17" x14ac:dyDescent="0.3">
      <c r="A47" t="s">
        <v>17</v>
      </c>
      <c r="B47" s="18">
        <v>4.3529999999999999E-2</v>
      </c>
      <c r="C47" s="18">
        <v>4.3529999999999999E-2</v>
      </c>
      <c r="D47" s="18">
        <v>5.246E-2</v>
      </c>
      <c r="E47" s="18">
        <v>5.246E-2</v>
      </c>
      <c r="F47" s="18">
        <v>5.9409999999999998E-2</v>
      </c>
      <c r="G47" s="18">
        <v>8.2930000000000004E-2</v>
      </c>
      <c r="H47" s="18">
        <v>8.4750000000000006E-2</v>
      </c>
      <c r="I47" s="18">
        <v>7.868E-2</v>
      </c>
      <c r="J47" s="18">
        <v>4.0079999999999998E-2</v>
      </c>
      <c r="K47" s="18">
        <v>4.9900000000000005E-3</v>
      </c>
      <c r="L47" s="18">
        <v>3.2409999999999994E-2</v>
      </c>
      <c r="M47" s="18">
        <v>5.7709999999999997E-2</v>
      </c>
      <c r="N47" s="18">
        <v>6.9889999999999994E-2</v>
      </c>
      <c r="O47" s="18">
        <v>3.4270000000000002E-2</v>
      </c>
      <c r="P47" s="18"/>
      <c r="Q47" s="18"/>
    </row>
    <row r="48" spans="1:17" x14ac:dyDescent="0.3">
      <c r="A48" t="s">
        <v>18</v>
      </c>
      <c r="B48" s="18">
        <f>SUM(B46:B47)</f>
        <v>8.7974419205191987E-2</v>
      </c>
      <c r="C48" s="18">
        <f>SUM(C46:C47)</f>
        <v>8.7974419205191987E-2</v>
      </c>
      <c r="D48" s="18">
        <f t="shared" ref="D48:O48" si="9">SUM(D46:D47)</f>
        <v>9.3358084936652708E-2</v>
      </c>
      <c r="E48" s="18">
        <f t="shared" si="9"/>
        <v>9.3358084936652708E-2</v>
      </c>
      <c r="F48" s="18">
        <f t="shared" si="9"/>
        <v>9.7732334056184533E-2</v>
      </c>
      <c r="G48" s="18">
        <f t="shared" si="9"/>
        <v>0.11270305735333319</v>
      </c>
      <c r="H48" s="18">
        <f t="shared" si="9"/>
        <v>0.11909845900231808</v>
      </c>
      <c r="I48" s="18">
        <f t="shared" si="9"/>
        <v>0.12141350034740034</v>
      </c>
      <c r="J48" s="18">
        <f t="shared" si="9"/>
        <v>0.10392775453281666</v>
      </c>
      <c r="K48" s="18">
        <f t="shared" si="9"/>
        <v>9.6170911903720374E-2</v>
      </c>
      <c r="L48" s="18">
        <f t="shared" si="9"/>
        <v>9.8249210047683874E-2</v>
      </c>
      <c r="M48" s="18">
        <f t="shared" si="9"/>
        <v>0.10380384781319987</v>
      </c>
      <c r="N48" s="18">
        <f t="shared" si="9"/>
        <v>0.10220022069521906</v>
      </c>
      <c r="O48" s="18">
        <f t="shared" si="9"/>
        <v>9.1238681182628567E-2</v>
      </c>
      <c r="P48" s="18"/>
      <c r="Q48" s="18"/>
    </row>
    <row r="49" spans="1:17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7" x14ac:dyDescent="0.3">
      <c r="A50" t="s">
        <v>2</v>
      </c>
      <c r="B50" s="17">
        <f>B24*B$48</f>
        <v>73532.743180125573</v>
      </c>
      <c r="C50" s="17">
        <f t="shared" ref="C50:O54" si="10">C24*C$48</f>
        <v>33448.425362141432</v>
      </c>
      <c r="D50" s="17">
        <f t="shared" si="10"/>
        <v>18281.087285031164</v>
      </c>
      <c r="E50" s="17">
        <f t="shared" si="10"/>
        <v>76322.274049033949</v>
      </c>
      <c r="F50" s="17">
        <f t="shared" si="10"/>
        <v>111412.91034369865</v>
      </c>
      <c r="G50" s="17">
        <f t="shared" si="10"/>
        <v>93639.043614638227</v>
      </c>
      <c r="H50" s="17">
        <f t="shared" si="10"/>
        <v>97057.219389336125</v>
      </c>
      <c r="I50" s="17">
        <f t="shared" si="10"/>
        <v>94450.216660180769</v>
      </c>
      <c r="J50" s="17">
        <f t="shared" si="10"/>
        <v>109015.27130469454</v>
      </c>
      <c r="K50" s="17">
        <f t="shared" si="10"/>
        <v>86160.090932860956</v>
      </c>
      <c r="L50" s="17">
        <f t="shared" si="10"/>
        <v>90132.735896768936</v>
      </c>
      <c r="M50" s="17">
        <f t="shared" si="10"/>
        <v>89555.172980345465</v>
      </c>
      <c r="N50" s="17">
        <f t="shared" si="10"/>
        <v>105495.87286299169</v>
      </c>
      <c r="O50" s="17">
        <f t="shared" si="10"/>
        <v>112959.94257198906</v>
      </c>
    </row>
    <row r="51" spans="1:17" x14ac:dyDescent="0.3">
      <c r="A51" t="s">
        <v>3</v>
      </c>
      <c r="B51" s="17">
        <f t="shared" ref="B51:M54" si="11">B25*B$48</f>
        <v>61893.003579601835</v>
      </c>
      <c r="C51" s="17">
        <f t="shared" si="11"/>
        <v>50247.594967962534</v>
      </c>
      <c r="D51" s="17">
        <f t="shared" si="11"/>
        <v>36355.114683873959</v>
      </c>
      <c r="E51" s="17">
        <f t="shared" si="11"/>
        <v>86468.208472264188</v>
      </c>
      <c r="F51" s="17">
        <f t="shared" si="11"/>
        <v>125097.91043449299</v>
      </c>
      <c r="G51" s="17">
        <f t="shared" si="11"/>
        <v>101185.48130678841</v>
      </c>
      <c r="H51" s="17">
        <f t="shared" si="11"/>
        <v>139211.44404820292</v>
      </c>
      <c r="I51" s="17">
        <f t="shared" si="11"/>
        <v>179732.04408807622</v>
      </c>
      <c r="J51" s="17">
        <f t="shared" si="11"/>
        <v>179751.16830215979</v>
      </c>
      <c r="K51" s="17">
        <f t="shared" si="11"/>
        <v>143544.56952209567</v>
      </c>
      <c r="L51" s="17">
        <f t="shared" si="11"/>
        <v>139586.26873886838</v>
      </c>
      <c r="M51" s="17">
        <f t="shared" si="11"/>
        <v>97052.154332796519</v>
      </c>
      <c r="N51" s="17">
        <f t="shared" si="10"/>
        <v>98482.869730235339</v>
      </c>
      <c r="O51" s="17">
        <f t="shared" si="10"/>
        <v>96041.087770467231</v>
      </c>
    </row>
    <row r="52" spans="1:17" x14ac:dyDescent="0.3">
      <c r="A52" t="s">
        <v>4</v>
      </c>
      <c r="B52" s="17">
        <f t="shared" si="11"/>
        <v>74550.015730309358</v>
      </c>
      <c r="C52" s="17">
        <f t="shared" si="11"/>
        <v>78175.663283781658</v>
      </c>
      <c r="D52" s="17">
        <f t="shared" si="11"/>
        <v>37947.175142122338</v>
      </c>
      <c r="E52" s="17">
        <f t="shared" si="11"/>
        <v>105379.67807746885</v>
      </c>
      <c r="F52" s="17">
        <f t="shared" si="11"/>
        <v>155038.68040714902</v>
      </c>
      <c r="G52" s="17">
        <f t="shared" si="11"/>
        <v>150632.4277556153</v>
      </c>
      <c r="H52" s="17">
        <f t="shared" si="11"/>
        <v>172482.10363205013</v>
      </c>
      <c r="I52" s="17">
        <f t="shared" si="11"/>
        <v>271600.35803341802</v>
      </c>
      <c r="J52" s="17">
        <f t="shared" si="11"/>
        <v>251479.30010431455</v>
      </c>
      <c r="K52" s="17">
        <f t="shared" si="11"/>
        <v>264078.17751774855</v>
      </c>
      <c r="L52" s="17">
        <f t="shared" si="11"/>
        <v>158917.21405179994</v>
      </c>
      <c r="M52" s="17">
        <f t="shared" si="11"/>
        <v>122918.51653461817</v>
      </c>
      <c r="N52" s="17">
        <f t="shared" si="10"/>
        <v>152311.89913796037</v>
      </c>
      <c r="O52" s="17">
        <f t="shared" si="10"/>
        <v>146468.94299603169</v>
      </c>
    </row>
    <row r="53" spans="1:17" x14ac:dyDescent="0.3">
      <c r="A53" t="s">
        <v>5</v>
      </c>
      <c r="B53" s="17">
        <f t="shared" si="11"/>
        <v>73543.451312232792</v>
      </c>
      <c r="C53" s="17">
        <f t="shared" si="11"/>
        <v>74560.093972292598</v>
      </c>
      <c r="D53" s="17">
        <f t="shared" si="11"/>
        <v>36980.895673243263</v>
      </c>
      <c r="E53" s="17">
        <f t="shared" si="11"/>
        <v>101321.30430817675</v>
      </c>
      <c r="F53" s="17">
        <f t="shared" si="11"/>
        <v>149239.9515551175</v>
      </c>
      <c r="G53" s="17">
        <f t="shared" si="11"/>
        <v>146918.47412701786</v>
      </c>
      <c r="H53" s="17">
        <f t="shared" si="11"/>
        <v>165926.20344447563</v>
      </c>
      <c r="I53" s="17">
        <f t="shared" si="11"/>
        <v>241381.5578913741</v>
      </c>
      <c r="J53" s="17">
        <f t="shared" si="11"/>
        <v>210667.11590090432</v>
      </c>
      <c r="K53" s="17">
        <f t="shared" si="11"/>
        <v>222344.01127103239</v>
      </c>
      <c r="L53" s="17">
        <f t="shared" si="11"/>
        <v>144012.60474770577</v>
      </c>
      <c r="M53" s="17">
        <f t="shared" si="11"/>
        <v>125174.71708381553</v>
      </c>
      <c r="N53" s="17">
        <f t="shared" si="10"/>
        <v>143757.1634130163</v>
      </c>
      <c r="O53" s="17">
        <f t="shared" si="10"/>
        <v>142698.45535454969</v>
      </c>
    </row>
    <row r="54" spans="1:17" x14ac:dyDescent="0.3">
      <c r="A54" t="s">
        <v>6</v>
      </c>
      <c r="B54" s="17">
        <f t="shared" si="11"/>
        <v>324477.81911230017</v>
      </c>
      <c r="C54" s="17">
        <f t="shared" si="11"/>
        <v>257419.71651628541</v>
      </c>
      <c r="D54" s="17">
        <f t="shared" si="11"/>
        <v>125211.41384351072</v>
      </c>
      <c r="E54" s="17">
        <f t="shared" si="11"/>
        <v>386649.82747575355</v>
      </c>
      <c r="F54" s="17">
        <f t="shared" si="11"/>
        <v>492717.99055711704</v>
      </c>
      <c r="G54" s="17">
        <f t="shared" si="11"/>
        <v>552095.01094900735</v>
      </c>
      <c r="H54" s="17">
        <f t="shared" si="11"/>
        <v>599064.06502289255</v>
      </c>
      <c r="I54" s="17">
        <f t="shared" si="11"/>
        <v>732496.33857824444</v>
      </c>
      <c r="J54" s="17">
        <f t="shared" si="11"/>
        <v>797391.2227791046</v>
      </c>
      <c r="K54" s="17">
        <f t="shared" si="11"/>
        <v>700786.20822610904</v>
      </c>
      <c r="L54" s="17">
        <f t="shared" si="11"/>
        <v>523659.05251453962</v>
      </c>
      <c r="M54" s="17">
        <f t="shared" si="11"/>
        <v>481316.86204255099</v>
      </c>
      <c r="N54" s="17">
        <f t="shared" si="10"/>
        <v>484235.64526579058</v>
      </c>
      <c r="O54" s="17">
        <f t="shared" si="10"/>
        <v>594286.85979974049</v>
      </c>
    </row>
    <row r="55" spans="1:17" x14ac:dyDescent="0.3">
      <c r="A55" s="4" t="s">
        <v>20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x14ac:dyDescent="0.3">
      <c r="A56" t="s">
        <v>2</v>
      </c>
      <c r="B56" s="17">
        <f t="shared" ref="B56:O60" si="12">ROUND(B24*(B34-B$48),2)</f>
        <v>8379.7999999999993</v>
      </c>
      <c r="C56" s="17">
        <f t="shared" si="12"/>
        <v>-2271.5100000000002</v>
      </c>
      <c r="D56" s="17">
        <f t="shared" si="12"/>
        <v>-2224.1</v>
      </c>
      <c r="E56" s="17">
        <f t="shared" si="12"/>
        <v>3794.87</v>
      </c>
      <c r="F56" s="17">
        <f t="shared" si="12"/>
        <v>305.13</v>
      </c>
      <c r="G56" s="17">
        <f t="shared" si="12"/>
        <v>-12216</v>
      </c>
      <c r="H56" s="17">
        <f t="shared" si="12"/>
        <v>-17193.82</v>
      </c>
      <c r="I56" s="17">
        <f t="shared" si="12"/>
        <v>-18213.87</v>
      </c>
      <c r="J56" s="17">
        <f t="shared" si="12"/>
        <v>-6217.93</v>
      </c>
      <c r="K56" s="17">
        <f t="shared" si="12"/>
        <v>1638.69</v>
      </c>
      <c r="L56" s="17">
        <f t="shared" si="12"/>
        <v>-228.62</v>
      </c>
      <c r="M56" s="17">
        <f t="shared" si="12"/>
        <v>-5007.18</v>
      </c>
      <c r="N56" s="17">
        <f t="shared" si="12"/>
        <v>-15690.38</v>
      </c>
      <c r="O56" s="17">
        <f t="shared" si="12"/>
        <v>-5247.79</v>
      </c>
      <c r="P56" s="17">
        <f t="shared" ref="P56:P61" si="13">SUM(B56:O56)</f>
        <v>-70392.709999999992</v>
      </c>
      <c r="Q56" s="17"/>
    </row>
    <row r="57" spans="1:17" x14ac:dyDescent="0.3">
      <c r="A57" t="s">
        <v>3</v>
      </c>
      <c r="B57" s="17">
        <f t="shared" si="12"/>
        <v>19013.419999999998</v>
      </c>
      <c r="C57" s="17">
        <f t="shared" si="12"/>
        <v>-3412.36</v>
      </c>
      <c r="D57" s="17">
        <f t="shared" si="12"/>
        <v>-4423.0200000000004</v>
      </c>
      <c r="E57" s="17">
        <f t="shared" si="12"/>
        <v>20044.73</v>
      </c>
      <c r="F57" s="17">
        <f t="shared" si="12"/>
        <v>22102.7</v>
      </c>
      <c r="G57" s="17">
        <f t="shared" si="12"/>
        <v>2062.21</v>
      </c>
      <c r="H57" s="17">
        <f t="shared" si="12"/>
        <v>-4790.59</v>
      </c>
      <c r="I57" s="17">
        <f t="shared" si="12"/>
        <v>-9494.1</v>
      </c>
      <c r="J57" s="17">
        <f t="shared" si="12"/>
        <v>19150.310000000001</v>
      </c>
      <c r="K57" s="17">
        <f t="shared" si="12"/>
        <v>28104.27</v>
      </c>
      <c r="L57" s="17">
        <f t="shared" si="12"/>
        <v>23798.46</v>
      </c>
      <c r="M57" s="17">
        <f t="shared" si="12"/>
        <v>10467.92</v>
      </c>
      <c r="N57" s="17">
        <f t="shared" si="12"/>
        <v>770.69</v>
      </c>
      <c r="O57" s="17">
        <f t="shared" si="12"/>
        <v>12380.38</v>
      </c>
      <c r="P57" s="17">
        <f t="shared" si="13"/>
        <v>135775.01999999999</v>
      </c>
      <c r="Q57" s="17"/>
    </row>
    <row r="58" spans="1:17" x14ac:dyDescent="0.3">
      <c r="A58" t="s">
        <v>4</v>
      </c>
      <c r="B58" s="17">
        <f t="shared" si="12"/>
        <v>69508.94</v>
      </c>
      <c r="C58" s="17">
        <f t="shared" si="12"/>
        <v>-5308.98</v>
      </c>
      <c r="D58" s="17">
        <f t="shared" si="12"/>
        <v>-4616.71</v>
      </c>
      <c r="E58" s="17">
        <f t="shared" si="12"/>
        <v>86510.99</v>
      </c>
      <c r="F58" s="17">
        <f t="shared" si="12"/>
        <v>114642.55</v>
      </c>
      <c r="G58" s="17">
        <f t="shared" si="12"/>
        <v>76579.8</v>
      </c>
      <c r="H58" s="17">
        <f t="shared" si="12"/>
        <v>73717.2</v>
      </c>
      <c r="I58" s="17">
        <f t="shared" si="12"/>
        <v>108687.34</v>
      </c>
      <c r="J58" s="17">
        <f t="shared" si="12"/>
        <v>159878.39000000001</v>
      </c>
      <c r="K58" s="17">
        <f t="shared" si="12"/>
        <v>202729.19</v>
      </c>
      <c r="L58" s="17">
        <f t="shared" si="12"/>
        <v>116056.26</v>
      </c>
      <c r="M58" s="17">
        <f t="shared" si="12"/>
        <v>78385.66</v>
      </c>
      <c r="N58" s="17">
        <f t="shared" si="12"/>
        <v>72727.7</v>
      </c>
      <c r="O58" s="17">
        <f t="shared" si="12"/>
        <v>95937.13</v>
      </c>
      <c r="P58" s="17">
        <f t="shared" si="13"/>
        <v>1245435.46</v>
      </c>
      <c r="Q58" s="17"/>
    </row>
    <row r="59" spans="1:17" x14ac:dyDescent="0.3">
      <c r="A59" t="s">
        <v>5</v>
      </c>
      <c r="B59" s="17">
        <f t="shared" si="12"/>
        <v>20920.490000000002</v>
      </c>
      <c r="C59" s="17">
        <f t="shared" si="12"/>
        <v>-5063.4399999999996</v>
      </c>
      <c r="D59" s="17">
        <f t="shared" si="12"/>
        <v>-4499.1499999999996</v>
      </c>
      <c r="E59" s="17">
        <f t="shared" si="12"/>
        <v>21317.32</v>
      </c>
      <c r="F59" s="17">
        <f t="shared" si="12"/>
        <v>23314.14</v>
      </c>
      <c r="G59" s="17">
        <f t="shared" si="12"/>
        <v>387.09</v>
      </c>
      <c r="H59" s="17">
        <f t="shared" si="12"/>
        <v>-8496.2800000000007</v>
      </c>
      <c r="I59" s="17">
        <f t="shared" si="12"/>
        <v>-16726.84</v>
      </c>
      <c r="J59" s="17">
        <f t="shared" si="12"/>
        <v>18389.93</v>
      </c>
      <c r="K59" s="17">
        <f t="shared" si="12"/>
        <v>38908.300000000003</v>
      </c>
      <c r="L59" s="17">
        <f t="shared" si="12"/>
        <v>21621.54</v>
      </c>
      <c r="M59" s="17">
        <f t="shared" si="12"/>
        <v>11089.43</v>
      </c>
      <c r="N59" s="17">
        <f t="shared" si="12"/>
        <v>-281.64</v>
      </c>
      <c r="O59" s="17">
        <f t="shared" si="12"/>
        <v>16830.84</v>
      </c>
      <c r="P59" s="17">
        <f t="shared" si="13"/>
        <v>137711.73000000001</v>
      </c>
      <c r="Q59" s="17"/>
    </row>
    <row r="60" spans="1:17" x14ac:dyDescent="0.3">
      <c r="A60" t="s">
        <v>6</v>
      </c>
      <c r="B60" s="17">
        <f t="shared" si="12"/>
        <v>-22035.57</v>
      </c>
      <c r="C60" s="17">
        <f t="shared" si="12"/>
        <v>-17481.599999999999</v>
      </c>
      <c r="D60" s="17">
        <f t="shared" si="12"/>
        <v>-15233.41</v>
      </c>
      <c r="E60" s="17">
        <f t="shared" si="12"/>
        <v>-47040.4</v>
      </c>
      <c r="F60" s="17">
        <f t="shared" si="12"/>
        <v>-79314.63</v>
      </c>
      <c r="G60" s="17">
        <f t="shared" si="12"/>
        <v>-150404.13</v>
      </c>
      <c r="H60" s="17">
        <f t="shared" si="12"/>
        <v>-186604.88</v>
      </c>
      <c r="I60" s="17">
        <f t="shared" si="12"/>
        <v>-237784.47</v>
      </c>
      <c r="J60" s="17">
        <f t="shared" si="12"/>
        <v>-168241.86</v>
      </c>
      <c r="K60" s="17">
        <f t="shared" si="12"/>
        <v>-103261.78</v>
      </c>
      <c r="L60" s="17">
        <f t="shared" si="12"/>
        <v>-86606.76</v>
      </c>
      <c r="M60" s="17">
        <f t="shared" si="12"/>
        <v>-101099.91</v>
      </c>
      <c r="N60" s="17">
        <f t="shared" si="12"/>
        <v>-133615.67999999999</v>
      </c>
      <c r="O60" s="17">
        <f t="shared" si="12"/>
        <v>-112284.85</v>
      </c>
      <c r="P60" s="17">
        <f t="shared" si="13"/>
        <v>-1461009.93</v>
      </c>
      <c r="Q60" s="17"/>
    </row>
    <row r="61" spans="1:17" s="20" customFormat="1" x14ac:dyDescent="0.3">
      <c r="A61" s="20" t="s">
        <v>18</v>
      </c>
      <c r="B61" s="21">
        <f>SUM(B56:B60)</f>
        <v>95787.080000000016</v>
      </c>
      <c r="C61" s="21">
        <f>SUM(C56:C60)</f>
        <v>-33537.89</v>
      </c>
      <c r="D61" s="21">
        <f t="shared" ref="D61:O61" si="14">SUM(D56:D60)</f>
        <v>-30996.39</v>
      </c>
      <c r="E61" s="21">
        <f t="shared" si="14"/>
        <v>84627.510000000009</v>
      </c>
      <c r="F61" s="21">
        <f t="shared" si="14"/>
        <v>81049.890000000014</v>
      </c>
      <c r="G61" s="21">
        <f t="shared" si="14"/>
        <v>-83591.03</v>
      </c>
      <c r="H61" s="21">
        <f t="shared" si="14"/>
        <v>-143368.37</v>
      </c>
      <c r="I61" s="21">
        <f t="shared" si="14"/>
        <v>-173531.94</v>
      </c>
      <c r="J61" s="21">
        <f t="shared" si="14"/>
        <v>22958.840000000026</v>
      </c>
      <c r="K61" s="21">
        <f t="shared" si="14"/>
        <v>168118.67</v>
      </c>
      <c r="L61" s="21">
        <f t="shared" si="14"/>
        <v>74640.880000000019</v>
      </c>
      <c r="M61" s="21">
        <f t="shared" si="14"/>
        <v>-6164.0799999999872</v>
      </c>
      <c r="N61" s="21">
        <f t="shared" si="14"/>
        <v>-76089.31</v>
      </c>
      <c r="O61" s="21">
        <f t="shared" si="14"/>
        <v>7615.7099999999919</v>
      </c>
      <c r="P61" s="21">
        <f t="shared" si="13"/>
        <v>-12480.429999999891</v>
      </c>
      <c r="Q61" s="21"/>
    </row>
    <row r="62" spans="1:17" x14ac:dyDescent="0.3">
      <c r="A62" s="4" t="s">
        <v>27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x14ac:dyDescent="0.3">
      <c r="A63" t="s">
        <v>2</v>
      </c>
      <c r="B63" s="17">
        <v>527.14631158672273</v>
      </c>
      <c r="C63" s="17">
        <v>0</v>
      </c>
      <c r="D63" s="17">
        <v>2042.3018698133528</v>
      </c>
      <c r="E63" s="17">
        <v>0</v>
      </c>
      <c r="F63" s="17">
        <v>-6223.7630782481283</v>
      </c>
      <c r="G63" s="17">
        <v>-5490.2627760078758</v>
      </c>
      <c r="H63" s="17">
        <v>-21018.459016269073</v>
      </c>
      <c r="I63" s="17">
        <v>-30989.518951717764</v>
      </c>
      <c r="J63" s="17">
        <v>-35920.913072727621</v>
      </c>
      <c r="K63" s="17">
        <v>6115.1730318013579</v>
      </c>
      <c r="L63" s="17">
        <v>53835.297154126689</v>
      </c>
      <c r="M63" s="17">
        <v>10839.405202390626</v>
      </c>
      <c r="N63" s="17">
        <v>-9717.4951326809824</v>
      </c>
      <c r="O63" s="17">
        <v>-26054.093354042619</v>
      </c>
      <c r="P63" s="17">
        <f t="shared" ref="P63:P68" si="15">SUM(B63:O63)</f>
        <v>-62055.181811975315</v>
      </c>
      <c r="Q63" s="17"/>
    </row>
    <row r="64" spans="1:17" x14ac:dyDescent="0.3">
      <c r="A64" t="s">
        <v>3</v>
      </c>
      <c r="B64" s="17">
        <v>37337.67551133316</v>
      </c>
      <c r="C64" s="17">
        <v>0</v>
      </c>
      <c r="D64" s="17">
        <v>10376.380114465021</v>
      </c>
      <c r="E64" s="17">
        <v>0</v>
      </c>
      <c r="F64" s="17">
        <v>11016.458047162741</v>
      </c>
      <c r="G64" s="17">
        <v>16862.20094071608</v>
      </c>
      <c r="H64" s="17">
        <v>-3080.426208589226</v>
      </c>
      <c r="I64" s="17">
        <v>-11875.718685848638</v>
      </c>
      <c r="J64" s="17">
        <v>-19700.352923141792</v>
      </c>
      <c r="K64" s="17">
        <v>42244.059886585921</v>
      </c>
      <c r="L64" s="17">
        <v>79719.173556561582</v>
      </c>
      <c r="M64" s="17">
        <v>38441.747164038941</v>
      </c>
      <c r="N64" s="17">
        <v>5468.038699215278</v>
      </c>
      <c r="O64" s="17">
        <v>-7457.738234044984</v>
      </c>
      <c r="P64" s="17">
        <f t="shared" si="15"/>
        <v>199351.49786845408</v>
      </c>
      <c r="Q64" s="17"/>
    </row>
    <row r="65" spans="1:18" x14ac:dyDescent="0.3">
      <c r="A65" t="s">
        <v>4</v>
      </c>
      <c r="B65" s="17">
        <v>215588.91320133023</v>
      </c>
      <c r="C65" s="17">
        <v>0</v>
      </c>
      <c r="D65" s="17">
        <v>37792.181373590603</v>
      </c>
      <c r="E65" s="17">
        <v>0</v>
      </c>
      <c r="F65" s="17">
        <v>65230.048108965158</v>
      </c>
      <c r="G65" s="17">
        <v>108963.94316622429</v>
      </c>
      <c r="H65" s="17">
        <v>88257.194144757465</v>
      </c>
      <c r="I65" s="17">
        <v>87484.00045824796</v>
      </c>
      <c r="J65" s="17">
        <v>140694.04609114304</v>
      </c>
      <c r="K65" s="17">
        <v>149820.55271263979</v>
      </c>
      <c r="L65" s="17">
        <v>161201.92854025215</v>
      </c>
      <c r="M65" s="17">
        <v>98766.166992934421</v>
      </c>
      <c r="N65" s="17">
        <v>69408.813303256407</v>
      </c>
      <c r="O65" s="17">
        <v>72754.221612678841</v>
      </c>
      <c r="P65" s="17">
        <f t="shared" si="15"/>
        <v>1295962.0097060204</v>
      </c>
      <c r="Q65" s="17"/>
    </row>
    <row r="66" spans="1:18" x14ac:dyDescent="0.3">
      <c r="A66" t="s">
        <v>5</v>
      </c>
      <c r="B66" s="17">
        <v>39611.526126121171</v>
      </c>
      <c r="C66" s="17">
        <v>0</v>
      </c>
      <c r="D66" s="17">
        <v>-9338.9937174506485</v>
      </c>
      <c r="E66" s="17">
        <v>0</v>
      </c>
      <c r="F66" s="17">
        <v>834.0431241299957</v>
      </c>
      <c r="G66" s="17">
        <v>20559.605705427937</v>
      </c>
      <c r="H66" s="17">
        <v>8352.907091582194</v>
      </c>
      <c r="I66" s="17">
        <v>3039.1621775943786</v>
      </c>
      <c r="J66" s="17">
        <v>3549.7665072586387</v>
      </c>
      <c r="K66" s="17">
        <v>2230.570739550516</v>
      </c>
      <c r="L66" s="17">
        <v>-9607.7572518792003</v>
      </c>
      <c r="M66" s="17">
        <v>11543.42303504236</v>
      </c>
      <c r="N66" s="17">
        <v>4807.3965213429183</v>
      </c>
      <c r="O66" s="17">
        <v>1286.7165041686967</v>
      </c>
      <c r="P66" s="17">
        <f t="shared" si="15"/>
        <v>76868.366562888958</v>
      </c>
      <c r="Q66" s="17"/>
    </row>
    <row r="67" spans="1:18" x14ac:dyDescent="0.3">
      <c r="A67" t="s">
        <v>6</v>
      </c>
      <c r="B67" s="17">
        <v>-179583.68385193497</v>
      </c>
      <c r="C67" s="17">
        <v>0</v>
      </c>
      <c r="D67" s="17">
        <v>-130870.92843093723</v>
      </c>
      <c r="E67" s="17">
        <v>0</v>
      </c>
      <c r="F67" s="17">
        <v>-119775.87405581027</v>
      </c>
      <c r="G67" s="17">
        <v>-88391.044536848553</v>
      </c>
      <c r="H67" s="17">
        <v>-124939.63215043768</v>
      </c>
      <c r="I67" s="17">
        <v>-149602.91542918887</v>
      </c>
      <c r="J67" s="17">
        <v>-211391.61387510691</v>
      </c>
      <c r="K67" s="17">
        <v>-225131.24912574142</v>
      </c>
      <c r="L67" s="17">
        <v>-296160.2659060955</v>
      </c>
      <c r="M67" s="17">
        <v>-116247.82473431155</v>
      </c>
      <c r="N67" s="17">
        <v>-117471.04870976135</v>
      </c>
      <c r="O67" s="17">
        <v>-128702.80786887556</v>
      </c>
      <c r="P67" s="17">
        <f t="shared" si="15"/>
        <v>-1888268.8886750499</v>
      </c>
      <c r="Q67" s="17"/>
    </row>
    <row r="68" spans="1:18" s="20" customFormat="1" x14ac:dyDescent="0.3">
      <c r="A68" s="20" t="s">
        <v>18</v>
      </c>
      <c r="B68" s="21">
        <f>SUM(B63:B67)</f>
        <v>113481.57729843631</v>
      </c>
      <c r="C68" s="21">
        <f>SUM(C63:C67)</f>
        <v>0</v>
      </c>
      <c r="D68" s="21">
        <f t="shared" ref="D68:O68" si="16">SUM(D63:D67)</f>
        <v>-89999.058790518902</v>
      </c>
      <c r="E68" s="21">
        <f t="shared" si="16"/>
        <v>0</v>
      </c>
      <c r="F68" s="21">
        <f t="shared" si="16"/>
        <v>-48919.087853800505</v>
      </c>
      <c r="G68" s="21">
        <f t="shared" si="16"/>
        <v>52504.442499511875</v>
      </c>
      <c r="H68" s="21">
        <f t="shared" si="16"/>
        <v>-52428.416138956323</v>
      </c>
      <c r="I68" s="21">
        <f t="shared" si="16"/>
        <v>-101944.99043091293</v>
      </c>
      <c r="J68" s="21">
        <f t="shared" si="16"/>
        <v>-122769.06727257464</v>
      </c>
      <c r="K68" s="21">
        <f t="shared" si="16"/>
        <v>-24720.892755163833</v>
      </c>
      <c r="L68" s="21">
        <f t="shared" si="16"/>
        <v>-11011.623907034285</v>
      </c>
      <c r="M68" s="21">
        <f t="shared" si="16"/>
        <v>43342.917660094798</v>
      </c>
      <c r="N68" s="21">
        <f t="shared" si="16"/>
        <v>-47504.29531862773</v>
      </c>
      <c r="O68" s="21">
        <f t="shared" si="16"/>
        <v>-88173.701340115629</v>
      </c>
      <c r="P68" s="21">
        <f t="shared" si="15"/>
        <v>-378142.1963496618</v>
      </c>
      <c r="Q68" s="21"/>
    </row>
    <row r="69" spans="1:18" x14ac:dyDescent="0.3">
      <c r="A69" s="4" t="s">
        <v>22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8" x14ac:dyDescent="0.3">
      <c r="A70" t="s">
        <v>2</v>
      </c>
      <c r="B70" s="17">
        <v>5607.5736884132766</v>
      </c>
      <c r="C70" s="17">
        <v>0</v>
      </c>
      <c r="D70" s="17">
        <v>-464.45186981335291</v>
      </c>
      <c r="E70" s="17">
        <v>0</v>
      </c>
      <c r="F70" s="17">
        <v>6530.2730782481285</v>
      </c>
      <c r="G70" s="17">
        <v>-6782.4372239921249</v>
      </c>
      <c r="H70" s="17">
        <v>3745.1890162690725</v>
      </c>
      <c r="I70" s="17">
        <v>12709.598951717766</v>
      </c>
      <c r="J70" s="17">
        <v>29682.133072727622</v>
      </c>
      <c r="K70" s="17">
        <v>-4471.5030318013578</v>
      </c>
      <c r="L70" s="17">
        <v>-54064.867154126689</v>
      </c>
      <c r="M70" s="17">
        <v>-16317.445202390627</v>
      </c>
      <c r="N70" s="17">
        <v>-6040.0048673190176</v>
      </c>
      <c r="O70" s="17">
        <v>20788.343354042619</v>
      </c>
      <c r="P70" s="17">
        <f t="shared" ref="P70:P75" si="17">SUM(B70:O70)</f>
        <v>-9077.5981880246836</v>
      </c>
    </row>
    <row r="71" spans="1:18" x14ac:dyDescent="0.3">
      <c r="A71" t="s">
        <v>3</v>
      </c>
      <c r="B71" s="17">
        <v>-21669.945511333161</v>
      </c>
      <c r="C71" s="17">
        <v>0</v>
      </c>
      <c r="D71" s="17">
        <v>5317.9798855349782</v>
      </c>
      <c r="E71" s="17">
        <v>0</v>
      </c>
      <c r="F71" s="17">
        <v>11185.28195283726</v>
      </c>
      <c r="G71" s="17">
        <v>-14790.330940716081</v>
      </c>
      <c r="H71" s="17">
        <v>-1732.2137914107743</v>
      </c>
      <c r="I71" s="17">
        <v>2346.828685848639</v>
      </c>
      <c r="J71" s="17">
        <v>38917.432923141794</v>
      </c>
      <c r="K71" s="17">
        <v>-14051.17988658592</v>
      </c>
      <c r="L71" s="17">
        <v>-55823.873556561579</v>
      </c>
      <c r="M71" s="17">
        <v>-28405.447164038942</v>
      </c>
      <c r="N71" s="17">
        <v>-4694.1086992152777</v>
      </c>
      <c r="O71" s="17">
        <v>19880.498234044986</v>
      </c>
      <c r="P71" s="17">
        <f t="shared" si="17"/>
        <v>-63519.077868454078</v>
      </c>
    </row>
    <row r="72" spans="1:18" x14ac:dyDescent="0.3">
      <c r="A72" t="s">
        <v>4</v>
      </c>
      <c r="B72" s="17">
        <v>-151102.80320133021</v>
      </c>
      <c r="C72" s="17">
        <v>0</v>
      </c>
      <c r="D72" s="17">
        <v>44477.458626409396</v>
      </c>
      <c r="E72" s="17">
        <v>0</v>
      </c>
      <c r="F72" s="17">
        <v>49912.741891034835</v>
      </c>
      <c r="G72" s="17">
        <v>-32022.583166224285</v>
      </c>
      <c r="H72" s="17">
        <v>-14202.304144757465</v>
      </c>
      <c r="I72" s="17">
        <v>21614.519541752044</v>
      </c>
      <c r="J72" s="17">
        <v>19732.15390885697</v>
      </c>
      <c r="K72" s="17">
        <v>53548.677287360217</v>
      </c>
      <c r="L72" s="17">
        <v>-44659.358540252142</v>
      </c>
      <c r="M72" s="17">
        <v>-20596.246992934422</v>
      </c>
      <c r="N72" s="17">
        <v>3633.1066967435909</v>
      </c>
      <c r="O72" s="17">
        <v>23512.198387321157</v>
      </c>
      <c r="P72" s="17">
        <f t="shared" si="17"/>
        <v>-46152.439706020319</v>
      </c>
    </row>
    <row r="73" spans="1:18" x14ac:dyDescent="0.3">
      <c r="A73" t="s">
        <v>5</v>
      </c>
      <c r="B73" s="17">
        <v>-23682.816126121172</v>
      </c>
      <c r="C73" s="17">
        <v>0</v>
      </c>
      <c r="D73" s="17">
        <v>26235.203717450648</v>
      </c>
      <c r="E73" s="17">
        <v>0</v>
      </c>
      <c r="F73" s="17">
        <v>22582.766875870006</v>
      </c>
      <c r="G73" s="17">
        <v>-20170.745705427937</v>
      </c>
      <c r="H73" s="17">
        <v>-16888.557091582195</v>
      </c>
      <c r="I73" s="17">
        <v>-19828.072177594378</v>
      </c>
      <c r="J73" s="17">
        <v>14903.983492741361</v>
      </c>
      <c r="K73" s="17">
        <v>36798.619260449486</v>
      </c>
      <c r="L73" s="17">
        <v>31317.517251879199</v>
      </c>
      <c r="M73" s="17">
        <v>-1022.3330350423603</v>
      </c>
      <c r="N73" s="17">
        <v>-5090.2465213429186</v>
      </c>
      <c r="O73" s="17">
        <v>15601.133495831302</v>
      </c>
      <c r="P73" s="17">
        <f t="shared" si="17"/>
        <v>60756.453437111035</v>
      </c>
    </row>
    <row r="74" spans="1:18" x14ac:dyDescent="0.3">
      <c r="A74" t="s">
        <v>6</v>
      </c>
      <c r="B74" s="17">
        <v>139891.94385193495</v>
      </c>
      <c r="C74" s="17">
        <v>0</v>
      </c>
      <c r="D74" s="17">
        <v>68313.868430937233</v>
      </c>
      <c r="E74" s="17">
        <v>0</v>
      </c>
      <c r="F74" s="17">
        <v>40112.754055810277</v>
      </c>
      <c r="G74" s="17">
        <v>-62712.705463151447</v>
      </c>
      <c r="H74" s="17">
        <v>-62523.337849562318</v>
      </c>
      <c r="I74" s="17">
        <v>-89062.454570811125</v>
      </c>
      <c r="J74" s="17">
        <v>42571.273875106912</v>
      </c>
      <c r="K74" s="17">
        <v>121543.03912574142</v>
      </c>
      <c r="L74" s="17">
        <v>209200.42590609551</v>
      </c>
      <c r="M74" s="17">
        <v>12254.564734311556</v>
      </c>
      <c r="N74" s="17">
        <v>-16704.931290238659</v>
      </c>
      <c r="O74" s="17">
        <v>16030.707868875557</v>
      </c>
      <c r="P74" s="17">
        <f t="shared" si="17"/>
        <v>418915.14867504989</v>
      </c>
    </row>
    <row r="75" spans="1:18" s="20" customFormat="1" x14ac:dyDescent="0.3">
      <c r="A75" s="20" t="s">
        <v>18</v>
      </c>
      <c r="B75" s="21">
        <f>SUM(B70:B74)</f>
        <v>-50956.047298436315</v>
      </c>
      <c r="C75" s="21">
        <f t="shared" ref="C75:O75" si="18">SUM(C70:C74)</f>
        <v>0</v>
      </c>
      <c r="D75" s="21">
        <f>SUM(D70:D74)</f>
        <v>143880.0587905189</v>
      </c>
      <c r="E75" s="21">
        <f t="shared" si="18"/>
        <v>0</v>
      </c>
      <c r="F75" s="21">
        <f t="shared" si="18"/>
        <v>130323.8178538005</v>
      </c>
      <c r="G75" s="21">
        <f t="shared" si="18"/>
        <v>-136478.80249951186</v>
      </c>
      <c r="H75" s="21">
        <f t="shared" si="18"/>
        <v>-91601.223861043676</v>
      </c>
      <c r="I75" s="21">
        <f t="shared" si="18"/>
        <v>-72219.579569087058</v>
      </c>
      <c r="J75" s="21">
        <f t="shared" si="18"/>
        <v>145806.97727257467</v>
      </c>
      <c r="K75" s="21">
        <f t="shared" si="18"/>
        <v>193367.65275516384</v>
      </c>
      <c r="L75" s="21">
        <f t="shared" si="18"/>
        <v>85969.843907034301</v>
      </c>
      <c r="M75" s="21">
        <f t="shared" si="18"/>
        <v>-54086.907660094803</v>
      </c>
      <c r="N75" s="21">
        <f t="shared" si="18"/>
        <v>-28896.18468137228</v>
      </c>
      <c r="O75" s="21">
        <f t="shared" si="18"/>
        <v>95812.881340115622</v>
      </c>
      <c r="P75" s="21">
        <f t="shared" si="17"/>
        <v>360922.48634966189</v>
      </c>
      <c r="Q75" s="22"/>
      <c r="R75" s="23"/>
    </row>
    <row r="76" spans="1:18" x14ac:dyDescent="0.3">
      <c r="A76" s="4" t="s">
        <v>29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8" s="20" customFormat="1" x14ac:dyDescent="0.3">
      <c r="A77" t="s">
        <v>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22"/>
      <c r="R77" s="23"/>
    </row>
    <row r="78" spans="1:18" s="20" customFormat="1" x14ac:dyDescent="0.3">
      <c r="A78" t="s">
        <v>3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22"/>
      <c r="R78" s="23"/>
    </row>
    <row r="79" spans="1:18" s="20" customFormat="1" x14ac:dyDescent="0.3">
      <c r="A79" t="s">
        <v>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22"/>
      <c r="R79" s="23"/>
    </row>
    <row r="80" spans="1:18" s="20" customFormat="1" x14ac:dyDescent="0.3">
      <c r="A80" t="s">
        <v>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22"/>
      <c r="R80" s="23"/>
    </row>
    <row r="81" spans="1:18" s="20" customFormat="1" x14ac:dyDescent="0.3">
      <c r="A81" t="s">
        <v>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22"/>
      <c r="R81" s="23"/>
    </row>
    <row r="82" spans="1:18" s="20" customFormat="1" x14ac:dyDescent="0.3">
      <c r="A82" s="20" t="s">
        <v>18</v>
      </c>
      <c r="B82" s="21">
        <f>SUM(B77:B81)</f>
        <v>0</v>
      </c>
      <c r="C82" s="21">
        <f t="shared" ref="C82:O82" si="19">SUM(C77:C81)</f>
        <v>0</v>
      </c>
      <c r="D82" s="21">
        <f t="shared" si="19"/>
        <v>0</v>
      </c>
      <c r="E82" s="21">
        <f t="shared" si="19"/>
        <v>0</v>
      </c>
      <c r="F82" s="21">
        <f t="shared" si="19"/>
        <v>0</v>
      </c>
      <c r="G82" s="21">
        <f t="shared" si="19"/>
        <v>0</v>
      </c>
      <c r="H82" s="21">
        <f t="shared" si="19"/>
        <v>0</v>
      </c>
      <c r="I82" s="21">
        <f t="shared" si="19"/>
        <v>0</v>
      </c>
      <c r="J82" s="21">
        <f t="shared" si="19"/>
        <v>0</v>
      </c>
      <c r="K82" s="21">
        <f t="shared" si="19"/>
        <v>0</v>
      </c>
      <c r="L82" s="21">
        <f t="shared" si="19"/>
        <v>0</v>
      </c>
      <c r="M82" s="21">
        <f t="shared" si="19"/>
        <v>0</v>
      </c>
      <c r="N82" s="21">
        <f t="shared" si="19"/>
        <v>0</v>
      </c>
      <c r="O82" s="21">
        <f t="shared" si="19"/>
        <v>0</v>
      </c>
      <c r="P82" s="21">
        <f t="shared" ref="P82" si="20">SUM(B82:O82)</f>
        <v>0</v>
      </c>
      <c r="Q82" s="22"/>
      <c r="R82" s="23"/>
    </row>
    <row r="83" spans="1:18" x14ac:dyDescent="0.3">
      <c r="A83" s="24" t="s">
        <v>30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8" x14ac:dyDescent="0.3">
      <c r="A84" t="s">
        <v>2</v>
      </c>
      <c r="B84" s="17">
        <f>B56-B63-B70-B77</f>
        <v>2245.08</v>
      </c>
      <c r="C84" s="17">
        <f t="shared" ref="C84:O88" si="21">C56-C63-C70-C77</f>
        <v>-2271.5100000000002</v>
      </c>
      <c r="D84" s="17">
        <f t="shared" si="21"/>
        <v>-3801.9500000000003</v>
      </c>
      <c r="E84" s="17">
        <f t="shared" si="21"/>
        <v>3794.87</v>
      </c>
      <c r="F84" s="17">
        <f t="shared" si="21"/>
        <v>-1.3800000000001091</v>
      </c>
      <c r="G84" s="17">
        <f t="shared" si="21"/>
        <v>56.700000000000728</v>
      </c>
      <c r="H84" s="17">
        <f t="shared" si="21"/>
        <v>79.450000000000728</v>
      </c>
      <c r="I84" s="17">
        <f t="shared" si="21"/>
        <v>66.049999999999272</v>
      </c>
      <c r="J84" s="17">
        <f t="shared" si="21"/>
        <v>20.849999999998545</v>
      </c>
      <c r="K84" s="17">
        <f t="shared" si="21"/>
        <v>-4.9799999999995634</v>
      </c>
      <c r="L84" s="17">
        <f t="shared" si="21"/>
        <v>0.94999999999708962</v>
      </c>
      <c r="M84" s="17">
        <f t="shared" si="21"/>
        <v>470.86000000000058</v>
      </c>
      <c r="N84" s="17">
        <f t="shared" si="21"/>
        <v>67.1200000000008</v>
      </c>
      <c r="O84" s="17">
        <f t="shared" si="21"/>
        <v>17.959999999999127</v>
      </c>
      <c r="P84" s="17">
        <f t="shared" ref="P84:P89" si="22">SUM(B84:O84)</f>
        <v>740.06999999999653</v>
      </c>
    </row>
    <row r="85" spans="1:18" x14ac:dyDescent="0.3">
      <c r="A85" t="s">
        <v>3</v>
      </c>
      <c r="B85" s="17">
        <f t="shared" ref="B85:M88" si="23">B57-B64-B71-B78</f>
        <v>3345.6899999999987</v>
      </c>
      <c r="C85" s="17">
        <f t="shared" si="23"/>
        <v>-3412.36</v>
      </c>
      <c r="D85" s="17">
        <f t="shared" si="23"/>
        <v>-20117.379999999997</v>
      </c>
      <c r="E85" s="17">
        <f t="shared" si="23"/>
        <v>20044.73</v>
      </c>
      <c r="F85" s="17">
        <f t="shared" si="23"/>
        <v>-99.040000000000873</v>
      </c>
      <c r="G85" s="17">
        <f t="shared" si="23"/>
        <v>-9.6599999999998545</v>
      </c>
      <c r="H85" s="17">
        <f t="shared" si="23"/>
        <v>22.050000000000182</v>
      </c>
      <c r="I85" s="17">
        <f t="shared" si="23"/>
        <v>34.789999999999054</v>
      </c>
      <c r="J85" s="17">
        <f t="shared" si="23"/>
        <v>-66.770000000004075</v>
      </c>
      <c r="K85" s="17">
        <f t="shared" si="23"/>
        <v>-88.610000000000582</v>
      </c>
      <c r="L85" s="17">
        <f t="shared" si="23"/>
        <v>-96.840000000003783</v>
      </c>
      <c r="M85" s="17">
        <f t="shared" si="23"/>
        <v>431.61999999999898</v>
      </c>
      <c r="N85" s="17">
        <f t="shared" si="21"/>
        <v>-3.2399999999997817</v>
      </c>
      <c r="O85" s="17">
        <f t="shared" si="21"/>
        <v>-42.380000000004657</v>
      </c>
      <c r="P85" s="17">
        <f t="shared" si="22"/>
        <v>-57.400000000015098</v>
      </c>
    </row>
    <row r="86" spans="1:18" x14ac:dyDescent="0.3">
      <c r="A86" t="s">
        <v>4</v>
      </c>
      <c r="B86" s="17">
        <f t="shared" si="23"/>
        <v>5022.8299999999872</v>
      </c>
      <c r="C86" s="17">
        <f t="shared" si="23"/>
        <v>-5308.98</v>
      </c>
      <c r="D86" s="17">
        <f t="shared" si="23"/>
        <v>-86886.35</v>
      </c>
      <c r="E86" s="17">
        <f t="shared" si="23"/>
        <v>86510.99</v>
      </c>
      <c r="F86" s="17">
        <f t="shared" si="23"/>
        <v>-500.23999999999069</v>
      </c>
      <c r="G86" s="17">
        <f t="shared" si="23"/>
        <v>-361.55999999999767</v>
      </c>
      <c r="H86" s="17">
        <f t="shared" si="23"/>
        <v>-337.69000000000233</v>
      </c>
      <c r="I86" s="17">
        <f t="shared" si="23"/>
        <v>-411.18000000000757</v>
      </c>
      <c r="J86" s="17">
        <f t="shared" si="23"/>
        <v>-547.80999999999767</v>
      </c>
      <c r="K86" s="17">
        <f t="shared" si="23"/>
        <v>-640.04000000000815</v>
      </c>
      <c r="L86" s="17">
        <f t="shared" si="23"/>
        <v>-486.31000000001222</v>
      </c>
      <c r="M86" s="17">
        <f t="shared" si="23"/>
        <v>215.74000000000524</v>
      </c>
      <c r="N86" s="17">
        <f t="shared" si="21"/>
        <v>-314.22000000000116</v>
      </c>
      <c r="O86" s="17">
        <f t="shared" si="21"/>
        <v>-329.2899999999936</v>
      </c>
      <c r="P86" s="17">
        <f t="shared" si="22"/>
        <v>-4374.1100000000151</v>
      </c>
    </row>
    <row r="87" spans="1:18" x14ac:dyDescent="0.3">
      <c r="A87" t="s">
        <v>5</v>
      </c>
      <c r="B87" s="17">
        <f t="shared" si="23"/>
        <v>4991.7800000000025</v>
      </c>
      <c r="C87" s="17">
        <f t="shared" si="23"/>
        <v>-5063.4399999999996</v>
      </c>
      <c r="D87" s="17">
        <f t="shared" si="23"/>
        <v>-21395.360000000001</v>
      </c>
      <c r="E87" s="17">
        <f t="shared" si="23"/>
        <v>21317.32</v>
      </c>
      <c r="F87" s="17">
        <f t="shared" si="23"/>
        <v>-102.67000000000189</v>
      </c>
      <c r="G87" s="17">
        <f t="shared" si="23"/>
        <v>-1.7700000000004366</v>
      </c>
      <c r="H87" s="17">
        <f t="shared" si="23"/>
        <v>39.370000000002619</v>
      </c>
      <c r="I87" s="17">
        <f t="shared" si="23"/>
        <v>62.069999999999709</v>
      </c>
      <c r="J87" s="17">
        <f t="shared" si="23"/>
        <v>-63.819999999999709</v>
      </c>
      <c r="K87" s="17">
        <f t="shared" si="23"/>
        <v>-120.88999999999942</v>
      </c>
      <c r="L87" s="17">
        <f t="shared" si="23"/>
        <v>-88.219999999997526</v>
      </c>
      <c r="M87" s="17">
        <f t="shared" si="23"/>
        <v>568.34000000000015</v>
      </c>
      <c r="N87" s="17">
        <f t="shared" si="21"/>
        <v>1.2100000000000364</v>
      </c>
      <c r="O87" s="17">
        <f t="shared" si="21"/>
        <v>-57.009999999998399</v>
      </c>
      <c r="P87" s="17">
        <f t="shared" si="22"/>
        <v>86.91000000000804</v>
      </c>
    </row>
    <row r="88" spans="1:18" x14ac:dyDescent="0.3">
      <c r="A88" t="s">
        <v>6</v>
      </c>
      <c r="B88" s="17">
        <f t="shared" si="23"/>
        <v>17656.170000000013</v>
      </c>
      <c r="C88" s="17">
        <f t="shared" si="23"/>
        <v>-17481.599999999999</v>
      </c>
      <c r="D88" s="17">
        <f t="shared" si="23"/>
        <v>47323.649999999994</v>
      </c>
      <c r="E88" s="17">
        <f t="shared" si="23"/>
        <v>-47040.4</v>
      </c>
      <c r="F88" s="17">
        <f t="shared" si="23"/>
        <v>348.48999999999069</v>
      </c>
      <c r="G88" s="17">
        <f t="shared" si="23"/>
        <v>699.61999999999534</v>
      </c>
      <c r="H88" s="17">
        <f t="shared" si="23"/>
        <v>858.08999999999651</v>
      </c>
      <c r="I88" s="17">
        <f t="shared" si="23"/>
        <v>880.89999999999418</v>
      </c>
      <c r="J88" s="17">
        <f t="shared" si="23"/>
        <v>578.48000000001048</v>
      </c>
      <c r="K88" s="17">
        <f t="shared" si="23"/>
        <v>326.43000000000757</v>
      </c>
      <c r="L88" s="17">
        <f t="shared" si="23"/>
        <v>353.07999999998719</v>
      </c>
      <c r="M88" s="17">
        <f t="shared" si="23"/>
        <v>2893.3499999999913</v>
      </c>
      <c r="N88" s="17">
        <f t="shared" si="21"/>
        <v>560.30000000001746</v>
      </c>
      <c r="O88" s="17">
        <f t="shared" si="21"/>
        <v>387.25</v>
      </c>
      <c r="P88" s="17">
        <f t="shared" si="22"/>
        <v>8343.8099999999977</v>
      </c>
    </row>
    <row r="89" spans="1:18" s="20" customFormat="1" x14ac:dyDescent="0.3">
      <c r="A89" s="20" t="s">
        <v>18</v>
      </c>
      <c r="B89" s="21">
        <f>SUM(B84:B88)</f>
        <v>33261.550000000003</v>
      </c>
      <c r="C89" s="21">
        <f t="shared" ref="C89:O89" si="24">SUM(C84:C88)</f>
        <v>-33537.89</v>
      </c>
      <c r="D89" s="21">
        <f t="shared" si="24"/>
        <v>-84877.390000000014</v>
      </c>
      <c r="E89" s="21">
        <f t="shared" si="24"/>
        <v>84627.510000000009</v>
      </c>
      <c r="F89" s="21">
        <f t="shared" si="24"/>
        <v>-354.84000000000287</v>
      </c>
      <c r="G89" s="21">
        <f t="shared" si="24"/>
        <v>383.32999999999811</v>
      </c>
      <c r="H89" s="21">
        <f t="shared" si="24"/>
        <v>661.26999999999771</v>
      </c>
      <c r="I89" s="21">
        <f t="shared" si="24"/>
        <v>632.62999999998465</v>
      </c>
      <c r="J89" s="21">
        <f t="shared" si="24"/>
        <v>-79.069999999992433</v>
      </c>
      <c r="K89" s="21">
        <f t="shared" si="24"/>
        <v>-528.09000000000015</v>
      </c>
      <c r="L89" s="21">
        <f t="shared" si="24"/>
        <v>-317.34000000002925</v>
      </c>
      <c r="M89" s="21">
        <f t="shared" si="24"/>
        <v>4579.9099999999962</v>
      </c>
      <c r="N89" s="21">
        <f t="shared" si="24"/>
        <v>311.17000000001735</v>
      </c>
      <c r="O89" s="21">
        <f t="shared" si="24"/>
        <v>-23.469999999997526</v>
      </c>
      <c r="P89" s="21">
        <f t="shared" si="22"/>
        <v>4739.2799999999706</v>
      </c>
      <c r="Q89"/>
      <c r="R89"/>
    </row>
    <row r="90" spans="1:18" s="20" customFormat="1" x14ac:dyDescent="0.3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/>
      <c r="R90"/>
    </row>
    <row r="91" spans="1:18" x14ac:dyDescent="0.3">
      <c r="A91" t="s">
        <v>31</v>
      </c>
    </row>
    <row r="92" spans="1:18" x14ac:dyDescent="0.3">
      <c r="B92" s="17"/>
      <c r="C92" s="17"/>
      <c r="D92" s="17"/>
      <c r="F92" s="17"/>
      <c r="G92" s="17"/>
      <c r="H92" s="17"/>
      <c r="I92" s="17"/>
      <c r="J92" s="17"/>
      <c r="K92" s="17"/>
      <c r="L92" s="17"/>
      <c r="M92" s="17"/>
      <c r="N92" s="17"/>
      <c r="O92" s="17"/>
    </row>
    <row r="93" spans="1:18" x14ac:dyDescent="0.3">
      <c r="B93" s="17"/>
      <c r="C93" s="17"/>
      <c r="D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8" x14ac:dyDescent="0.3">
      <c r="B94" s="17"/>
    </row>
    <row r="101" spans="14:17" x14ac:dyDescent="0.3">
      <c r="N101" s="36"/>
    </row>
    <row r="102" spans="14:17" x14ac:dyDescent="0.3">
      <c r="N102" s="36"/>
    </row>
    <row r="103" spans="14:17" x14ac:dyDescent="0.3">
      <c r="N103" s="36"/>
    </row>
    <row r="104" spans="14:17" x14ac:dyDescent="0.3">
      <c r="N104" s="36"/>
    </row>
    <row r="105" spans="14:17" x14ac:dyDescent="0.3">
      <c r="N105" s="36"/>
    </row>
    <row r="106" spans="14:17" x14ac:dyDescent="0.3">
      <c r="N106" s="36"/>
      <c r="O106" s="36"/>
      <c r="P106" s="29"/>
      <c r="Q106" s="29"/>
    </row>
    <row r="108" spans="14:17" x14ac:dyDescent="0.3">
      <c r="N108" s="17"/>
      <c r="O108" s="17"/>
    </row>
    <row r="109" spans="14:17" x14ac:dyDescent="0.3">
      <c r="N109" s="17"/>
      <c r="O109" s="17"/>
    </row>
    <row r="110" spans="14:17" x14ac:dyDescent="0.3">
      <c r="N110" s="17"/>
      <c r="O110" s="17"/>
    </row>
    <row r="111" spans="14:17" x14ac:dyDescent="0.3">
      <c r="N111" s="17"/>
      <c r="O111" s="17"/>
    </row>
    <row r="112" spans="14:17" x14ac:dyDescent="0.3">
      <c r="N112" s="17"/>
      <c r="O112" s="17"/>
    </row>
    <row r="113" spans="14:15" x14ac:dyDescent="0.3">
      <c r="N113" s="17"/>
      <c r="O113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C573-E838-4876-836C-D450A7F4FC9E}">
  <sheetPr>
    <tabColor rgb="FF996633"/>
  </sheetPr>
  <dimension ref="A1:R96"/>
  <sheetViews>
    <sheetView topLeftCell="H78" workbookViewId="0">
      <selection activeCell="N89" sqref="N89"/>
    </sheetView>
  </sheetViews>
  <sheetFormatPr defaultRowHeight="14.4" x14ac:dyDescent="0.3"/>
  <cols>
    <col min="1" max="1" width="17.44140625" customWidth="1"/>
    <col min="2" max="7" width="12.6640625" customWidth="1"/>
    <col min="8" max="8" width="12.88671875" customWidth="1"/>
    <col min="9" max="12" width="12.6640625" customWidth="1"/>
    <col min="13" max="13" width="13.44140625" bestFit="1" customWidth="1"/>
    <col min="14" max="14" width="15.109375" customWidth="1"/>
    <col min="15" max="15" width="14.109375" customWidth="1"/>
  </cols>
  <sheetData>
    <row r="1" spans="1:15" x14ac:dyDescent="0.3">
      <c r="A1" s="1"/>
      <c r="B1" s="2">
        <v>44927</v>
      </c>
      <c r="C1" s="2">
        <v>44958</v>
      </c>
      <c r="D1" s="2">
        <v>44986</v>
      </c>
      <c r="E1" s="2">
        <v>45017</v>
      </c>
      <c r="F1" s="2">
        <v>45047</v>
      </c>
      <c r="G1" s="2">
        <v>45078</v>
      </c>
      <c r="H1" s="2">
        <v>45108</v>
      </c>
      <c r="I1" s="2">
        <v>45139</v>
      </c>
      <c r="J1" s="2">
        <v>45170</v>
      </c>
      <c r="K1" s="2">
        <v>45200</v>
      </c>
      <c r="L1" s="2">
        <v>45231</v>
      </c>
      <c r="M1" s="2">
        <v>45261</v>
      </c>
      <c r="N1" s="3" t="s">
        <v>0</v>
      </c>
      <c r="O1" s="1" t="s">
        <v>32</v>
      </c>
    </row>
    <row r="2" spans="1:15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x14ac:dyDescent="0.3">
      <c r="A3" t="s">
        <v>2</v>
      </c>
      <c r="B3" s="5">
        <v>-1258331.4600000002</v>
      </c>
      <c r="C3" s="5">
        <v>-1033569.4700000001</v>
      </c>
      <c r="D3" s="5">
        <v>-1289703.4300000002</v>
      </c>
      <c r="E3" s="5">
        <v>-1079217.2</v>
      </c>
      <c r="F3" s="5">
        <v>-1039636.45</v>
      </c>
      <c r="G3" s="5">
        <v>-1061622.1600000001</v>
      </c>
      <c r="H3" s="5">
        <v>-1236342.04</v>
      </c>
      <c r="I3" s="5">
        <v>-1061470.8499999999</v>
      </c>
      <c r="J3" s="5">
        <v>-1077410.5899999999</v>
      </c>
      <c r="K3" s="5">
        <v>-961394.28000000026</v>
      </c>
      <c r="L3" s="5">
        <v>-1275430.47</v>
      </c>
      <c r="M3" s="5">
        <v>-1269505.6000000001</v>
      </c>
      <c r="N3" s="6">
        <f t="shared" ref="N3:N10" si="0">SUM(B3:M3)</f>
        <v>-13643634</v>
      </c>
      <c r="O3" s="6">
        <f>N3/12</f>
        <v>-1136969.5</v>
      </c>
    </row>
    <row r="4" spans="1:15" x14ac:dyDescent="0.3">
      <c r="A4" t="s">
        <v>3</v>
      </c>
      <c r="B4" s="5">
        <v>-1300806.07</v>
      </c>
      <c r="C4" s="5">
        <v>-835327.20999999985</v>
      </c>
      <c r="D4" s="5">
        <v>-1229411.9199999997</v>
      </c>
      <c r="E4" s="5">
        <v>-800471.66</v>
      </c>
      <c r="F4" s="5">
        <v>-1395134.2299999997</v>
      </c>
      <c r="G4" s="5">
        <v>-984960.4</v>
      </c>
      <c r="H4" s="5">
        <v>-1680294.64</v>
      </c>
      <c r="I4" s="5">
        <v>-1236622.6399999999</v>
      </c>
      <c r="J4" s="5">
        <v>-1118479.4099999997</v>
      </c>
      <c r="K4" s="5">
        <v>-818782.67999999993</v>
      </c>
      <c r="L4" s="5">
        <v>-979774.71</v>
      </c>
      <c r="M4" s="5">
        <v>-943520.5</v>
      </c>
      <c r="N4" s="6">
        <f t="shared" si="0"/>
        <v>-13323586.07</v>
      </c>
      <c r="O4" s="6">
        <f t="shared" ref="O4:O10" si="1">N4/12</f>
        <v>-1110298.8391666666</v>
      </c>
    </row>
    <row r="5" spans="1:15" x14ac:dyDescent="0.3">
      <c r="A5" t="s">
        <v>4</v>
      </c>
      <c r="B5" s="5">
        <v>-1558192.3600000003</v>
      </c>
      <c r="C5" s="5">
        <v>-1278388.25</v>
      </c>
      <c r="D5" s="5">
        <v>-1673481.7499999995</v>
      </c>
      <c r="E5" s="5">
        <v>-1139498.0999999999</v>
      </c>
      <c r="F5" s="5">
        <v>-1317164.2900000005</v>
      </c>
      <c r="G5" s="5">
        <v>-1828558.6500000001</v>
      </c>
      <c r="H5" s="5">
        <v>-2381469.7799999998</v>
      </c>
      <c r="I5" s="5">
        <v>-2275907.1500000004</v>
      </c>
      <c r="J5" s="5">
        <v>-1544696.0199999998</v>
      </c>
      <c r="K5" s="5">
        <v>-1384217.6899999997</v>
      </c>
      <c r="L5" s="5">
        <v>-1473633.3599999999</v>
      </c>
      <c r="M5" s="5">
        <v>-1452249.99</v>
      </c>
      <c r="N5" s="6">
        <f t="shared" si="0"/>
        <v>-19307457.389999997</v>
      </c>
      <c r="O5" s="6">
        <f t="shared" si="1"/>
        <v>-1608954.7824999997</v>
      </c>
    </row>
    <row r="6" spans="1:15" x14ac:dyDescent="0.3">
      <c r="A6" t="s">
        <v>5</v>
      </c>
      <c r="B6" s="5">
        <v>-1511587.0200000005</v>
      </c>
      <c r="C6" s="5">
        <v>-1232380.9599999997</v>
      </c>
      <c r="D6" s="5">
        <v>-1623670.1099999996</v>
      </c>
      <c r="E6" s="5">
        <v>-1103200.5</v>
      </c>
      <c r="F6" s="5">
        <v>-1317250.3700000001</v>
      </c>
      <c r="G6" s="5">
        <v>-1674897.2700000003</v>
      </c>
      <c r="H6" s="5">
        <v>-2002256.35</v>
      </c>
      <c r="I6" s="5">
        <v>-1942126.5299999998</v>
      </c>
      <c r="J6" s="5">
        <v>-1429778.39</v>
      </c>
      <c r="K6" s="5">
        <v>-1351145.1900000002</v>
      </c>
      <c r="L6" s="5">
        <v>-1383341.9299999997</v>
      </c>
      <c r="M6" s="5">
        <v>-1392106.41</v>
      </c>
      <c r="N6" s="6">
        <f t="shared" si="0"/>
        <v>-17963741.029999997</v>
      </c>
      <c r="O6" s="6">
        <f t="shared" si="1"/>
        <v>-1496978.4191666665</v>
      </c>
    </row>
    <row r="7" spans="1:15" x14ac:dyDescent="0.3">
      <c r="A7" t="s">
        <v>6</v>
      </c>
      <c r="B7" s="5">
        <v>-5618671.6499999994</v>
      </c>
      <c r="C7" s="5">
        <v>-4654391.8699999982</v>
      </c>
      <c r="D7" s="5">
        <v>-5382461.4700000007</v>
      </c>
      <c r="E7" s="5">
        <v>-4647500.8999999985</v>
      </c>
      <c r="F7" s="5">
        <v>-4326866.4600000018</v>
      </c>
      <c r="G7" s="5">
        <v>-5478262.9399999995</v>
      </c>
      <c r="H7" s="5">
        <v>-7349232.4200000009</v>
      </c>
      <c r="I7" s="5">
        <v>-6838443.3499999987</v>
      </c>
      <c r="J7" s="5">
        <v>-5453736.1899999995</v>
      </c>
      <c r="K7" s="5">
        <v>-4784570.99</v>
      </c>
      <c r="L7" s="5">
        <v>-4569221.6600000011</v>
      </c>
      <c r="M7" s="5">
        <v>-5889589.6100000003</v>
      </c>
      <c r="N7" s="6">
        <f t="shared" si="0"/>
        <v>-64992949.510000005</v>
      </c>
      <c r="O7" s="6">
        <f t="shared" si="1"/>
        <v>-5416079.1258333335</v>
      </c>
    </row>
    <row r="8" spans="1:15" x14ac:dyDescent="0.3">
      <c r="A8" t="s">
        <v>7</v>
      </c>
      <c r="B8" s="5">
        <v>-1747007.76</v>
      </c>
      <c r="C8" s="5">
        <v>-1424265.48</v>
      </c>
      <c r="D8" s="5">
        <v>-1880414.13</v>
      </c>
      <c r="E8" s="5">
        <v>-1549569.42</v>
      </c>
      <c r="F8" s="5">
        <v>-1605003.44</v>
      </c>
      <c r="G8" s="5">
        <v>-1545688.43</v>
      </c>
      <c r="H8" s="5">
        <v>-1311704.69</v>
      </c>
      <c r="I8" s="5">
        <v>-1647222.19</v>
      </c>
      <c r="J8" s="5">
        <v>-1647835.5199999998</v>
      </c>
      <c r="K8" s="5">
        <v>-1657613.3599999999</v>
      </c>
      <c r="L8" s="5">
        <v>-1734613.7200000002</v>
      </c>
      <c r="M8" s="5">
        <v>-1146151.1000000001</v>
      </c>
      <c r="N8" s="6">
        <f t="shared" si="0"/>
        <v>-18897089.239999998</v>
      </c>
      <c r="O8" s="6">
        <f t="shared" si="1"/>
        <v>-1574757.4366666665</v>
      </c>
    </row>
    <row r="9" spans="1:15" x14ac:dyDescent="0.3">
      <c r="A9" t="s">
        <v>8</v>
      </c>
      <c r="B9" s="5">
        <v>-4077944.8799999994</v>
      </c>
      <c r="C9" s="5">
        <v>-2940031.3200000017</v>
      </c>
      <c r="D9" s="5">
        <v>-4234126.2699999996</v>
      </c>
      <c r="E9" s="5">
        <v>-3183362.0099999988</v>
      </c>
      <c r="F9" s="5">
        <v>-4081641.8800000022</v>
      </c>
      <c r="G9" s="5">
        <v>-2902183.129999998</v>
      </c>
      <c r="H9" s="5">
        <v>-4376925.7499999981</v>
      </c>
      <c r="I9" s="5">
        <v>-3757052.2299999986</v>
      </c>
      <c r="J9" s="5">
        <v>-3925219.77</v>
      </c>
      <c r="K9" s="5">
        <v>-3268153.8400000012</v>
      </c>
      <c r="L9" s="5">
        <v>-3384247.3400000008</v>
      </c>
      <c r="M9" s="5">
        <v>-3721927.6899999995</v>
      </c>
      <c r="N9" s="6">
        <f t="shared" si="0"/>
        <v>-43852816.109999999</v>
      </c>
      <c r="O9" s="6">
        <f t="shared" si="1"/>
        <v>-3654401.3424999998</v>
      </c>
    </row>
    <row r="10" spans="1:15" x14ac:dyDescent="0.3">
      <c r="A10" t="s">
        <v>9</v>
      </c>
      <c r="B10" s="5">
        <v>-4090665.5164047997</v>
      </c>
      <c r="C10" s="5">
        <v>-3303307.5702952999</v>
      </c>
      <c r="D10" s="5">
        <v>-4415792.4725755993</v>
      </c>
      <c r="E10" s="5">
        <v>-3460894.0953416</v>
      </c>
      <c r="F10" s="5">
        <v>-3441335.2315565003</v>
      </c>
      <c r="G10" s="5">
        <v>-3704926.1423179</v>
      </c>
      <c r="H10" s="5">
        <v>-7008375.5596960997</v>
      </c>
      <c r="I10" s="5">
        <v>-5021167.1200270001</v>
      </c>
      <c r="J10" s="5">
        <v>-4136769.141603</v>
      </c>
      <c r="K10" s="5">
        <v>-3385406.1524281995</v>
      </c>
      <c r="L10" s="5">
        <v>-3475085.1994641004</v>
      </c>
      <c r="M10" s="5">
        <v>-3485249.4637207994</v>
      </c>
      <c r="N10" s="6">
        <f t="shared" si="0"/>
        <v>-48928973.665430896</v>
      </c>
      <c r="O10" s="6">
        <f t="shared" si="1"/>
        <v>-4077414.4721192415</v>
      </c>
    </row>
    <row r="11" spans="1:15" x14ac:dyDescent="0.3">
      <c r="A11" s="7" t="s">
        <v>0</v>
      </c>
      <c r="B11" s="8">
        <f>SUM(B3:B10)</f>
        <v>-21163206.716404799</v>
      </c>
      <c r="C11" s="8">
        <f t="shared" ref="C11:N11" si="2">SUM(C3:C10)</f>
        <v>-16701662.130295301</v>
      </c>
      <c r="D11" s="8">
        <f t="shared" si="2"/>
        <v>-21729061.552575596</v>
      </c>
      <c r="E11" s="8">
        <f t="shared" si="2"/>
        <v>-16963713.8853416</v>
      </c>
      <c r="F11" s="8">
        <f t="shared" si="2"/>
        <v>-18524032.351556502</v>
      </c>
      <c r="G11" s="8">
        <f t="shared" si="2"/>
        <v>-19181099.122317895</v>
      </c>
      <c r="H11" s="8">
        <f t="shared" si="2"/>
        <v>-27346601.229696099</v>
      </c>
      <c r="I11" s="8">
        <f t="shared" si="2"/>
        <v>-23780012.060026996</v>
      </c>
      <c r="J11" s="8">
        <f t="shared" si="2"/>
        <v>-20333925.031602997</v>
      </c>
      <c r="K11" s="8">
        <f t="shared" si="2"/>
        <v>-17611284.1824282</v>
      </c>
      <c r="L11" s="8">
        <f t="shared" si="2"/>
        <v>-18275348.389464103</v>
      </c>
      <c r="M11" s="8">
        <f t="shared" si="2"/>
        <v>-19300300.363720797</v>
      </c>
      <c r="N11" s="8">
        <f t="shared" si="2"/>
        <v>-240910247.01543093</v>
      </c>
      <c r="O11" s="6"/>
    </row>
    <row r="12" spans="1:15" x14ac:dyDescent="0.3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5" x14ac:dyDescent="0.3">
      <c r="A13" t="s">
        <v>2</v>
      </c>
      <c r="B13" s="9">
        <f t="shared" ref="B13:N20" si="3">ROUND(B3/B$11,5)</f>
        <v>5.9459999999999999E-2</v>
      </c>
      <c r="C13" s="9">
        <f t="shared" si="3"/>
        <v>6.1879999999999998E-2</v>
      </c>
      <c r="D13" s="9">
        <f t="shared" si="3"/>
        <v>5.935E-2</v>
      </c>
      <c r="E13" s="9">
        <f t="shared" si="3"/>
        <v>6.3619999999999996E-2</v>
      </c>
      <c r="F13" s="9">
        <f t="shared" si="3"/>
        <v>5.6120000000000003E-2</v>
      </c>
      <c r="G13" s="9">
        <f t="shared" si="3"/>
        <v>5.5350000000000003E-2</v>
      </c>
      <c r="H13" s="9">
        <f t="shared" si="3"/>
        <v>4.521E-2</v>
      </c>
      <c r="I13" s="9">
        <f t="shared" si="3"/>
        <v>4.4639999999999999E-2</v>
      </c>
      <c r="J13" s="9">
        <f t="shared" si="3"/>
        <v>5.2990000000000002E-2</v>
      </c>
      <c r="K13" s="9">
        <f t="shared" si="3"/>
        <v>5.459E-2</v>
      </c>
      <c r="L13" s="9">
        <f t="shared" si="3"/>
        <v>6.9790000000000005E-2</v>
      </c>
      <c r="M13" s="9">
        <f t="shared" si="3"/>
        <v>6.5780000000000005E-2</v>
      </c>
      <c r="N13" s="9">
        <f t="shared" si="3"/>
        <v>5.663E-2</v>
      </c>
    </row>
    <row r="14" spans="1:15" x14ac:dyDescent="0.3">
      <c r="A14" t="s">
        <v>3</v>
      </c>
      <c r="B14" s="9">
        <f t="shared" si="3"/>
        <v>6.1469999999999997E-2</v>
      </c>
      <c r="C14" s="9">
        <f t="shared" si="3"/>
        <v>5.0009999999999999E-2</v>
      </c>
      <c r="D14" s="9">
        <f t="shared" si="3"/>
        <v>5.6579999999999998E-2</v>
      </c>
      <c r="E14" s="9">
        <f t="shared" si="3"/>
        <v>4.7190000000000003E-2</v>
      </c>
      <c r="F14" s="9">
        <f t="shared" si="3"/>
        <v>7.5310000000000002E-2</v>
      </c>
      <c r="G14" s="9">
        <f t="shared" si="3"/>
        <v>5.135E-2</v>
      </c>
      <c r="H14" s="9">
        <f t="shared" si="3"/>
        <v>6.1440000000000002E-2</v>
      </c>
      <c r="I14" s="9">
        <f t="shared" si="3"/>
        <v>5.1999999999999998E-2</v>
      </c>
      <c r="J14" s="9">
        <f t="shared" si="3"/>
        <v>5.5010000000000003E-2</v>
      </c>
      <c r="K14" s="9">
        <f t="shared" si="3"/>
        <v>4.6489999999999997E-2</v>
      </c>
      <c r="L14" s="9">
        <f t="shared" si="3"/>
        <v>5.3609999999999998E-2</v>
      </c>
      <c r="M14" s="9">
        <f t="shared" si="3"/>
        <v>4.8890000000000003E-2</v>
      </c>
      <c r="N14" s="9">
        <f t="shared" si="3"/>
        <v>5.5309999999999998E-2</v>
      </c>
    </row>
    <row r="15" spans="1:15" x14ac:dyDescent="0.3">
      <c r="A15" t="s">
        <v>4</v>
      </c>
      <c r="B15" s="9">
        <f t="shared" si="3"/>
        <v>7.3630000000000001E-2</v>
      </c>
      <c r="C15" s="9">
        <f t="shared" si="3"/>
        <v>7.6539999999999997E-2</v>
      </c>
      <c r="D15" s="9">
        <f t="shared" si="3"/>
        <v>7.7020000000000005E-2</v>
      </c>
      <c r="E15" s="9">
        <f t="shared" si="3"/>
        <v>6.7169999999999994E-2</v>
      </c>
      <c r="F15" s="9">
        <f t="shared" si="3"/>
        <v>7.1110000000000007E-2</v>
      </c>
      <c r="G15" s="9">
        <f t="shared" si="3"/>
        <v>9.5329999999999998E-2</v>
      </c>
      <c r="H15" s="9">
        <f t="shared" si="3"/>
        <v>8.7080000000000005E-2</v>
      </c>
      <c r="I15" s="9">
        <f t="shared" si="3"/>
        <v>9.5710000000000003E-2</v>
      </c>
      <c r="J15" s="9">
        <f t="shared" si="3"/>
        <v>7.5969999999999996E-2</v>
      </c>
      <c r="K15" s="9">
        <f t="shared" si="3"/>
        <v>7.8600000000000003E-2</v>
      </c>
      <c r="L15" s="9">
        <f t="shared" si="3"/>
        <v>8.0640000000000003E-2</v>
      </c>
      <c r="M15" s="9">
        <f t="shared" si="3"/>
        <v>7.5240000000000001E-2</v>
      </c>
      <c r="N15" s="9">
        <f t="shared" si="3"/>
        <v>8.0140000000000003E-2</v>
      </c>
    </row>
    <row r="16" spans="1:15" x14ac:dyDescent="0.3">
      <c r="A16" t="s">
        <v>5</v>
      </c>
      <c r="B16" s="9">
        <f t="shared" si="3"/>
        <v>7.1429999999999993E-2</v>
      </c>
      <c r="C16" s="9">
        <f t="shared" si="3"/>
        <v>7.3789999999999994E-2</v>
      </c>
      <c r="D16" s="9">
        <f t="shared" si="3"/>
        <v>7.4719999999999995E-2</v>
      </c>
      <c r="E16" s="9">
        <f t="shared" si="3"/>
        <v>6.5030000000000004E-2</v>
      </c>
      <c r="F16" s="9">
        <f t="shared" si="3"/>
        <v>7.1110000000000007E-2</v>
      </c>
      <c r="G16" s="9">
        <f t="shared" si="3"/>
        <v>8.7319999999999995E-2</v>
      </c>
      <c r="H16" s="9">
        <f t="shared" si="3"/>
        <v>7.3219999999999993E-2</v>
      </c>
      <c r="I16" s="9">
        <f t="shared" si="3"/>
        <v>8.1670000000000006E-2</v>
      </c>
      <c r="J16" s="9">
        <f t="shared" si="3"/>
        <v>7.0309999999999997E-2</v>
      </c>
      <c r="K16" s="9">
        <f t="shared" si="3"/>
        <v>7.6719999999999997E-2</v>
      </c>
      <c r="L16" s="9">
        <f t="shared" si="3"/>
        <v>7.5689999999999993E-2</v>
      </c>
      <c r="M16" s="9">
        <f t="shared" si="3"/>
        <v>7.213E-2</v>
      </c>
      <c r="N16" s="9">
        <f t="shared" si="3"/>
        <v>7.4569999999999997E-2</v>
      </c>
    </row>
    <row r="17" spans="1:15" x14ac:dyDescent="0.3">
      <c r="A17" t="s">
        <v>6</v>
      </c>
      <c r="B17" s="9">
        <f t="shared" si="3"/>
        <v>0.26549</v>
      </c>
      <c r="C17" s="9">
        <f t="shared" si="3"/>
        <v>0.27867999999999998</v>
      </c>
      <c r="D17" s="9">
        <f t="shared" si="3"/>
        <v>0.24771000000000001</v>
      </c>
      <c r="E17" s="9">
        <f t="shared" si="3"/>
        <v>0.27396999999999999</v>
      </c>
      <c r="F17" s="9">
        <f t="shared" si="3"/>
        <v>0.23358000000000001</v>
      </c>
      <c r="G17" s="9">
        <f t="shared" si="3"/>
        <v>0.28560999999999998</v>
      </c>
      <c r="H17" s="9">
        <f t="shared" si="3"/>
        <v>0.26873999999999998</v>
      </c>
      <c r="I17" s="9">
        <f t="shared" si="3"/>
        <v>0.28756999999999999</v>
      </c>
      <c r="J17" s="9">
        <f t="shared" si="3"/>
        <v>0.26821</v>
      </c>
      <c r="K17" s="9">
        <f t="shared" si="3"/>
        <v>0.27167999999999998</v>
      </c>
      <c r="L17" s="9">
        <f t="shared" si="3"/>
        <v>0.25002000000000002</v>
      </c>
      <c r="M17" s="9">
        <f t="shared" si="3"/>
        <v>0.30515999999999999</v>
      </c>
      <c r="N17" s="9">
        <f t="shared" si="3"/>
        <v>0.26978000000000002</v>
      </c>
    </row>
    <row r="18" spans="1:15" x14ac:dyDescent="0.3">
      <c r="A18" t="s">
        <v>7</v>
      </c>
      <c r="B18" s="9">
        <f t="shared" si="3"/>
        <v>8.2549999999999998E-2</v>
      </c>
      <c r="C18" s="9">
        <f t="shared" si="3"/>
        <v>8.5279999999999995E-2</v>
      </c>
      <c r="D18" s="9">
        <f t="shared" si="3"/>
        <v>8.6540000000000006E-2</v>
      </c>
      <c r="E18" s="9">
        <f t="shared" si="3"/>
        <v>9.1350000000000001E-2</v>
      </c>
      <c r="F18" s="9">
        <f t="shared" si="3"/>
        <v>8.6639999999999995E-2</v>
      </c>
      <c r="G18" s="9">
        <f t="shared" si="3"/>
        <v>8.0579999999999999E-2</v>
      </c>
      <c r="H18" s="9">
        <f t="shared" si="3"/>
        <v>4.7969999999999999E-2</v>
      </c>
      <c r="I18" s="9">
        <f t="shared" si="3"/>
        <v>6.9269999999999998E-2</v>
      </c>
      <c r="J18" s="9">
        <f t="shared" si="3"/>
        <v>8.1040000000000001E-2</v>
      </c>
      <c r="K18" s="9">
        <f t="shared" si="3"/>
        <v>9.4119999999999995E-2</v>
      </c>
      <c r="L18" s="9">
        <f t="shared" si="3"/>
        <v>9.4920000000000004E-2</v>
      </c>
      <c r="M18" s="9">
        <f t="shared" si="3"/>
        <v>5.9389999999999998E-2</v>
      </c>
      <c r="N18" s="9">
        <f t="shared" si="3"/>
        <v>7.8439999999999996E-2</v>
      </c>
    </row>
    <row r="19" spans="1:15" x14ac:dyDescent="0.3">
      <c r="A19" t="s">
        <v>8</v>
      </c>
      <c r="B19" s="9">
        <f t="shared" si="3"/>
        <v>0.19269</v>
      </c>
      <c r="C19" s="9">
        <f t="shared" si="3"/>
        <v>0.17602999999999999</v>
      </c>
      <c r="D19" s="9">
        <f t="shared" si="3"/>
        <v>0.19486000000000001</v>
      </c>
      <c r="E19" s="9">
        <f t="shared" si="3"/>
        <v>0.18765999999999999</v>
      </c>
      <c r="F19" s="9">
        <f t="shared" si="3"/>
        <v>0.22034000000000001</v>
      </c>
      <c r="G19" s="9">
        <f t="shared" si="3"/>
        <v>0.15129999999999999</v>
      </c>
      <c r="H19" s="9">
        <f t="shared" si="3"/>
        <v>0.16005</v>
      </c>
      <c r="I19" s="9">
        <f t="shared" si="3"/>
        <v>0.15798999999999999</v>
      </c>
      <c r="J19" s="9">
        <f t="shared" si="3"/>
        <v>0.19303999999999999</v>
      </c>
      <c r="K19" s="9">
        <f t="shared" si="3"/>
        <v>0.18557000000000001</v>
      </c>
      <c r="L19" s="9">
        <f t="shared" si="3"/>
        <v>0.18518000000000001</v>
      </c>
      <c r="M19" s="9">
        <f t="shared" si="3"/>
        <v>0.19284000000000001</v>
      </c>
      <c r="N19" s="9">
        <f t="shared" si="3"/>
        <v>0.18203</v>
      </c>
    </row>
    <row r="20" spans="1:15" x14ac:dyDescent="0.3">
      <c r="A20" t="s">
        <v>9</v>
      </c>
      <c r="B20" s="9">
        <f t="shared" si="3"/>
        <v>0.19328999999999999</v>
      </c>
      <c r="C20" s="9">
        <f t="shared" si="3"/>
        <v>0.19778000000000001</v>
      </c>
      <c r="D20" s="9">
        <f t="shared" si="3"/>
        <v>0.20322000000000001</v>
      </c>
      <c r="E20" s="9">
        <f t="shared" si="3"/>
        <v>0.20402000000000001</v>
      </c>
      <c r="F20" s="9">
        <f t="shared" si="3"/>
        <v>0.18578</v>
      </c>
      <c r="G20" s="9">
        <f t="shared" si="3"/>
        <v>0.19316</v>
      </c>
      <c r="H20" s="9">
        <f t="shared" si="3"/>
        <v>0.25628000000000001</v>
      </c>
      <c r="I20" s="9">
        <f t="shared" si="3"/>
        <v>0.21115</v>
      </c>
      <c r="J20" s="9">
        <f t="shared" si="3"/>
        <v>0.20344000000000001</v>
      </c>
      <c r="K20" s="9">
        <f t="shared" si="3"/>
        <v>0.19223000000000001</v>
      </c>
      <c r="L20" s="9">
        <f t="shared" si="3"/>
        <v>0.19015000000000001</v>
      </c>
      <c r="M20" s="9">
        <f t="shared" si="3"/>
        <v>0.18057999999999999</v>
      </c>
      <c r="N20" s="9">
        <f t="shared" si="3"/>
        <v>0.2031</v>
      </c>
    </row>
    <row r="21" spans="1:15" x14ac:dyDescent="0.3">
      <c r="A21" s="7" t="s">
        <v>0</v>
      </c>
      <c r="B21" s="30">
        <f>SUM(B13:B20)</f>
        <v>1.0000100000000001</v>
      </c>
      <c r="C21" s="30">
        <f t="shared" ref="C21:N21" si="4">SUM(C13:C20)</f>
        <v>0.99998999999999993</v>
      </c>
      <c r="D21" s="30">
        <f t="shared" si="4"/>
        <v>1</v>
      </c>
      <c r="E21" s="30">
        <f t="shared" si="4"/>
        <v>1.0000100000000001</v>
      </c>
      <c r="F21" s="30">
        <f t="shared" si="4"/>
        <v>0.99999000000000016</v>
      </c>
      <c r="G21" s="30">
        <f t="shared" si="4"/>
        <v>0.99999999999999989</v>
      </c>
      <c r="H21" s="30">
        <f t="shared" si="4"/>
        <v>0.99998999999999993</v>
      </c>
      <c r="I21" s="30">
        <f t="shared" si="4"/>
        <v>1</v>
      </c>
      <c r="J21" s="30">
        <f t="shared" si="4"/>
        <v>1.0000100000000001</v>
      </c>
      <c r="K21" s="30">
        <f t="shared" si="4"/>
        <v>1</v>
      </c>
      <c r="L21" s="30">
        <f t="shared" si="4"/>
        <v>1</v>
      </c>
      <c r="M21" s="30">
        <f t="shared" si="4"/>
        <v>1.0000100000000001</v>
      </c>
      <c r="N21" s="30">
        <f t="shared" si="4"/>
        <v>1</v>
      </c>
    </row>
    <row r="22" spans="1:15" s="15" customFormat="1" ht="22.5" customHeight="1" x14ac:dyDescent="0.3">
      <c r="A22" s="12" t="s">
        <v>11</v>
      </c>
      <c r="B22" s="13">
        <v>21021690.93</v>
      </c>
      <c r="C22" s="13">
        <v>18837403.57</v>
      </c>
      <c r="D22" s="13">
        <v>20675402.530000001</v>
      </c>
      <c r="E22" s="13">
        <v>17653599.469999999</v>
      </c>
      <c r="F22" s="13">
        <v>17475819.850000001</v>
      </c>
      <c r="G22" s="13">
        <v>20055498.919999998</v>
      </c>
      <c r="H22" s="13">
        <v>24455930.459999997</v>
      </c>
      <c r="I22" s="13">
        <v>22676995</v>
      </c>
      <c r="J22" s="13">
        <v>20188763.130000003</v>
      </c>
      <c r="K22" s="13">
        <v>18592107.649999999</v>
      </c>
      <c r="L22" s="13">
        <v>18500501.18</v>
      </c>
      <c r="M22" s="13">
        <v>20602536.23</v>
      </c>
      <c r="N22" s="14">
        <f>SUM(B22:M22)</f>
        <v>240736248.91999999</v>
      </c>
    </row>
    <row r="23" spans="1:15" x14ac:dyDescent="0.3">
      <c r="A23" s="4" t="s">
        <v>12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5" x14ac:dyDescent="0.3">
      <c r="A24" t="s">
        <v>2</v>
      </c>
      <c r="B24" s="5">
        <f t="shared" ref="B24:M31" si="5">B$22*B13</f>
        <v>1249949.7426978</v>
      </c>
      <c r="C24" s="5">
        <f t="shared" si="5"/>
        <v>1165658.5329116001</v>
      </c>
      <c r="D24" s="5">
        <f t="shared" si="5"/>
        <v>1227085.1401555</v>
      </c>
      <c r="E24" s="5">
        <f t="shared" si="5"/>
        <v>1123121.9982814</v>
      </c>
      <c r="F24" s="5">
        <f t="shared" si="5"/>
        <v>980743.00998200011</v>
      </c>
      <c r="G24" s="5">
        <f t="shared" si="5"/>
        <v>1110071.8652220001</v>
      </c>
      <c r="H24" s="5">
        <f t="shared" si="5"/>
        <v>1105652.6160966</v>
      </c>
      <c r="I24" s="5">
        <f t="shared" si="5"/>
        <v>1012301.0568</v>
      </c>
      <c r="J24" s="5">
        <f t="shared" si="5"/>
        <v>1069802.5582587002</v>
      </c>
      <c r="K24" s="5">
        <f t="shared" si="5"/>
        <v>1014943.1566134999</v>
      </c>
      <c r="L24" s="5">
        <f t="shared" si="5"/>
        <v>1291149.9773522001</v>
      </c>
      <c r="M24" s="5">
        <f t="shared" si="5"/>
        <v>1355234.8332094001</v>
      </c>
    </row>
    <row r="25" spans="1:15" x14ac:dyDescent="0.3">
      <c r="A25" t="s">
        <v>3</v>
      </c>
      <c r="B25" s="5">
        <f t="shared" si="5"/>
        <v>1292203.3414671</v>
      </c>
      <c r="C25" s="5">
        <f t="shared" si="5"/>
        <v>942058.55253570003</v>
      </c>
      <c r="D25" s="5">
        <f t="shared" si="5"/>
        <v>1169814.2751474001</v>
      </c>
      <c r="E25" s="5">
        <f t="shared" si="5"/>
        <v>833073.35898929997</v>
      </c>
      <c r="F25" s="5">
        <f t="shared" si="5"/>
        <v>1316103.9929035001</v>
      </c>
      <c r="G25" s="5">
        <f t="shared" si="5"/>
        <v>1029849.8695419999</v>
      </c>
      <c r="H25" s="5">
        <f t="shared" si="5"/>
        <v>1502572.3674623999</v>
      </c>
      <c r="I25" s="5">
        <f t="shared" si="5"/>
        <v>1179203.74</v>
      </c>
      <c r="J25" s="5">
        <f t="shared" si="5"/>
        <v>1110583.8597813002</v>
      </c>
      <c r="K25" s="5">
        <f t="shared" si="5"/>
        <v>864347.08464849985</v>
      </c>
      <c r="L25" s="5">
        <f t="shared" si="5"/>
        <v>991811.8682597999</v>
      </c>
      <c r="M25" s="5">
        <f t="shared" si="5"/>
        <v>1007257.9962847001</v>
      </c>
    </row>
    <row r="26" spans="1:15" x14ac:dyDescent="0.3">
      <c r="A26" t="s">
        <v>4</v>
      </c>
      <c r="B26" s="5">
        <f t="shared" si="5"/>
        <v>1547827.1031758999</v>
      </c>
      <c r="C26" s="5">
        <f t="shared" si="5"/>
        <v>1441814.8692478</v>
      </c>
      <c r="D26" s="5">
        <f t="shared" si="5"/>
        <v>1592419.5028606001</v>
      </c>
      <c r="E26" s="5">
        <f t="shared" si="5"/>
        <v>1185792.2763998997</v>
      </c>
      <c r="F26" s="5">
        <f t="shared" si="5"/>
        <v>1242705.5495335003</v>
      </c>
      <c r="G26" s="5">
        <f t="shared" si="5"/>
        <v>1911890.7120435997</v>
      </c>
      <c r="H26" s="5">
        <f t="shared" si="5"/>
        <v>2129622.4244567999</v>
      </c>
      <c r="I26" s="5">
        <f t="shared" si="5"/>
        <v>2170415.1914500003</v>
      </c>
      <c r="J26" s="5">
        <f t="shared" si="5"/>
        <v>1533740.3349861002</v>
      </c>
      <c r="K26" s="5">
        <f t="shared" si="5"/>
        <v>1461339.66129</v>
      </c>
      <c r="L26" s="5">
        <f t="shared" si="5"/>
        <v>1491880.4151552001</v>
      </c>
      <c r="M26" s="5">
        <f t="shared" si="5"/>
        <v>1550134.8259452002</v>
      </c>
    </row>
    <row r="27" spans="1:15" x14ac:dyDescent="0.3">
      <c r="A27" t="s">
        <v>5</v>
      </c>
      <c r="B27" s="5">
        <f t="shared" si="5"/>
        <v>1501579.3831298999</v>
      </c>
      <c r="C27" s="5">
        <f t="shared" si="5"/>
        <v>1390012.0094303</v>
      </c>
      <c r="D27" s="5">
        <f t="shared" si="5"/>
        <v>1544866.0770415999</v>
      </c>
      <c r="E27" s="5">
        <f t="shared" si="5"/>
        <v>1148013.5735341001</v>
      </c>
      <c r="F27" s="5">
        <f t="shared" si="5"/>
        <v>1242705.5495335003</v>
      </c>
      <c r="G27" s="5">
        <f t="shared" si="5"/>
        <v>1751246.1656943997</v>
      </c>
      <c r="H27" s="5">
        <f t="shared" si="5"/>
        <v>1790663.2282811997</v>
      </c>
      <c r="I27" s="5">
        <f t="shared" si="5"/>
        <v>1852030.1816500002</v>
      </c>
      <c r="J27" s="5">
        <f t="shared" si="5"/>
        <v>1419471.9356703002</v>
      </c>
      <c r="K27" s="5">
        <f t="shared" si="5"/>
        <v>1426386.4989079998</v>
      </c>
      <c r="L27" s="5">
        <f t="shared" si="5"/>
        <v>1400302.9343142</v>
      </c>
      <c r="M27" s="5">
        <f t="shared" si="5"/>
        <v>1486060.9382698999</v>
      </c>
    </row>
    <row r="28" spans="1:15" x14ac:dyDescent="0.3">
      <c r="A28" t="s">
        <v>6</v>
      </c>
      <c r="B28" s="5">
        <f t="shared" si="5"/>
        <v>5581048.7250057003</v>
      </c>
      <c r="C28" s="5">
        <f t="shared" si="5"/>
        <v>5249607.6268875999</v>
      </c>
      <c r="D28" s="5">
        <f t="shared" si="5"/>
        <v>5121503.960706301</v>
      </c>
      <c r="E28" s="5">
        <f t="shared" si="5"/>
        <v>4836556.6467958996</v>
      </c>
      <c r="F28" s="5">
        <f t="shared" si="5"/>
        <v>4082002.0005630003</v>
      </c>
      <c r="G28" s="5">
        <f t="shared" si="5"/>
        <v>5728051.0465411991</v>
      </c>
      <c r="H28" s="5">
        <f t="shared" si="5"/>
        <v>6572286.7518203985</v>
      </c>
      <c r="I28" s="5">
        <f t="shared" si="5"/>
        <v>6521223.4521500003</v>
      </c>
      <c r="J28" s="5">
        <f t="shared" si="5"/>
        <v>5414828.1590973008</v>
      </c>
      <c r="K28" s="5">
        <f t="shared" si="5"/>
        <v>5051103.8063519988</v>
      </c>
      <c r="L28" s="5">
        <f t="shared" si="5"/>
        <v>4625495.3050236003</v>
      </c>
      <c r="M28" s="5">
        <f t="shared" si="5"/>
        <v>6287069.9559468003</v>
      </c>
    </row>
    <row r="29" spans="1:15" x14ac:dyDescent="0.3">
      <c r="A29" t="s">
        <v>7</v>
      </c>
      <c r="B29" s="5">
        <f t="shared" si="5"/>
        <v>1735340.5862715</v>
      </c>
      <c r="C29" s="5">
        <f t="shared" si="5"/>
        <v>1606453.7764496</v>
      </c>
      <c r="D29" s="5">
        <f t="shared" si="5"/>
        <v>1789249.3349462003</v>
      </c>
      <c r="E29" s="5">
        <f t="shared" si="5"/>
        <v>1612656.3115844999</v>
      </c>
      <c r="F29" s="5">
        <f t="shared" si="5"/>
        <v>1514105.031804</v>
      </c>
      <c r="G29" s="5">
        <f t="shared" si="5"/>
        <v>1616072.1029735999</v>
      </c>
      <c r="H29" s="5">
        <f t="shared" si="5"/>
        <v>1173150.9841661998</v>
      </c>
      <c r="I29" s="5">
        <f t="shared" si="5"/>
        <v>1570835.44365</v>
      </c>
      <c r="J29" s="5">
        <f t="shared" si="5"/>
        <v>1636097.3640552002</v>
      </c>
      <c r="K29" s="5">
        <f t="shared" si="5"/>
        <v>1749889.1720179997</v>
      </c>
      <c r="L29" s="5">
        <f t="shared" si="5"/>
        <v>1756067.5720056</v>
      </c>
      <c r="M29" s="5">
        <f t="shared" si="5"/>
        <v>1223584.6266997</v>
      </c>
    </row>
    <row r="30" spans="1:15" x14ac:dyDescent="0.3">
      <c r="A30" t="s">
        <v>8</v>
      </c>
      <c r="B30" s="5">
        <f t="shared" si="5"/>
        <v>4050669.6253017001</v>
      </c>
      <c r="C30" s="5">
        <f t="shared" si="5"/>
        <v>3315948.1504270998</v>
      </c>
      <c r="D30" s="5">
        <f t="shared" si="5"/>
        <v>4028808.9369958001</v>
      </c>
      <c r="E30" s="5">
        <f t="shared" si="5"/>
        <v>3312874.4765401995</v>
      </c>
      <c r="F30" s="5">
        <f t="shared" si="5"/>
        <v>3850622.1457490004</v>
      </c>
      <c r="G30" s="5">
        <f t="shared" si="5"/>
        <v>3034396.9865959994</v>
      </c>
      <c r="H30" s="5">
        <f t="shared" si="5"/>
        <v>3914171.6701229997</v>
      </c>
      <c r="I30" s="5">
        <f t="shared" si="5"/>
        <v>3582738.4400499999</v>
      </c>
      <c r="J30" s="5">
        <f t="shared" si="5"/>
        <v>3897238.8346152003</v>
      </c>
      <c r="K30" s="5">
        <f t="shared" si="5"/>
        <v>3450137.4166104998</v>
      </c>
      <c r="L30" s="5">
        <f t="shared" si="5"/>
        <v>3425922.8085124004</v>
      </c>
      <c r="M30" s="5">
        <f t="shared" si="5"/>
        <v>3972993.0865932005</v>
      </c>
    </row>
    <row r="31" spans="1:15" x14ac:dyDescent="0.3">
      <c r="A31" t="s">
        <v>9</v>
      </c>
      <c r="B31" s="5">
        <f t="shared" si="5"/>
        <v>4063282.6398596996</v>
      </c>
      <c r="C31" s="5">
        <f t="shared" si="5"/>
        <v>3725661.6780746002</v>
      </c>
      <c r="D31" s="5">
        <f t="shared" si="5"/>
        <v>4201655.3021466006</v>
      </c>
      <c r="E31" s="5">
        <f t="shared" si="5"/>
        <v>3601687.3638693998</v>
      </c>
      <c r="F31" s="5">
        <f t="shared" si="5"/>
        <v>3246657.8117330004</v>
      </c>
      <c r="G31" s="5">
        <f t="shared" si="5"/>
        <v>3873920.1713871998</v>
      </c>
      <c r="H31" s="5">
        <f t="shared" si="5"/>
        <v>6267565.8582887994</v>
      </c>
      <c r="I31" s="5">
        <f t="shared" si="5"/>
        <v>4788247.4942500005</v>
      </c>
      <c r="J31" s="5">
        <f t="shared" si="5"/>
        <v>4107201.9711672007</v>
      </c>
      <c r="K31" s="5">
        <f t="shared" si="5"/>
        <v>3573960.8535595001</v>
      </c>
      <c r="L31" s="5">
        <f t="shared" si="5"/>
        <v>3517870.299377</v>
      </c>
      <c r="M31" s="5">
        <f t="shared" si="5"/>
        <v>3720405.9924133997</v>
      </c>
    </row>
    <row r="32" spans="1:15" x14ac:dyDescent="0.3">
      <c r="A32" s="7" t="s">
        <v>24</v>
      </c>
      <c r="B32" s="8">
        <f>SUM(B24:B31)</f>
        <v>21021901.146909297</v>
      </c>
      <c r="C32" s="8">
        <f t="shared" ref="C32:M32" si="6">SUM(C24:C31)</f>
        <v>18837215.195964299</v>
      </c>
      <c r="D32" s="8">
        <f t="shared" si="6"/>
        <v>20675402.530000001</v>
      </c>
      <c r="E32" s="8">
        <f t="shared" si="6"/>
        <v>17653776.005994696</v>
      </c>
      <c r="F32" s="8">
        <f t="shared" si="6"/>
        <v>17475645.091801502</v>
      </c>
      <c r="G32" s="8">
        <f t="shared" si="6"/>
        <v>20055498.919999998</v>
      </c>
      <c r="H32" s="8">
        <f t="shared" si="6"/>
        <v>24455685.900695395</v>
      </c>
      <c r="I32" s="8">
        <f t="shared" si="6"/>
        <v>22676995</v>
      </c>
      <c r="J32" s="8">
        <f t="shared" si="6"/>
        <v>20188965.017631304</v>
      </c>
      <c r="K32" s="8">
        <f t="shared" si="6"/>
        <v>18592107.649999999</v>
      </c>
      <c r="L32" s="8">
        <f t="shared" si="6"/>
        <v>18500501.18</v>
      </c>
      <c r="M32" s="8">
        <f t="shared" si="6"/>
        <v>20602742.255362302</v>
      </c>
      <c r="N32" s="8">
        <f>SUM(B32:M32)</f>
        <v>240736435.89435881</v>
      </c>
      <c r="O32" s="6"/>
    </row>
    <row r="33" spans="1:14" x14ac:dyDescent="0.3">
      <c r="A33" s="4" t="s">
        <v>13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3">
      <c r="A34" t="s">
        <v>2</v>
      </c>
      <c r="B34" s="16">
        <v>8.6999999999999994E-2</v>
      </c>
      <c r="C34" s="16">
        <v>8.6999999999999994E-2</v>
      </c>
      <c r="D34" s="16">
        <v>8.6999999999999994E-2</v>
      </c>
      <c r="E34" s="16">
        <v>8.6999999999999994E-2</v>
      </c>
      <c r="F34" s="16">
        <v>8.6999999999999994E-2</v>
      </c>
      <c r="G34" s="16">
        <v>8.6999999999999994E-2</v>
      </c>
      <c r="H34" s="16">
        <v>8.6999999999999994E-2</v>
      </c>
      <c r="I34" s="16">
        <v>8.6999999999999994E-2</v>
      </c>
      <c r="J34" s="16">
        <v>8.6999999999999994E-2</v>
      </c>
      <c r="K34" s="16">
        <v>8.6999999999999994E-2</v>
      </c>
      <c r="L34" s="16">
        <v>0.10299999999999999</v>
      </c>
      <c r="M34" s="16">
        <v>0.10299999999999999</v>
      </c>
    </row>
    <row r="35" spans="1:14" x14ac:dyDescent="0.3">
      <c r="A35" t="s">
        <v>3</v>
      </c>
      <c r="B35" s="16">
        <v>0.10299999999999999</v>
      </c>
      <c r="C35" s="16">
        <v>0.10299999999999999</v>
      </c>
      <c r="D35" s="16">
        <v>0.10299999999999999</v>
      </c>
      <c r="E35" s="16">
        <v>0.10299999999999999</v>
      </c>
      <c r="F35" s="16">
        <v>0.10299999999999999</v>
      </c>
      <c r="G35" s="16">
        <v>0.10299999999999999</v>
      </c>
      <c r="H35" s="16">
        <v>0.10299999999999999</v>
      </c>
      <c r="I35" s="16">
        <v>0.10299999999999999</v>
      </c>
      <c r="J35" s="16">
        <v>0.10299999999999999</v>
      </c>
      <c r="K35" s="16">
        <v>0.10299999999999999</v>
      </c>
      <c r="L35" s="16">
        <v>0.125</v>
      </c>
      <c r="M35" s="16">
        <v>0.125</v>
      </c>
    </row>
    <row r="36" spans="1:14" x14ac:dyDescent="0.3">
      <c r="A36" t="s">
        <v>4</v>
      </c>
      <c r="B36" s="16">
        <v>0.151</v>
      </c>
      <c r="C36" s="16">
        <v>0.151</v>
      </c>
      <c r="D36" s="16">
        <v>0.151</v>
      </c>
      <c r="E36" s="16">
        <v>0.151</v>
      </c>
      <c r="F36" s="16">
        <v>0.151</v>
      </c>
      <c r="G36" s="16">
        <v>0.151</v>
      </c>
      <c r="H36" s="16">
        <v>0.151</v>
      </c>
      <c r="I36" s="16">
        <v>0.151</v>
      </c>
      <c r="J36" s="16">
        <v>0.151</v>
      </c>
      <c r="K36" s="16">
        <v>0.151</v>
      </c>
      <c r="L36" s="16">
        <v>0.182</v>
      </c>
      <c r="M36" s="16">
        <v>0.182</v>
      </c>
    </row>
    <row r="37" spans="1:14" x14ac:dyDescent="0.3">
      <c r="A37" t="s">
        <v>5</v>
      </c>
      <c r="B37" s="16">
        <v>0.10199999999999999</v>
      </c>
      <c r="C37" s="16">
        <v>0.10199999999999999</v>
      </c>
      <c r="D37" s="16">
        <v>0.10199999999999999</v>
      </c>
      <c r="E37" s="16">
        <v>0.10199999999999999</v>
      </c>
      <c r="F37" s="16">
        <v>0.10199999999999999</v>
      </c>
      <c r="G37" s="16">
        <v>0.10199999999999999</v>
      </c>
      <c r="H37" s="16">
        <v>0.10199999999999999</v>
      </c>
      <c r="I37" s="16">
        <v>0.10199999999999999</v>
      </c>
      <c r="J37" s="16">
        <v>0.10199999999999999</v>
      </c>
      <c r="K37" s="16">
        <v>0.10199999999999999</v>
      </c>
      <c r="L37" s="16">
        <v>0.122</v>
      </c>
      <c r="M37" s="16">
        <v>0.122</v>
      </c>
    </row>
    <row r="38" spans="1:14" x14ac:dyDescent="0.3">
      <c r="A38" t="s">
        <v>6</v>
      </c>
      <c r="B38" s="16">
        <v>7.3999999999999996E-2</v>
      </c>
      <c r="C38" s="16">
        <v>7.3999999999999996E-2</v>
      </c>
      <c r="D38" s="16">
        <v>7.3999999999999996E-2</v>
      </c>
      <c r="E38" s="16">
        <v>7.3999999999999996E-2</v>
      </c>
      <c r="F38" s="16">
        <v>7.3999999999999996E-2</v>
      </c>
      <c r="G38" s="16">
        <v>7.3999999999999996E-2</v>
      </c>
      <c r="H38" s="16">
        <v>7.3999999999999996E-2</v>
      </c>
      <c r="I38" s="16">
        <v>7.3999999999999996E-2</v>
      </c>
      <c r="J38" s="16">
        <v>7.3999999999999996E-2</v>
      </c>
      <c r="K38" s="16">
        <v>7.3999999999999996E-2</v>
      </c>
      <c r="L38" s="16">
        <v>8.6999999999999994E-2</v>
      </c>
      <c r="M38" s="16">
        <v>8.6999999999999994E-2</v>
      </c>
    </row>
    <row r="39" spans="1:14" x14ac:dyDescent="0.3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3">
      <c r="A40" t="s">
        <v>2</v>
      </c>
      <c r="B40" s="17">
        <f t="shared" ref="B40:M44" si="7">B24*B34</f>
        <v>108745.6276147086</v>
      </c>
      <c r="C40" s="17">
        <f t="shared" si="7"/>
        <v>101412.2923633092</v>
      </c>
      <c r="D40" s="17">
        <f t="shared" si="7"/>
        <v>106756.4071935285</v>
      </c>
      <c r="E40" s="17">
        <f t="shared" si="7"/>
        <v>97711.613850481794</v>
      </c>
      <c r="F40" s="17">
        <f t="shared" si="7"/>
        <v>85324.641868434002</v>
      </c>
      <c r="G40" s="17">
        <f t="shared" si="7"/>
        <v>96576.252274314</v>
      </c>
      <c r="H40" s="17">
        <f t="shared" si="7"/>
        <v>96191.777600404195</v>
      </c>
      <c r="I40" s="17">
        <f t="shared" si="7"/>
        <v>88070.191941600002</v>
      </c>
      <c r="J40" s="17">
        <f t="shared" si="7"/>
        <v>93072.822568506905</v>
      </c>
      <c r="K40" s="17">
        <f t="shared" si="7"/>
        <v>88300.054625374483</v>
      </c>
      <c r="L40" s="17">
        <f t="shared" si="7"/>
        <v>132988.4476672766</v>
      </c>
      <c r="M40" s="17">
        <f t="shared" si="7"/>
        <v>139589.18782056819</v>
      </c>
    </row>
    <row r="41" spans="1:14" x14ac:dyDescent="0.3">
      <c r="A41" t="s">
        <v>3</v>
      </c>
      <c r="B41" s="17">
        <f t="shared" si="7"/>
        <v>133096.9441711113</v>
      </c>
      <c r="C41" s="17">
        <f t="shared" si="7"/>
        <v>97032.030911177091</v>
      </c>
      <c r="D41" s="17">
        <f t="shared" si="7"/>
        <v>120490.8703401822</v>
      </c>
      <c r="E41" s="17">
        <f t="shared" si="7"/>
        <v>85806.555975897892</v>
      </c>
      <c r="F41" s="17">
        <f t="shared" si="7"/>
        <v>135558.7112690605</v>
      </c>
      <c r="G41" s="17">
        <f t="shared" si="7"/>
        <v>106074.53656282598</v>
      </c>
      <c r="H41" s="17">
        <f t="shared" si="7"/>
        <v>154764.95384862719</v>
      </c>
      <c r="I41" s="17">
        <f t="shared" si="7"/>
        <v>121457.98521999999</v>
      </c>
      <c r="J41" s="17">
        <f t="shared" si="7"/>
        <v>114390.13755747391</v>
      </c>
      <c r="K41" s="17">
        <f t="shared" si="7"/>
        <v>89027.749718795472</v>
      </c>
      <c r="L41" s="17">
        <f t="shared" si="7"/>
        <v>123976.48353247499</v>
      </c>
      <c r="M41" s="17">
        <f t="shared" si="7"/>
        <v>125907.24953558751</v>
      </c>
    </row>
    <row r="42" spans="1:14" x14ac:dyDescent="0.3">
      <c r="A42" t="s">
        <v>4</v>
      </c>
      <c r="B42" s="17">
        <f t="shared" si="7"/>
        <v>233721.8925795609</v>
      </c>
      <c r="C42" s="17">
        <f t="shared" si="7"/>
        <v>217714.0452564178</v>
      </c>
      <c r="D42" s="17">
        <f t="shared" si="7"/>
        <v>240455.34493195062</v>
      </c>
      <c r="E42" s="17">
        <f t="shared" si="7"/>
        <v>179054.63373638486</v>
      </c>
      <c r="F42" s="17">
        <f t="shared" si="7"/>
        <v>187648.53797955855</v>
      </c>
      <c r="G42" s="17">
        <f t="shared" si="7"/>
        <v>288695.49751858355</v>
      </c>
      <c r="H42" s="17">
        <f t="shared" si="7"/>
        <v>321572.98609297676</v>
      </c>
      <c r="I42" s="17">
        <f t="shared" si="7"/>
        <v>327732.69390895002</v>
      </c>
      <c r="J42" s="17">
        <f t="shared" si="7"/>
        <v>231594.79058290113</v>
      </c>
      <c r="K42" s="17">
        <f t="shared" si="7"/>
        <v>220662.28885478998</v>
      </c>
      <c r="L42" s="17">
        <f t="shared" si="7"/>
        <v>271522.23555824638</v>
      </c>
      <c r="M42" s="17">
        <f t="shared" si="7"/>
        <v>282124.53832202643</v>
      </c>
    </row>
    <row r="43" spans="1:14" x14ac:dyDescent="0.3">
      <c r="A43" t="s">
        <v>5</v>
      </c>
      <c r="B43" s="17">
        <f t="shared" si="7"/>
        <v>153161.09707924977</v>
      </c>
      <c r="C43" s="17">
        <f t="shared" si="7"/>
        <v>141781.22496189058</v>
      </c>
      <c r="D43" s="17">
        <f t="shared" si="7"/>
        <v>157576.33985824318</v>
      </c>
      <c r="E43" s="17">
        <f t="shared" si="7"/>
        <v>117097.38450047821</v>
      </c>
      <c r="F43" s="17">
        <f t="shared" si="7"/>
        <v>126755.96605241703</v>
      </c>
      <c r="G43" s="17">
        <f t="shared" si="7"/>
        <v>178627.10890082875</v>
      </c>
      <c r="H43" s="17">
        <f t="shared" si="7"/>
        <v>182647.64928468235</v>
      </c>
      <c r="I43" s="17">
        <f t="shared" si="7"/>
        <v>188907.07852830002</v>
      </c>
      <c r="J43" s="17">
        <f t="shared" si="7"/>
        <v>144786.13743837061</v>
      </c>
      <c r="K43" s="17">
        <f t="shared" si="7"/>
        <v>145491.42288861598</v>
      </c>
      <c r="L43" s="17">
        <f t="shared" si="7"/>
        <v>170836.95798633239</v>
      </c>
      <c r="M43" s="17">
        <f t="shared" si="7"/>
        <v>181299.43446892779</v>
      </c>
    </row>
    <row r="44" spans="1:14" x14ac:dyDescent="0.3">
      <c r="A44" t="s">
        <v>6</v>
      </c>
      <c r="B44" s="17">
        <f t="shared" si="7"/>
        <v>412997.60565042181</v>
      </c>
      <c r="C44" s="17">
        <f t="shared" si="7"/>
        <v>388470.9643896824</v>
      </c>
      <c r="D44" s="17">
        <f t="shared" si="7"/>
        <v>378991.29309226625</v>
      </c>
      <c r="E44" s="17">
        <f t="shared" si="7"/>
        <v>357905.19186289655</v>
      </c>
      <c r="F44" s="17">
        <f t="shared" si="7"/>
        <v>302068.148041662</v>
      </c>
      <c r="G44" s="17">
        <f t="shared" si="7"/>
        <v>423875.77744404873</v>
      </c>
      <c r="H44" s="17">
        <f t="shared" si="7"/>
        <v>486349.21963470947</v>
      </c>
      <c r="I44" s="17">
        <f t="shared" si="7"/>
        <v>482570.53545909998</v>
      </c>
      <c r="J44" s="17">
        <f t="shared" si="7"/>
        <v>400697.28377320024</v>
      </c>
      <c r="K44" s="17">
        <f t="shared" si="7"/>
        <v>373781.68167004787</v>
      </c>
      <c r="L44" s="17">
        <f t="shared" si="7"/>
        <v>402418.09153705323</v>
      </c>
      <c r="M44" s="17">
        <f t="shared" si="7"/>
        <v>546975.0861673716</v>
      </c>
    </row>
    <row r="45" spans="1:14" x14ac:dyDescent="0.3">
      <c r="A45" s="4" t="s">
        <v>15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3">
      <c r="A46" t="s">
        <v>16</v>
      </c>
      <c r="B46" s="18">
        <v>3.4277176764588406E-2</v>
      </c>
      <c r="C46" s="18">
        <v>2.3194888472923236E-2</v>
      </c>
      <c r="D46" s="18">
        <v>2.5297902871537603E-2</v>
      </c>
      <c r="E46" s="18">
        <v>2.1131069271117194E-2</v>
      </c>
      <c r="F46" s="18">
        <v>1.8526885361990916E-2</v>
      </c>
      <c r="G46" s="18">
        <v>3.2044924166480387E-2</v>
      </c>
      <c r="H46" s="18">
        <v>4.2728334508286239E-2</v>
      </c>
      <c r="I46" s="18">
        <v>3.3865729793121281E-2</v>
      </c>
      <c r="J46" s="18">
        <v>4.2418632678216737E-2</v>
      </c>
      <c r="K46" s="18">
        <v>3.2424751705944575E-2</v>
      </c>
      <c r="L46" s="18">
        <v>3.1594384842663546E-2</v>
      </c>
      <c r="M46" s="18">
        <v>3.0626416607579584E-2</v>
      </c>
    </row>
    <row r="47" spans="1:14" x14ac:dyDescent="0.3">
      <c r="A47" t="s">
        <v>28</v>
      </c>
      <c r="B47" s="18">
        <v>5.3770000000000005E-2</v>
      </c>
      <c r="C47" s="18">
        <v>8.2489999999999994E-2</v>
      </c>
      <c r="D47" s="18">
        <v>8.0310000000000006E-2</v>
      </c>
      <c r="E47" s="18">
        <v>9.8530000000000006E-2</v>
      </c>
      <c r="F47" s="18">
        <v>9.962E-2</v>
      </c>
      <c r="G47" s="18">
        <v>8.2930000000000004E-2</v>
      </c>
      <c r="H47" s="18">
        <v>4.9489999999999999E-2</v>
      </c>
      <c r="I47" s="18">
        <v>7.6060000000000003E-2</v>
      </c>
      <c r="J47" s="18">
        <v>5.0930000000000003E-2</v>
      </c>
      <c r="K47" s="18">
        <v>8.498E-2</v>
      </c>
      <c r="L47" s="18">
        <v>7.0900000000000005E-2</v>
      </c>
      <c r="M47" s="18">
        <v>6.6220000000000001E-2</v>
      </c>
    </row>
    <row r="48" spans="1:14" x14ac:dyDescent="0.3">
      <c r="A48" t="s">
        <v>18</v>
      </c>
      <c r="B48" s="18">
        <f>SUM(B46:B47)</f>
        <v>8.8047176764588411E-2</v>
      </c>
      <c r="C48" s="18">
        <f t="shared" ref="C48:M48" si="8">SUM(C46:C47)</f>
        <v>0.10568488847292323</v>
      </c>
      <c r="D48" s="18">
        <f t="shared" si="8"/>
        <v>0.10560790287153761</v>
      </c>
      <c r="E48" s="18">
        <f t="shared" si="8"/>
        <v>0.11966106927111719</v>
      </c>
      <c r="F48" s="18">
        <f t="shared" si="8"/>
        <v>0.11814688536199092</v>
      </c>
      <c r="G48" s="18">
        <f t="shared" si="8"/>
        <v>0.11497492416648039</v>
      </c>
      <c r="H48" s="18">
        <f t="shared" si="8"/>
        <v>9.2218334508286232E-2</v>
      </c>
      <c r="I48" s="18">
        <f t="shared" si="8"/>
        <v>0.10992572979312129</v>
      </c>
      <c r="J48" s="18">
        <f t="shared" si="8"/>
        <v>9.3348632678216747E-2</v>
      </c>
      <c r="K48" s="18">
        <f t="shared" si="8"/>
        <v>0.11740475170594458</v>
      </c>
      <c r="L48" s="18">
        <f t="shared" si="8"/>
        <v>0.10249438484266354</v>
      </c>
      <c r="M48" s="18">
        <f t="shared" si="8"/>
        <v>9.6846416607579588E-2</v>
      </c>
    </row>
    <row r="49" spans="1:15" x14ac:dyDescent="0.3">
      <c r="A49" s="4" t="s">
        <v>19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5" x14ac:dyDescent="0.3">
      <c r="A50" t="s">
        <v>2</v>
      </c>
      <c r="B50" s="17">
        <f>B24*B$48</f>
        <v>110054.545942165</v>
      </c>
      <c r="C50" s="17">
        <f t="shared" ref="C50:M50" si="9">C24*C$48</f>
        <v>123192.49204827377</v>
      </c>
      <c r="D50" s="17">
        <f t="shared" si="9"/>
        <v>129589.88829664917</v>
      </c>
      <c r="E50" s="17">
        <f t="shared" si="9"/>
        <v>134393.97923626617</v>
      </c>
      <c r="F50" s="17">
        <f t="shared" si="9"/>
        <v>115871.73196991728</v>
      </c>
      <c r="G50" s="17">
        <f t="shared" si="9"/>
        <v>127630.4285232429</v>
      </c>
      <c r="H50" s="17">
        <f t="shared" si="9"/>
        <v>101961.44280115803</v>
      </c>
      <c r="I50" s="17">
        <f t="shared" si="9"/>
        <v>111277.93243908793</v>
      </c>
      <c r="J50" s="17">
        <f t="shared" si="9"/>
        <v>99864.60604910797</v>
      </c>
      <c r="K50" s="17">
        <f t="shared" si="9"/>
        <v>119159.14929785558</v>
      </c>
      <c r="L50" s="17">
        <f t="shared" si="9"/>
        <v>132335.62266833271</v>
      </c>
      <c r="M50" s="17">
        <f t="shared" si="9"/>
        <v>131249.6372581012</v>
      </c>
    </row>
    <row r="51" spans="1:15" x14ac:dyDescent="0.3">
      <c r="A51" t="s">
        <v>3</v>
      </c>
      <c r="B51" s="17">
        <f t="shared" ref="B51:M54" si="10">B25*B$48</f>
        <v>113774.85602194555</v>
      </c>
      <c r="C51" s="17">
        <f t="shared" si="10"/>
        <v>99561.353059698944</v>
      </c>
      <c r="D51" s="17">
        <f t="shared" si="10"/>
        <v>123541.6323475048</v>
      </c>
      <c r="E51" s="17">
        <f t="shared" si="10"/>
        <v>99686.448917940899</v>
      </c>
      <c r="F51" s="17">
        <f t="shared" si="10"/>
        <v>155493.58757402832</v>
      </c>
      <c r="G51" s="17">
        <f t="shared" si="10"/>
        <v>118406.91065345117</v>
      </c>
      <c r="H51" s="17">
        <f t="shared" si="10"/>
        <v>138564.72120555516</v>
      </c>
      <c r="I51" s="17">
        <f t="shared" si="10"/>
        <v>129624.83169427805</v>
      </c>
      <c r="J51" s="17">
        <f t="shared" si="10"/>
        <v>103671.48478508077</v>
      </c>
      <c r="K51" s="17">
        <f t="shared" si="10"/>
        <v>101478.45486091419</v>
      </c>
      <c r="L51" s="17">
        <f t="shared" si="10"/>
        <v>101655.14731694105</v>
      </c>
      <c r="M51" s="17">
        <f t="shared" si="10"/>
        <v>97549.327539503924</v>
      </c>
    </row>
    <row r="52" spans="1:15" x14ac:dyDescent="0.3">
      <c r="A52" t="s">
        <v>4</v>
      </c>
      <c r="B52" s="17">
        <f t="shared" si="10"/>
        <v>136281.80655434928</v>
      </c>
      <c r="C52" s="17">
        <f t="shared" si="10"/>
        <v>152378.04365505613</v>
      </c>
      <c r="D52" s="17">
        <f t="shared" si="10"/>
        <v>168172.08418884446</v>
      </c>
      <c r="E52" s="17">
        <f t="shared" si="10"/>
        <v>141893.17172744416</v>
      </c>
      <c r="F52" s="17">
        <f t="shared" si="10"/>
        <v>146821.79009944439</v>
      </c>
      <c r="G52" s="17">
        <f t="shared" si="10"/>
        <v>219819.48963181107</v>
      </c>
      <c r="H52" s="17">
        <f t="shared" si="10"/>
        <v>196390.23311490469</v>
      </c>
      <c r="I52" s="17">
        <f t="shared" si="10"/>
        <v>238584.47387421835</v>
      </c>
      <c r="J52" s="17">
        <f t="shared" si="10"/>
        <v>143172.56315438257</v>
      </c>
      <c r="K52" s="17">
        <f t="shared" si="10"/>
        <v>171568.2200918016</v>
      </c>
      <c r="L52" s="17">
        <f t="shared" si="10"/>
        <v>152909.36541014974</v>
      </c>
      <c r="M52" s="17">
        <f t="shared" si="10"/>
        <v>150125.00315140674</v>
      </c>
    </row>
    <row r="53" spans="1:15" x14ac:dyDescent="0.3">
      <c r="A53" t="s">
        <v>5</v>
      </c>
      <c r="B53" s="17">
        <f t="shared" si="10"/>
        <v>132209.82537249991</v>
      </c>
      <c r="C53" s="17">
        <f t="shared" si="10"/>
        <v>146903.26419266517</v>
      </c>
      <c r="D53" s="17">
        <f t="shared" si="10"/>
        <v>163150.06661374262</v>
      </c>
      <c r="E53" s="17">
        <f t="shared" si="10"/>
        <v>137372.53174684674</v>
      </c>
      <c r="F53" s="17">
        <f t="shared" si="10"/>
        <v>146821.79009944439</v>
      </c>
      <c r="G53" s="17">
        <f t="shared" si="10"/>
        <v>201349.39509755318</v>
      </c>
      <c r="H53" s="17">
        <f t="shared" si="10"/>
        <v>165131.98057732338</v>
      </c>
      <c r="I53" s="17">
        <f t="shared" si="10"/>
        <v>203585.76931676327</v>
      </c>
      <c r="J53" s="17">
        <f t="shared" si="10"/>
        <v>132505.76431992417</v>
      </c>
      <c r="K53" s="17">
        <f t="shared" si="10"/>
        <v>167464.55274100532</v>
      </c>
      <c r="L53" s="17">
        <f t="shared" si="10"/>
        <v>143523.18784591061</v>
      </c>
      <c r="M53" s="17">
        <f t="shared" si="10"/>
        <v>143919.67673193733</v>
      </c>
    </row>
    <row r="54" spans="1:15" x14ac:dyDescent="0.3">
      <c r="A54" t="s">
        <v>6</v>
      </c>
      <c r="B54" s="17">
        <f t="shared" si="10"/>
        <v>491395.58362235769</v>
      </c>
      <c r="C54" s="17">
        <f t="shared" si="10"/>
        <v>554804.19657422323</v>
      </c>
      <c r="D54" s="17">
        <f t="shared" si="10"/>
        <v>540871.29283846624</v>
      </c>
      <c r="E54" s="17">
        <f t="shared" si="10"/>
        <v>578747.5399459264</v>
      </c>
      <c r="F54" s="17">
        <f t="shared" si="10"/>
        <v>482275.82240793441</v>
      </c>
      <c r="G54" s="17">
        <f t="shared" si="10"/>
        <v>658582.23469780304</v>
      </c>
      <c r="H54" s="17">
        <f t="shared" si="10"/>
        <v>606085.33816375153</v>
      </c>
      <c r="I54" s="17">
        <f t="shared" si="10"/>
        <v>716850.2471216066</v>
      </c>
      <c r="J54" s="17">
        <f t="shared" si="10"/>
        <v>505466.80483923852</v>
      </c>
      <c r="K54" s="17">
        <f t="shared" si="10"/>
        <v>593023.58822570799</v>
      </c>
      <c r="L54" s="17">
        <f t="shared" si="10"/>
        <v>474087.29588102229</v>
      </c>
      <c r="M54" s="17">
        <f t="shared" si="10"/>
        <v>608880.19619462092</v>
      </c>
    </row>
    <row r="55" spans="1:15" x14ac:dyDescent="0.3">
      <c r="A55" s="4" t="s">
        <v>20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5" x14ac:dyDescent="0.3">
      <c r="A56" t="s">
        <v>2</v>
      </c>
      <c r="B56" s="17">
        <f>ROUND(B40-B50,2)</f>
        <v>-1308.92</v>
      </c>
      <c r="C56" s="17">
        <f t="shared" ref="C56:M56" si="11">ROUND(C40-C50,2)</f>
        <v>-21780.2</v>
      </c>
      <c r="D56" s="17">
        <f t="shared" si="11"/>
        <v>-22833.48</v>
      </c>
      <c r="E56" s="17">
        <f t="shared" si="11"/>
        <v>-36682.370000000003</v>
      </c>
      <c r="F56" s="17">
        <f t="shared" si="11"/>
        <v>-30547.09</v>
      </c>
      <c r="G56" s="17">
        <f t="shared" si="11"/>
        <v>-31054.18</v>
      </c>
      <c r="H56" s="17">
        <f t="shared" si="11"/>
        <v>-5769.67</v>
      </c>
      <c r="I56" s="17">
        <f t="shared" si="11"/>
        <v>-23207.74</v>
      </c>
      <c r="J56" s="17">
        <f t="shared" si="11"/>
        <v>-6791.78</v>
      </c>
      <c r="K56" s="17">
        <f t="shared" si="11"/>
        <v>-30859.09</v>
      </c>
      <c r="L56" s="17">
        <f t="shared" si="11"/>
        <v>652.82000000000005</v>
      </c>
      <c r="M56" s="17">
        <f t="shared" si="11"/>
        <v>8339.5499999999993</v>
      </c>
      <c r="N56" s="17">
        <f t="shared" ref="N56:N61" si="12">SUM(B56:M56)</f>
        <v>-201842.15</v>
      </c>
      <c r="O56" s="17"/>
    </row>
    <row r="57" spans="1:15" x14ac:dyDescent="0.3">
      <c r="A57" t="s">
        <v>3</v>
      </c>
      <c r="B57" s="17">
        <f t="shared" ref="B57:M60" si="13">ROUND(B41-B51,2)</f>
        <v>19322.09</v>
      </c>
      <c r="C57" s="17">
        <f t="shared" si="13"/>
        <v>-2529.3200000000002</v>
      </c>
      <c r="D57" s="17">
        <f t="shared" si="13"/>
        <v>-3050.76</v>
      </c>
      <c r="E57" s="17">
        <f t="shared" si="13"/>
        <v>-13879.89</v>
      </c>
      <c r="F57" s="17">
        <f t="shared" si="13"/>
        <v>-19934.88</v>
      </c>
      <c r="G57" s="17">
        <f t="shared" si="13"/>
        <v>-12332.37</v>
      </c>
      <c r="H57" s="17">
        <f t="shared" si="13"/>
        <v>16200.23</v>
      </c>
      <c r="I57" s="17">
        <f t="shared" si="13"/>
        <v>-8166.85</v>
      </c>
      <c r="J57" s="17">
        <f t="shared" si="13"/>
        <v>10718.65</v>
      </c>
      <c r="K57" s="17">
        <f t="shared" si="13"/>
        <v>-12450.71</v>
      </c>
      <c r="L57" s="17">
        <f t="shared" si="13"/>
        <v>22321.34</v>
      </c>
      <c r="M57" s="17">
        <f t="shared" si="13"/>
        <v>28357.919999999998</v>
      </c>
      <c r="N57" s="17">
        <f t="shared" si="12"/>
        <v>24575.449999999993</v>
      </c>
      <c r="O57" s="17"/>
    </row>
    <row r="58" spans="1:15" x14ac:dyDescent="0.3">
      <c r="A58" t="s">
        <v>4</v>
      </c>
      <c r="B58" s="17">
        <f t="shared" si="13"/>
        <v>97440.09</v>
      </c>
      <c r="C58" s="17">
        <f t="shared" si="13"/>
        <v>65336</v>
      </c>
      <c r="D58" s="17">
        <f t="shared" si="13"/>
        <v>72283.259999999995</v>
      </c>
      <c r="E58" s="17">
        <f t="shared" si="13"/>
        <v>37161.46</v>
      </c>
      <c r="F58" s="17">
        <f t="shared" si="13"/>
        <v>40826.75</v>
      </c>
      <c r="G58" s="17">
        <f t="shared" si="13"/>
        <v>68876.009999999995</v>
      </c>
      <c r="H58" s="17">
        <f t="shared" si="13"/>
        <v>125182.75</v>
      </c>
      <c r="I58" s="17">
        <f t="shared" si="13"/>
        <v>89148.22</v>
      </c>
      <c r="J58" s="17">
        <f t="shared" si="13"/>
        <v>88422.23</v>
      </c>
      <c r="K58" s="17">
        <f t="shared" si="13"/>
        <v>49094.07</v>
      </c>
      <c r="L58" s="17">
        <f t="shared" si="13"/>
        <v>118612.87</v>
      </c>
      <c r="M58" s="17">
        <f t="shared" si="13"/>
        <v>131999.54</v>
      </c>
      <c r="N58" s="17">
        <f t="shared" si="12"/>
        <v>984383.25</v>
      </c>
      <c r="O58" s="17"/>
    </row>
    <row r="59" spans="1:15" x14ac:dyDescent="0.3">
      <c r="A59" t="s">
        <v>5</v>
      </c>
      <c r="B59" s="17">
        <f t="shared" si="13"/>
        <v>20951.27</v>
      </c>
      <c r="C59" s="17">
        <f t="shared" si="13"/>
        <v>-5122.04</v>
      </c>
      <c r="D59" s="17">
        <f t="shared" si="13"/>
        <v>-5573.73</v>
      </c>
      <c r="E59" s="17">
        <f t="shared" si="13"/>
        <v>-20275.150000000001</v>
      </c>
      <c r="F59" s="17">
        <f t="shared" si="13"/>
        <v>-20065.82</v>
      </c>
      <c r="G59" s="17">
        <f t="shared" si="13"/>
        <v>-22722.29</v>
      </c>
      <c r="H59" s="17">
        <f t="shared" si="13"/>
        <v>17515.669999999998</v>
      </c>
      <c r="I59" s="17">
        <f t="shared" si="13"/>
        <v>-14678.69</v>
      </c>
      <c r="J59" s="17">
        <f t="shared" si="13"/>
        <v>12280.37</v>
      </c>
      <c r="K59" s="17">
        <f t="shared" si="13"/>
        <v>-21973.13</v>
      </c>
      <c r="L59" s="17">
        <f t="shared" si="13"/>
        <v>27313.77</v>
      </c>
      <c r="M59" s="17">
        <f t="shared" si="13"/>
        <v>37379.760000000002</v>
      </c>
      <c r="N59" s="17">
        <f t="shared" si="12"/>
        <v>5029.9899999999943</v>
      </c>
      <c r="O59" s="17"/>
    </row>
    <row r="60" spans="1:15" x14ac:dyDescent="0.3">
      <c r="A60" t="s">
        <v>6</v>
      </c>
      <c r="B60" s="17">
        <f t="shared" si="13"/>
        <v>-78397.98</v>
      </c>
      <c r="C60" s="17">
        <f t="shared" si="13"/>
        <v>-166333.23000000001</v>
      </c>
      <c r="D60" s="17">
        <f t="shared" si="13"/>
        <v>-161880</v>
      </c>
      <c r="E60" s="17">
        <f t="shared" si="13"/>
        <v>-220842.35</v>
      </c>
      <c r="F60" s="17">
        <f t="shared" si="13"/>
        <v>-180207.67</v>
      </c>
      <c r="G60" s="17">
        <f t="shared" si="13"/>
        <v>-234706.46</v>
      </c>
      <c r="H60" s="17">
        <f t="shared" si="13"/>
        <v>-119736.12</v>
      </c>
      <c r="I60" s="17">
        <f t="shared" si="13"/>
        <v>-234279.71</v>
      </c>
      <c r="J60" s="17">
        <f t="shared" si="13"/>
        <v>-104769.52</v>
      </c>
      <c r="K60" s="17">
        <f t="shared" si="13"/>
        <v>-219241.91</v>
      </c>
      <c r="L60" s="17">
        <f t="shared" si="13"/>
        <v>-71669.2</v>
      </c>
      <c r="M60" s="17">
        <f t="shared" si="13"/>
        <v>-61905.11</v>
      </c>
      <c r="N60" s="17">
        <f t="shared" si="12"/>
        <v>-1853969.26</v>
      </c>
      <c r="O60" s="17"/>
    </row>
    <row r="61" spans="1:15" s="20" customFormat="1" x14ac:dyDescent="0.3">
      <c r="A61" s="20" t="s">
        <v>18</v>
      </c>
      <c r="B61" s="21">
        <f>SUM(B56:B60)</f>
        <v>58006.55</v>
      </c>
      <c r="C61" s="21">
        <f t="shared" ref="C61:M61" si="14">SUM(C56:C60)</f>
        <v>-130428.79000000001</v>
      </c>
      <c r="D61" s="21">
        <f t="shared" si="14"/>
        <v>-121054.71</v>
      </c>
      <c r="E61" s="21">
        <f t="shared" si="14"/>
        <v>-254518.30000000002</v>
      </c>
      <c r="F61" s="21">
        <f t="shared" si="14"/>
        <v>-209928.71000000002</v>
      </c>
      <c r="G61" s="21">
        <f t="shared" si="14"/>
        <v>-231939.29</v>
      </c>
      <c r="H61" s="21">
        <f t="shared" si="14"/>
        <v>33392.859999999986</v>
      </c>
      <c r="I61" s="21">
        <f t="shared" si="14"/>
        <v>-191184.77</v>
      </c>
      <c r="J61" s="21">
        <f t="shared" si="14"/>
        <v>-140.05000000001746</v>
      </c>
      <c r="K61" s="21">
        <f t="shared" si="14"/>
        <v>-235430.77000000002</v>
      </c>
      <c r="L61" s="21">
        <f t="shared" si="14"/>
        <v>97231.599999999991</v>
      </c>
      <c r="M61" s="21">
        <f t="shared" si="14"/>
        <v>144171.66000000003</v>
      </c>
      <c r="N61" s="21">
        <f t="shared" si="12"/>
        <v>-1041822.7199999999</v>
      </c>
      <c r="O61" s="21"/>
    </row>
    <row r="62" spans="1:15" x14ac:dyDescent="0.3">
      <c r="A62" s="4" t="s">
        <v>27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5" x14ac:dyDescent="0.3">
      <c r="A63" t="s">
        <v>2</v>
      </c>
      <c r="B63" s="17">
        <v>-57778.716439310461</v>
      </c>
      <c r="C63" s="17">
        <v>-7113.8411484789103</v>
      </c>
      <c r="D63" s="17">
        <v>60386.02</v>
      </c>
      <c r="E63" s="17">
        <v>-128383.44092800096</v>
      </c>
      <c r="F63" s="17">
        <v>-41686.498461434618</v>
      </c>
      <c r="G63" s="17">
        <v>-43898.030286658555</v>
      </c>
      <c r="H63" s="17">
        <v>-41287.561327042058</v>
      </c>
      <c r="I63" s="17">
        <v>17279.901756929234</v>
      </c>
      <c r="J63" s="17">
        <v>-41662.92342383787</v>
      </c>
      <c r="K63" s="17">
        <v>94423.218426089734</v>
      </c>
      <c r="L63" s="17">
        <v>-114346.30993142724</v>
      </c>
      <c r="M63" s="17">
        <v>2041.8777773585171</v>
      </c>
      <c r="N63" s="17">
        <f t="shared" ref="N63:N89" si="15">SUM(B63:M63)</f>
        <v>-302026.30398581317</v>
      </c>
    </row>
    <row r="64" spans="1:15" x14ac:dyDescent="0.3">
      <c r="A64" t="s">
        <v>3</v>
      </c>
      <c r="B64" s="17">
        <v>-17045.671762458049</v>
      </c>
      <c r="C64" s="17">
        <v>13603.657257051207</v>
      </c>
      <c r="D64" s="17">
        <v>100331.65</v>
      </c>
      <c r="E64" s="17">
        <v>-111999.47694500349</v>
      </c>
      <c r="F64" s="17">
        <v>-28053.170234072022</v>
      </c>
      <c r="G64" s="17">
        <v>-24643.726142344065</v>
      </c>
      <c r="H64" s="17">
        <v>-25302.130021856166</v>
      </c>
      <c r="I64" s="17">
        <v>31723.377164496109</v>
      </c>
      <c r="J64" s="17">
        <v>-19285.948660024442</v>
      </c>
      <c r="K64" s="17">
        <v>115922.75708250795</v>
      </c>
      <c r="L64" s="17">
        <v>-99567.118216049857</v>
      </c>
      <c r="M64" s="17">
        <v>21591.868463074788</v>
      </c>
      <c r="N64" s="17">
        <f t="shared" si="15"/>
        <v>-42723.932014678052</v>
      </c>
    </row>
    <row r="65" spans="1:16" x14ac:dyDescent="0.3">
      <c r="A65" t="s">
        <v>4</v>
      </c>
      <c r="B65" s="17">
        <v>58599.747429594398</v>
      </c>
      <c r="C65" s="17">
        <v>92795.341994555667</v>
      </c>
      <c r="D65" s="17">
        <v>228008</v>
      </c>
      <c r="E65" s="17">
        <v>25450.288877649233</v>
      </c>
      <c r="F65" s="17">
        <v>47922.339490450919</v>
      </c>
      <c r="G65" s="17">
        <v>72790.990603726357</v>
      </c>
      <c r="H65" s="17">
        <v>88359.307566167787</v>
      </c>
      <c r="I65" s="17">
        <v>92245.076786372811</v>
      </c>
      <c r="J65" s="17">
        <v>152117.17281345651</v>
      </c>
      <c r="K65" s="17">
        <v>154590.59689054638</v>
      </c>
      <c r="L65" s="17">
        <v>2507.0579706523567</v>
      </c>
      <c r="M65" s="17">
        <v>131841.75013467111</v>
      </c>
      <c r="N65" s="17">
        <f t="shared" si="15"/>
        <v>1147227.6705578435</v>
      </c>
    </row>
    <row r="66" spans="1:16" x14ac:dyDescent="0.3">
      <c r="A66" t="s">
        <v>5</v>
      </c>
      <c r="B66" s="17">
        <v>-15222.929029113613</v>
      </c>
      <c r="C66" s="17">
        <v>15993.811734527349</v>
      </c>
      <c r="D66" s="17">
        <v>80137.22</v>
      </c>
      <c r="E66" s="17">
        <v>-47967.520841857418</v>
      </c>
      <c r="F66" s="17">
        <v>-2904.0047786766663</v>
      </c>
      <c r="G66" s="17">
        <v>3148.5313403727487</v>
      </c>
      <c r="H66" s="17">
        <v>-1081.0067203789949</v>
      </c>
      <c r="I66" s="17">
        <v>18150.524898260832</v>
      </c>
      <c r="J66" s="17">
        <v>-2707.717296436429</v>
      </c>
      <c r="K66" s="17">
        <v>68107.64035187941</v>
      </c>
      <c r="L66" s="17">
        <v>-59737.075946284458</v>
      </c>
      <c r="M66" s="17">
        <v>37894.772323183715</v>
      </c>
      <c r="N66" s="17">
        <f t="shared" si="15"/>
        <v>93812.246035476477</v>
      </c>
    </row>
    <row r="67" spans="1:16" x14ac:dyDescent="0.3">
      <c r="A67" t="s">
        <v>6</v>
      </c>
      <c r="B67" s="17">
        <v>-219239.49423534051</v>
      </c>
      <c r="C67" s="17">
        <v>-97740.515688901767</v>
      </c>
      <c r="D67" s="17">
        <v>-4743.6000000000004</v>
      </c>
      <c r="E67" s="17">
        <v>-318356.44392961264</v>
      </c>
      <c r="F67" s="17">
        <v>-122803.18980341777</v>
      </c>
      <c r="G67" s="17">
        <v>-127128.32513599284</v>
      </c>
      <c r="H67" s="17">
        <v>-162484.66635348648</v>
      </c>
      <c r="I67" s="17">
        <v>-60077.074239308015</v>
      </c>
      <c r="J67" s="17">
        <v>-269848.5128402058</v>
      </c>
      <c r="K67" s="17">
        <v>83247.812402255833</v>
      </c>
      <c r="L67" s="17">
        <v>-346423.65812930278</v>
      </c>
      <c r="M67" s="17">
        <v>-42150.616730490699</v>
      </c>
      <c r="N67" s="17">
        <f t="shared" si="15"/>
        <v>-1687748.2846838036</v>
      </c>
    </row>
    <row r="68" spans="1:16" s="20" customFormat="1" x14ac:dyDescent="0.3">
      <c r="A68" s="20" t="s">
        <v>18</v>
      </c>
      <c r="B68" s="21">
        <f>SUM(B63:B67)</f>
        <v>-250687.06403662823</v>
      </c>
      <c r="C68" s="21">
        <f t="shared" ref="C68:M68" si="16">SUM(C63:C67)</f>
        <v>17538.454148753546</v>
      </c>
      <c r="D68" s="21">
        <f t="shared" si="16"/>
        <v>464119.29000000004</v>
      </c>
      <c r="E68" s="21">
        <f t="shared" si="16"/>
        <v>-581256.59376682527</v>
      </c>
      <c r="F68" s="21">
        <f t="shared" si="16"/>
        <v>-147524.52378715016</v>
      </c>
      <c r="G68" s="21">
        <f t="shared" si="16"/>
        <v>-119730.55962089635</v>
      </c>
      <c r="H68" s="21">
        <f t="shared" si="16"/>
        <v>-141796.05685659591</v>
      </c>
      <c r="I68" s="21">
        <f t="shared" si="16"/>
        <v>99321.80636675097</v>
      </c>
      <c r="J68" s="21">
        <f t="shared" si="16"/>
        <v>-181387.92940704804</v>
      </c>
      <c r="K68" s="21">
        <f t="shared" si="16"/>
        <v>516292.0251532793</v>
      </c>
      <c r="L68" s="21">
        <f t="shared" si="16"/>
        <v>-617567.10425241198</v>
      </c>
      <c r="M68" s="21">
        <f t="shared" si="16"/>
        <v>151219.65196779743</v>
      </c>
      <c r="N68" s="21">
        <f t="shared" si="15"/>
        <v>-791458.60409097467</v>
      </c>
    </row>
    <row r="69" spans="1:16" x14ac:dyDescent="0.3">
      <c r="A69" s="4" t="s">
        <v>22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20"/>
      <c r="P69" s="20"/>
    </row>
    <row r="70" spans="1:16" x14ac:dyDescent="0.3">
      <c r="A70" t="s">
        <v>2</v>
      </c>
      <c r="B70" s="17">
        <v>56464.516439310464</v>
      </c>
      <c r="C70" s="17">
        <v>-14754.348851521088</v>
      </c>
      <c r="D70" s="17">
        <v>-83292.600000000006</v>
      </c>
      <c r="E70" s="17">
        <v>91556.930928000947</v>
      </c>
      <c r="F70" s="17">
        <v>11025.098461434616</v>
      </c>
      <c r="G70" s="17">
        <v>12754.090286658557</v>
      </c>
      <c r="H70" s="17">
        <v>37892.931327042061</v>
      </c>
      <c r="I70" s="17">
        <v>-40550.031756929238</v>
      </c>
      <c r="J70" s="17">
        <v>34848.073423837872</v>
      </c>
      <c r="K70" s="17">
        <v>-125423.63842608973</v>
      </c>
      <c r="L70" s="17">
        <v>115001.74993142724</v>
      </c>
      <c r="M70" s="17">
        <v>6330.6322226414832</v>
      </c>
      <c r="N70" s="17">
        <f t="shared" si="15"/>
        <v>101853.40398581317</v>
      </c>
      <c r="O70" s="20"/>
      <c r="P70" s="20"/>
    </row>
    <row r="71" spans="1:16" x14ac:dyDescent="0.3">
      <c r="A71" t="s">
        <v>3</v>
      </c>
      <c r="B71" s="17">
        <v>36443.201762458048</v>
      </c>
      <c r="C71" s="17">
        <v>-16143.097257051208</v>
      </c>
      <c r="D71" s="17">
        <v>-103391.57999999999</v>
      </c>
      <c r="E71" s="17">
        <v>98063.696945003496</v>
      </c>
      <c r="F71" s="17">
        <v>8044.1802340720205</v>
      </c>
      <c r="G71" s="17">
        <v>12272.926142344066</v>
      </c>
      <c r="H71" s="17">
        <v>44791.830021856164</v>
      </c>
      <c r="I71" s="17">
        <v>-39912.207164496111</v>
      </c>
      <c r="J71" s="17">
        <v>30041.61866002444</v>
      </c>
      <c r="K71" s="17">
        <v>-128432.37708250794</v>
      </c>
      <c r="L71" s="17">
        <v>121980.05821604986</v>
      </c>
      <c r="M71" s="17">
        <v>6876.2615369252126</v>
      </c>
      <c r="N71" s="17">
        <f t="shared" si="15"/>
        <v>70634.512014678068</v>
      </c>
      <c r="O71" s="20"/>
      <c r="P71" s="20"/>
    </row>
    <row r="72" spans="1:16" x14ac:dyDescent="0.3">
      <c r="A72" t="s">
        <v>4</v>
      </c>
      <c r="B72" s="17">
        <v>39224.112570405603</v>
      </c>
      <c r="C72" s="17">
        <v>-27194.721994555672</v>
      </c>
      <c r="D72" s="17">
        <v>-155508.88</v>
      </c>
      <c r="E72" s="17">
        <v>11860.551122350764</v>
      </c>
      <c r="F72" s="17">
        <v>-6946.3194904509219</v>
      </c>
      <c r="G72" s="17">
        <v>-3705.4606037263584</v>
      </c>
      <c r="H72" s="17">
        <v>41741.78243383221</v>
      </c>
      <c r="I72" s="17">
        <v>-2863.9967863728089</v>
      </c>
      <c r="J72" s="17">
        <v>-63392.332813456509</v>
      </c>
      <c r="K72" s="17">
        <v>-105271.66689054639</v>
      </c>
      <c r="L72" s="17">
        <v>116576.50202934764</v>
      </c>
      <c r="M72" s="17">
        <v>684.09986532889889</v>
      </c>
      <c r="N72" s="17">
        <f t="shared" si="15"/>
        <v>-154796.33055784358</v>
      </c>
      <c r="O72" s="20"/>
      <c r="P72" s="20"/>
    </row>
    <row r="73" spans="1:16" x14ac:dyDescent="0.3">
      <c r="A73" t="s">
        <v>5</v>
      </c>
      <c r="B73" s="17">
        <v>36256.329029113615</v>
      </c>
      <c r="C73" s="17">
        <v>-21135.981734527348</v>
      </c>
      <c r="D73" s="17">
        <v>-85728.1</v>
      </c>
      <c r="E73" s="17">
        <v>27611.310841857419</v>
      </c>
      <c r="F73" s="17">
        <v>-17235.185221323332</v>
      </c>
      <c r="G73" s="17">
        <v>-25938.471340372747</v>
      </c>
      <c r="H73" s="17">
        <v>22509.056720378994</v>
      </c>
      <c r="I73" s="17">
        <v>-32868.754898260828</v>
      </c>
      <c r="J73" s="17">
        <v>15031.75729643643</v>
      </c>
      <c r="K73" s="17">
        <v>-90181.010351879406</v>
      </c>
      <c r="L73" s="17">
        <v>87162.715946284457</v>
      </c>
      <c r="M73" s="17">
        <v>-364.73232318371447</v>
      </c>
      <c r="N73" s="17">
        <f t="shared" si="15"/>
        <v>-84881.066035476455</v>
      </c>
      <c r="O73" s="20"/>
      <c r="P73" s="20"/>
    </row>
    <row r="74" spans="1:16" x14ac:dyDescent="0.3">
      <c r="A74" t="s">
        <v>6</v>
      </c>
      <c r="B74" s="17">
        <v>140528.50423534052</v>
      </c>
      <c r="C74" s="17">
        <v>-69255.234311098233</v>
      </c>
      <c r="D74" s="17">
        <v>-157633.06</v>
      </c>
      <c r="E74" s="17">
        <v>96635.463929612626</v>
      </c>
      <c r="F74" s="17">
        <v>-58067.980196582241</v>
      </c>
      <c r="G74" s="17">
        <v>-108284.85486400715</v>
      </c>
      <c r="H74" s="17">
        <v>56648.206353486472</v>
      </c>
      <c r="I74" s="17">
        <v>-174821.79576069198</v>
      </c>
      <c r="J74" s="17">
        <v>164711.80284020578</v>
      </c>
      <c r="K74" s="17">
        <v>-303498.45240225585</v>
      </c>
      <c r="L74" s="17">
        <v>274462.06812930282</v>
      </c>
      <c r="M74" s="17">
        <v>-19999.9532695093</v>
      </c>
      <c r="N74" s="17">
        <f t="shared" si="15"/>
        <v>-158575.28531619656</v>
      </c>
      <c r="O74" s="20"/>
      <c r="P74" s="20"/>
    </row>
    <row r="75" spans="1:16" s="20" customFormat="1" x14ac:dyDescent="0.3">
      <c r="A75" s="20" t="s">
        <v>18</v>
      </c>
      <c r="B75" s="21">
        <f>SUM(B70:B74)</f>
        <v>308916.66403662821</v>
      </c>
      <c r="C75" s="21">
        <f t="shared" ref="C75:M75" si="17">SUM(C70:C74)</f>
        <v>-148483.38414875354</v>
      </c>
      <c r="D75" s="21">
        <f>SUM(D70:D74)</f>
        <v>-585554.22</v>
      </c>
      <c r="E75" s="21">
        <f t="shared" si="17"/>
        <v>325727.95376682526</v>
      </c>
      <c r="F75" s="21">
        <f t="shared" si="17"/>
        <v>-63180.206212849858</v>
      </c>
      <c r="G75" s="21">
        <f t="shared" si="17"/>
        <v>-112901.77037910363</v>
      </c>
      <c r="H75" s="21">
        <f t="shared" si="17"/>
        <v>203583.80685659591</v>
      </c>
      <c r="I75" s="21">
        <f t="shared" si="17"/>
        <v>-291016.78636675095</v>
      </c>
      <c r="J75" s="21">
        <f t="shared" si="17"/>
        <v>181240.91940704803</v>
      </c>
      <c r="K75" s="21">
        <f t="shared" si="17"/>
        <v>-752807.1451532793</v>
      </c>
      <c r="L75" s="21">
        <f t="shared" si="17"/>
        <v>715183.09425241197</v>
      </c>
      <c r="M75" s="21">
        <f t="shared" si="17"/>
        <v>-6473.6919677974201</v>
      </c>
      <c r="N75" s="21">
        <f t="shared" si="15"/>
        <v>-225764.76590902527</v>
      </c>
      <c r="O75" s="22"/>
      <c r="P75" s="23"/>
    </row>
    <row r="76" spans="1:16" x14ac:dyDescent="0.3">
      <c r="A76" s="4" t="s">
        <v>29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20"/>
      <c r="P76" s="20"/>
    </row>
    <row r="77" spans="1:16" x14ac:dyDescent="0.3">
      <c r="A77" t="s">
        <v>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f t="shared" ref="N77:N82" si="18">SUM(B77:M77)</f>
        <v>0</v>
      </c>
      <c r="O77" s="20"/>
      <c r="P77" s="20"/>
    </row>
    <row r="78" spans="1:16" x14ac:dyDescent="0.3">
      <c r="A78" t="s">
        <v>3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f t="shared" si="18"/>
        <v>0</v>
      </c>
      <c r="O78" s="20"/>
      <c r="P78" s="20"/>
    </row>
    <row r="79" spans="1:16" x14ac:dyDescent="0.3">
      <c r="A79" t="s">
        <v>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f t="shared" si="18"/>
        <v>0</v>
      </c>
      <c r="O79" s="20"/>
      <c r="P79" s="20"/>
    </row>
    <row r="80" spans="1:16" x14ac:dyDescent="0.3">
      <c r="A80" t="s">
        <v>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f t="shared" si="18"/>
        <v>0</v>
      </c>
      <c r="O80" s="20"/>
      <c r="P80" s="20"/>
    </row>
    <row r="81" spans="1:18" x14ac:dyDescent="0.3">
      <c r="A81" t="s">
        <v>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f t="shared" si="18"/>
        <v>0</v>
      </c>
      <c r="O81" s="20"/>
      <c r="P81" s="20"/>
    </row>
    <row r="82" spans="1:18" s="20" customFormat="1" x14ac:dyDescent="0.3">
      <c r="A82" s="20" t="s">
        <v>18</v>
      </c>
      <c r="B82" s="21">
        <f>SUM(B77:B81)</f>
        <v>0</v>
      </c>
      <c r="C82" s="21">
        <f t="shared" ref="C82:M82" si="19">SUM(C77:C81)</f>
        <v>0</v>
      </c>
      <c r="D82" s="21">
        <f t="shared" si="19"/>
        <v>0</v>
      </c>
      <c r="E82" s="21">
        <f t="shared" si="19"/>
        <v>0</v>
      </c>
      <c r="F82" s="21">
        <f t="shared" si="19"/>
        <v>0</v>
      </c>
      <c r="G82" s="21">
        <f t="shared" si="19"/>
        <v>0</v>
      </c>
      <c r="H82" s="21">
        <f t="shared" si="19"/>
        <v>0</v>
      </c>
      <c r="I82" s="21">
        <f t="shared" si="19"/>
        <v>0</v>
      </c>
      <c r="J82" s="21">
        <f t="shared" si="19"/>
        <v>0</v>
      </c>
      <c r="K82" s="21">
        <f t="shared" si="19"/>
        <v>0</v>
      </c>
      <c r="L82" s="21">
        <f t="shared" si="19"/>
        <v>0</v>
      </c>
      <c r="M82" s="21">
        <f t="shared" si="19"/>
        <v>0</v>
      </c>
      <c r="N82" s="21">
        <f t="shared" si="18"/>
        <v>0</v>
      </c>
      <c r="Q82"/>
      <c r="R82"/>
    </row>
    <row r="83" spans="1:18" x14ac:dyDescent="0.3">
      <c r="A83" s="24" t="s">
        <v>30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0"/>
      <c r="P83" s="20"/>
    </row>
    <row r="84" spans="1:18" x14ac:dyDescent="0.3">
      <c r="A84" t="s">
        <v>2</v>
      </c>
      <c r="B84" s="17">
        <f>B56-B63-B70-B77</f>
        <v>5.2799999999988358</v>
      </c>
      <c r="C84" s="17">
        <f t="shared" ref="C84:M88" si="20">C56-C63-C70-C77</f>
        <v>87.989999999997963</v>
      </c>
      <c r="D84" s="17">
        <f t="shared" si="20"/>
        <v>73.100000000005821</v>
      </c>
      <c r="E84" s="17">
        <f t="shared" si="20"/>
        <v>144.14000000001397</v>
      </c>
      <c r="F84" s="17">
        <f t="shared" si="20"/>
        <v>114.31000000000131</v>
      </c>
      <c r="G84" s="17">
        <f t="shared" si="20"/>
        <v>89.759999999998399</v>
      </c>
      <c r="H84" s="17">
        <f t="shared" si="20"/>
        <v>-2375.0400000000009</v>
      </c>
      <c r="I84" s="17">
        <f t="shared" si="20"/>
        <v>62.389999999999418</v>
      </c>
      <c r="J84" s="17">
        <f t="shared" si="20"/>
        <v>23.069999999999709</v>
      </c>
      <c r="K84" s="17">
        <f t="shared" si="20"/>
        <v>141.33000000000175</v>
      </c>
      <c r="L84" s="17">
        <f t="shared" si="20"/>
        <v>-2.6199999999953434</v>
      </c>
      <c r="M84" s="17">
        <f t="shared" si="20"/>
        <v>-32.960000000000946</v>
      </c>
      <c r="N84" s="17">
        <f t="shared" si="15"/>
        <v>-1669.24999999998</v>
      </c>
      <c r="O84" s="20"/>
      <c r="P84" s="20"/>
    </row>
    <row r="85" spans="1:18" x14ac:dyDescent="0.3">
      <c r="A85" t="s">
        <v>3</v>
      </c>
      <c r="B85" s="17">
        <f t="shared" ref="B85:B88" si="21">B57-B64-B71-B78</f>
        <v>-75.440000000002328</v>
      </c>
      <c r="C85" s="17">
        <f t="shared" si="20"/>
        <v>10.1200000000008</v>
      </c>
      <c r="D85" s="17">
        <f t="shared" si="20"/>
        <v>9.1699999999982538</v>
      </c>
      <c r="E85" s="17">
        <f t="shared" si="20"/>
        <v>55.889999999999418</v>
      </c>
      <c r="F85" s="17">
        <f t="shared" si="20"/>
        <v>74.110000000000582</v>
      </c>
      <c r="G85" s="17">
        <f t="shared" si="20"/>
        <v>38.429999999998472</v>
      </c>
      <c r="H85" s="17">
        <f t="shared" si="20"/>
        <v>-3289.4700000000012</v>
      </c>
      <c r="I85" s="17">
        <f t="shared" si="20"/>
        <v>21.980000000003201</v>
      </c>
      <c r="J85" s="17">
        <f t="shared" si="20"/>
        <v>-37.019999999996799</v>
      </c>
      <c r="K85" s="17">
        <f t="shared" si="20"/>
        <v>58.910000000003492</v>
      </c>
      <c r="L85" s="17">
        <f t="shared" si="20"/>
        <v>-91.600000000005821</v>
      </c>
      <c r="M85" s="17">
        <f t="shared" si="20"/>
        <v>-110.21000000000276</v>
      </c>
      <c r="N85" s="17">
        <f t="shared" si="15"/>
        <v>-3335.1300000000047</v>
      </c>
      <c r="O85" s="20"/>
      <c r="P85" s="20"/>
    </row>
    <row r="86" spans="1:18" x14ac:dyDescent="0.3">
      <c r="A86" t="s">
        <v>4</v>
      </c>
      <c r="B86" s="17">
        <f t="shared" si="21"/>
        <v>-383.77000000000407</v>
      </c>
      <c r="C86" s="17">
        <f t="shared" si="20"/>
        <v>-264.61999999999534</v>
      </c>
      <c r="D86" s="17">
        <f t="shared" si="20"/>
        <v>-215.85999999998603</v>
      </c>
      <c r="E86" s="17">
        <f t="shared" si="20"/>
        <v>-149.37999999999738</v>
      </c>
      <c r="F86" s="17">
        <f t="shared" si="20"/>
        <v>-149.2699999999968</v>
      </c>
      <c r="G86" s="17">
        <f t="shared" si="20"/>
        <v>-209.52000000000407</v>
      </c>
      <c r="H86" s="17">
        <f t="shared" si="20"/>
        <v>-4918.3399999999965</v>
      </c>
      <c r="I86" s="17">
        <f t="shared" si="20"/>
        <v>-232.86000000000058</v>
      </c>
      <c r="J86" s="17">
        <f t="shared" si="20"/>
        <v>-302.61000000000058</v>
      </c>
      <c r="K86" s="17">
        <f t="shared" si="20"/>
        <v>-224.85999999998603</v>
      </c>
      <c r="L86" s="17">
        <f t="shared" si="20"/>
        <v>-470.69000000000233</v>
      </c>
      <c r="M86" s="17">
        <f t="shared" si="20"/>
        <v>-526.30999999999767</v>
      </c>
      <c r="N86" s="17">
        <f t="shared" si="15"/>
        <v>-8048.0899999999674</v>
      </c>
      <c r="O86" s="20"/>
      <c r="P86" s="20"/>
    </row>
    <row r="87" spans="1:18" x14ac:dyDescent="0.3">
      <c r="A87" t="s">
        <v>5</v>
      </c>
      <c r="B87" s="17">
        <f t="shared" si="21"/>
        <v>-82.129999999997381</v>
      </c>
      <c r="C87" s="17">
        <f t="shared" si="20"/>
        <v>20.129999999997381</v>
      </c>
      <c r="D87" s="17">
        <f t="shared" si="20"/>
        <v>17.150000000008731</v>
      </c>
      <c r="E87" s="17">
        <f t="shared" si="20"/>
        <v>81.059999999997672</v>
      </c>
      <c r="F87" s="17">
        <f t="shared" si="20"/>
        <v>73.369999999998981</v>
      </c>
      <c r="G87" s="17">
        <f t="shared" si="20"/>
        <v>67.649999999997817</v>
      </c>
      <c r="H87" s="17">
        <f t="shared" si="20"/>
        <v>-3912.380000000001</v>
      </c>
      <c r="I87" s="17">
        <f t="shared" si="20"/>
        <v>39.539999999993597</v>
      </c>
      <c r="J87" s="17">
        <f t="shared" si="20"/>
        <v>-43.670000000000073</v>
      </c>
      <c r="K87" s="17">
        <f t="shared" si="20"/>
        <v>100.23999999999069</v>
      </c>
      <c r="L87" s="17">
        <f t="shared" si="20"/>
        <v>-111.86999999999534</v>
      </c>
      <c r="M87" s="17">
        <f t="shared" si="20"/>
        <v>-150.27999999999884</v>
      </c>
      <c r="N87" s="17">
        <f t="shared" si="15"/>
        <v>-3901.1900000000078</v>
      </c>
      <c r="O87" s="20"/>
      <c r="P87" s="20"/>
    </row>
    <row r="88" spans="1:18" x14ac:dyDescent="0.3">
      <c r="A88" t="s">
        <v>6</v>
      </c>
      <c r="B88" s="17">
        <f t="shared" si="21"/>
        <v>313.01000000000931</v>
      </c>
      <c r="C88" s="17">
        <f t="shared" si="20"/>
        <v>662.51999999998952</v>
      </c>
      <c r="D88" s="17">
        <f t="shared" si="20"/>
        <v>496.66000000000349</v>
      </c>
      <c r="E88" s="17">
        <f t="shared" si="20"/>
        <v>878.63000000000466</v>
      </c>
      <c r="F88" s="17">
        <f t="shared" si="20"/>
        <v>663.5</v>
      </c>
      <c r="G88" s="17">
        <f t="shared" si="20"/>
        <v>706.72000000000116</v>
      </c>
      <c r="H88" s="17">
        <f t="shared" si="20"/>
        <v>-13899.659999999989</v>
      </c>
      <c r="I88" s="17">
        <f t="shared" si="20"/>
        <v>619.16000000000349</v>
      </c>
      <c r="J88" s="17">
        <f t="shared" si="20"/>
        <v>367.19000000000233</v>
      </c>
      <c r="K88" s="17">
        <f t="shared" si="20"/>
        <v>1008.7299999999814</v>
      </c>
      <c r="L88" s="17">
        <f t="shared" si="20"/>
        <v>292.38999999995576</v>
      </c>
      <c r="M88" s="17">
        <f t="shared" si="20"/>
        <v>245.45999999999913</v>
      </c>
      <c r="N88" s="17">
        <f t="shared" si="15"/>
        <v>-7645.6900000000387</v>
      </c>
      <c r="O88" s="20"/>
      <c r="P88" s="20"/>
    </row>
    <row r="89" spans="1:18" s="20" customFormat="1" x14ac:dyDescent="0.3">
      <c r="A89" s="20" t="s">
        <v>18</v>
      </c>
      <c r="B89" s="21">
        <f>SUM(B84:B88)</f>
        <v>-223.04999999999563</v>
      </c>
      <c r="C89" s="21">
        <f t="shared" ref="C89:M89" si="22">SUM(C84:C88)</f>
        <v>516.13999999999032</v>
      </c>
      <c r="D89" s="21">
        <f t="shared" si="22"/>
        <v>380.22000000003027</v>
      </c>
      <c r="E89" s="21">
        <f t="shared" si="22"/>
        <v>1010.3400000000183</v>
      </c>
      <c r="F89" s="21">
        <f t="shared" si="22"/>
        <v>776.02000000000407</v>
      </c>
      <c r="G89" s="21">
        <f t="shared" si="22"/>
        <v>693.03999999999178</v>
      </c>
      <c r="H89" s="21">
        <f t="shared" si="22"/>
        <v>-28394.889999999989</v>
      </c>
      <c r="I89" s="21">
        <f t="shared" si="22"/>
        <v>510.20999999999913</v>
      </c>
      <c r="J89" s="21">
        <f t="shared" si="22"/>
        <v>6.9600000000045839</v>
      </c>
      <c r="K89" s="21">
        <f t="shared" si="22"/>
        <v>1084.3499999999913</v>
      </c>
      <c r="L89" s="21">
        <f t="shared" si="22"/>
        <v>-384.39000000004307</v>
      </c>
      <c r="M89" s="21">
        <f t="shared" si="22"/>
        <v>-574.30000000000109</v>
      </c>
      <c r="N89" s="21">
        <f t="shared" si="15"/>
        <v>-24599.35</v>
      </c>
      <c r="Q89"/>
      <c r="R89"/>
    </row>
    <row r="90" spans="1:18" x14ac:dyDescent="0.3">
      <c r="O90" s="20"/>
      <c r="P90" s="20"/>
    </row>
    <row r="92" spans="1:18" x14ac:dyDescent="0.3">
      <c r="N92" s="35"/>
    </row>
    <row r="93" spans="1:18" x14ac:dyDescent="0.3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8" x14ac:dyDescent="0.3">
      <c r="N94" s="17"/>
    </row>
    <row r="96" spans="1:18" x14ac:dyDescent="0.3">
      <c r="H96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2820BC222D64D8DC9A2DA070C4654" ma:contentTypeVersion="4" ma:contentTypeDescription="Create a new document." ma:contentTypeScope="" ma:versionID="0f680be39e736a13f1a0da5019821b7a">
  <xsd:schema xmlns:xsd="http://www.w3.org/2001/XMLSchema" xmlns:xs="http://www.w3.org/2001/XMLSchema" xmlns:p="http://schemas.microsoft.com/office/2006/metadata/properties" xmlns:ns2="350538af-ac85-4a7e-a050-2815b534ee5b" targetNamespace="http://schemas.microsoft.com/office/2006/metadata/properties" ma:root="true" ma:fieldsID="507bb29b80f45b56f8875f2500c939bc" ns2:_="">
    <xsd:import namespace="350538af-ac85-4a7e-a050-2815b534e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538af-ac85-4a7e-a050-2815b534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C35CA8-AB1C-4086-BB9E-6B9DAD6BE549}"/>
</file>

<file path=customXml/itemProps2.xml><?xml version="1.0" encoding="utf-8"?>
<ds:datastoreItem xmlns:ds="http://schemas.openxmlformats.org/officeDocument/2006/customXml" ds:itemID="{FFECD5CD-EA0C-4568-BA50-228E24232B9B}"/>
</file>

<file path=customXml/itemProps3.xml><?xml version="1.0" encoding="utf-8"?>
<ds:datastoreItem xmlns:ds="http://schemas.openxmlformats.org/officeDocument/2006/customXml" ds:itemID="{64B4E675-C9B0-4A30-8FB1-61B8C7931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2016 RPP</vt:lpstr>
      <vt:lpstr>2017 RPP</vt:lpstr>
      <vt:lpstr>2018 RPP</vt:lpstr>
      <vt:lpstr>2019 RPP</vt:lpstr>
      <vt:lpstr>2020 RPP</vt:lpstr>
      <vt:lpstr>2021 RPP</vt:lpstr>
      <vt:lpstr>2022 RPP</vt:lpstr>
      <vt:lpstr>2023 RPP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Graziano</dc:creator>
  <cp:lastModifiedBy>Brandon Ott</cp:lastModifiedBy>
  <dcterms:created xsi:type="dcterms:W3CDTF">2025-01-18T17:14:51Z</dcterms:created>
  <dcterms:modified xsi:type="dcterms:W3CDTF">2025-01-27T18:12:27Z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0x010100F172820BC222D64D8DC9A2DA070C4654</vt:lpwstr>
  </property>
</Properties>
</file>