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ntpower.sharepoint.com/sites/RegulatoryTeam/Shared Documents/General/OEB/Applications - OEB/2024 DVA Consolidation/1. Application/Revised Application/Final/"/>
    </mc:Choice>
  </mc:AlternateContent>
  <xr:revisionPtr revIDLastSave="116" documentId="8_{C6FBFC28-4A53-4C67-A339-02CDA85F5AA1}" xr6:coauthVersionLast="47" xr6:coauthVersionMax="47" xr10:uidLastSave="{3679C396-D242-4C72-849D-EA34AF12AD2E}"/>
  <bookViews>
    <workbookView xWindow="-28920" yWindow="-90" windowWidth="29040" windowHeight="15720" xr2:uid="{55D67A5D-256F-4421-A6A7-72A8773E503E}"/>
  </bookViews>
  <sheets>
    <sheet name="Cont Schedule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U26" i="1" l="1"/>
  <c r="ET26" i="1"/>
  <c r="EO26" i="1"/>
  <c r="EK26" i="1"/>
  <c r="EJ26" i="1"/>
  <c r="EF26" i="1"/>
  <c r="EE26" i="1"/>
  <c r="EA26" i="1"/>
  <c r="DZ26" i="1"/>
  <c r="DV26" i="1"/>
  <c r="DU26" i="1"/>
  <c r="DQ26" i="1"/>
  <c r="DP26" i="1"/>
  <c r="DL26" i="1"/>
  <c r="DK26" i="1"/>
  <c r="DG26" i="1"/>
  <c r="DF26" i="1"/>
  <c r="DB26" i="1"/>
  <c r="DA26" i="1"/>
  <c r="CW26" i="1"/>
  <c r="CV26" i="1"/>
  <c r="CR26" i="1"/>
  <c r="CQ26" i="1"/>
  <c r="CM26" i="1"/>
  <c r="CL26" i="1"/>
  <c r="CH26" i="1"/>
  <c r="CG26" i="1"/>
  <c r="CC26" i="1"/>
  <c r="CB26" i="1"/>
  <c r="BX26" i="1"/>
  <c r="BW26" i="1"/>
  <c r="BS26" i="1"/>
  <c r="BR26" i="1"/>
  <c r="BN26" i="1"/>
  <c r="BM26" i="1"/>
  <c r="BI26" i="1"/>
  <c r="BH26" i="1"/>
  <c r="BD26" i="1"/>
  <c r="BC26" i="1"/>
  <c r="AY26" i="1"/>
  <c r="AX26" i="1"/>
  <c r="AT26" i="1"/>
  <c r="AS26" i="1"/>
  <c r="AO26" i="1"/>
  <c r="AJ26" i="1"/>
  <c r="AE26" i="1"/>
  <c r="AD26" i="1"/>
  <c r="Z26" i="1"/>
  <c r="Y26" i="1"/>
  <c r="U26" i="1"/>
  <c r="T26" i="1"/>
  <c r="S26" i="1"/>
  <c r="P26" i="1"/>
  <c r="O26" i="1"/>
  <c r="N26" i="1"/>
  <c r="K26" i="1"/>
  <c r="J26" i="1"/>
  <c r="I26" i="1"/>
  <c r="H26" i="1"/>
  <c r="F26" i="1"/>
  <c r="E26" i="1"/>
  <c r="D26" i="1"/>
  <c r="C26" i="1"/>
  <c r="AC25" i="1"/>
  <c r="AA25" i="1"/>
  <c r="AG25" i="1" s="1"/>
  <c r="AK25" i="1" s="1"/>
  <c r="AQ25" i="1" s="1"/>
  <c r="AU25" i="1" s="1"/>
  <c r="BA25" i="1" s="1"/>
  <c r="BE25" i="1" s="1"/>
  <c r="BK25" i="1" s="1"/>
  <c r="BO25" i="1" s="1"/>
  <c r="BU25" i="1" s="1"/>
  <c r="BY25" i="1" s="1"/>
  <c r="CE25" i="1" s="1"/>
  <c r="CI25" i="1" s="1"/>
  <c r="CO25" i="1" s="1"/>
  <c r="CS25" i="1" s="1"/>
  <c r="CY25" i="1" s="1"/>
  <c r="DC25" i="1" s="1"/>
  <c r="DI25" i="1" s="1"/>
  <c r="DM25" i="1" s="1"/>
  <c r="DS25" i="1" s="1"/>
  <c r="DW25" i="1" s="1"/>
  <c r="EC25" i="1" s="1"/>
  <c r="EG25" i="1" s="1"/>
  <c r="EM25" i="1" s="1"/>
  <c r="EQ25" i="1" s="1"/>
  <c r="L25" i="1"/>
  <c r="R25" i="1" s="1"/>
  <c r="V25" i="1" s="1"/>
  <c r="AB25" i="1" s="1"/>
  <c r="AF25" i="1" s="1"/>
  <c r="AL25" i="1" s="1"/>
  <c r="AP25" i="1" s="1"/>
  <c r="AV25" i="1" s="1"/>
  <c r="AZ25" i="1" s="1"/>
  <c r="BF25" i="1" s="1"/>
  <c r="BJ25" i="1" s="1"/>
  <c r="BP25" i="1" s="1"/>
  <c r="BT25" i="1" s="1"/>
  <c r="BZ25" i="1" s="1"/>
  <c r="CD25" i="1" s="1"/>
  <c r="CJ25" i="1" s="1"/>
  <c r="CN25" i="1" s="1"/>
  <c r="CT25" i="1" s="1"/>
  <c r="CX25" i="1" s="1"/>
  <c r="DD25" i="1" s="1"/>
  <c r="DH25" i="1" s="1"/>
  <c r="DN25" i="1" s="1"/>
  <c r="G25" i="1"/>
  <c r="M25" i="1" s="1"/>
  <c r="Q25" i="1" s="1"/>
  <c r="L24" i="1"/>
  <c r="R24" i="1" s="1"/>
  <c r="V24" i="1" s="1"/>
  <c r="AB24" i="1" s="1"/>
  <c r="AF24" i="1" s="1"/>
  <c r="AL24" i="1" s="1"/>
  <c r="AP24" i="1" s="1"/>
  <c r="AV24" i="1" s="1"/>
  <c r="AZ24" i="1" s="1"/>
  <c r="BF24" i="1" s="1"/>
  <c r="BJ24" i="1" s="1"/>
  <c r="BP24" i="1" s="1"/>
  <c r="BT24" i="1" s="1"/>
  <c r="BZ24" i="1" s="1"/>
  <c r="CD24" i="1" s="1"/>
  <c r="CJ24" i="1" s="1"/>
  <c r="CN24" i="1" s="1"/>
  <c r="CT24" i="1" s="1"/>
  <c r="CX24" i="1" s="1"/>
  <c r="DD24" i="1" s="1"/>
  <c r="DH24" i="1" s="1"/>
  <c r="DN24" i="1" s="1"/>
  <c r="DR24" i="1" s="1"/>
  <c r="DX24" i="1" s="1"/>
  <c r="EB24" i="1" s="1"/>
  <c r="EH24" i="1" s="1"/>
  <c r="EL24" i="1" s="1"/>
  <c r="ER24" i="1" s="1"/>
  <c r="EV24" i="1" s="1"/>
  <c r="G24" i="1"/>
  <c r="M24" i="1" s="1"/>
  <c r="Q24" i="1" s="1"/>
  <c r="AA24" i="1" s="1"/>
  <c r="AG24" i="1" s="1"/>
  <c r="AK24" i="1" s="1"/>
  <c r="AQ24" i="1" s="1"/>
  <c r="AU24" i="1" s="1"/>
  <c r="BA24" i="1" s="1"/>
  <c r="BE24" i="1" s="1"/>
  <c r="BK24" i="1" s="1"/>
  <c r="BO24" i="1" s="1"/>
  <c r="BU24" i="1" s="1"/>
  <c r="BY24" i="1" s="1"/>
  <c r="CE24" i="1" s="1"/>
  <c r="CI24" i="1" s="1"/>
  <c r="CO24" i="1" s="1"/>
  <c r="CS24" i="1" s="1"/>
  <c r="CY24" i="1" s="1"/>
  <c r="DC24" i="1" s="1"/>
  <c r="DI24" i="1" s="1"/>
  <c r="AA23" i="1"/>
  <c r="AG23" i="1" s="1"/>
  <c r="AK23" i="1" s="1"/>
  <c r="AQ23" i="1" s="1"/>
  <c r="AU23" i="1" s="1"/>
  <c r="BA23" i="1" s="1"/>
  <c r="BE23" i="1" s="1"/>
  <c r="BK23" i="1" s="1"/>
  <c r="BO23" i="1" s="1"/>
  <c r="BU23" i="1" s="1"/>
  <c r="BY23" i="1" s="1"/>
  <c r="CE23" i="1" s="1"/>
  <c r="CI23" i="1" s="1"/>
  <c r="CO23" i="1" s="1"/>
  <c r="CS23" i="1" s="1"/>
  <c r="CY23" i="1" s="1"/>
  <c r="DC23" i="1" s="1"/>
  <c r="DI23" i="1" s="1"/>
  <c r="DM23" i="1" s="1"/>
  <c r="DS23" i="1" s="1"/>
  <c r="L23" i="1"/>
  <c r="R23" i="1" s="1"/>
  <c r="V23" i="1" s="1"/>
  <c r="AB23" i="1" s="1"/>
  <c r="AF23" i="1" s="1"/>
  <c r="AL23" i="1" s="1"/>
  <c r="AP23" i="1" s="1"/>
  <c r="AV23" i="1" s="1"/>
  <c r="AZ23" i="1" s="1"/>
  <c r="BF23" i="1" s="1"/>
  <c r="BJ23" i="1" s="1"/>
  <c r="BP23" i="1" s="1"/>
  <c r="BT23" i="1" s="1"/>
  <c r="BZ23" i="1" s="1"/>
  <c r="CD23" i="1" s="1"/>
  <c r="CJ23" i="1" s="1"/>
  <c r="CN23" i="1" s="1"/>
  <c r="CT23" i="1" s="1"/>
  <c r="CX23" i="1" s="1"/>
  <c r="DD23" i="1" s="1"/>
  <c r="DH23" i="1" s="1"/>
  <c r="DN23" i="1" s="1"/>
  <c r="DR23" i="1" s="1"/>
  <c r="DX23" i="1" s="1"/>
  <c r="G23" i="1"/>
  <c r="M23" i="1" s="1"/>
  <c r="Q23" i="1" s="1"/>
  <c r="AN22" i="1"/>
  <c r="AN26" i="1" s="1"/>
  <c r="AI22" i="1"/>
  <c r="AI26" i="1" s="1"/>
  <c r="AC22" i="1"/>
  <c r="AB22" i="1"/>
  <c r="AF22" i="1" s="1"/>
  <c r="AL22" i="1" s="1"/>
  <c r="X26" i="1"/>
  <c r="L22" i="1"/>
  <c r="R22" i="1" s="1"/>
  <c r="V22" i="1" s="1"/>
  <c r="G22" i="1"/>
  <c r="M22" i="1" s="1"/>
  <c r="Q22" i="1" s="1"/>
  <c r="L21" i="1"/>
  <c r="R21" i="1" s="1"/>
  <c r="V21" i="1" s="1"/>
  <c r="AB21" i="1" s="1"/>
  <c r="AF21" i="1" s="1"/>
  <c r="AL21" i="1" s="1"/>
  <c r="AP21" i="1" s="1"/>
  <c r="AV21" i="1" s="1"/>
  <c r="AZ21" i="1" s="1"/>
  <c r="BF21" i="1" s="1"/>
  <c r="BJ21" i="1" s="1"/>
  <c r="BP21" i="1" s="1"/>
  <c r="G21" i="1"/>
  <c r="M21" i="1" s="1"/>
  <c r="Q21" i="1" s="1"/>
  <c r="AA21" i="1" s="1"/>
  <c r="AG21" i="1" s="1"/>
  <c r="AK21" i="1" s="1"/>
  <c r="AQ21" i="1" s="1"/>
  <c r="AU21" i="1" s="1"/>
  <c r="BA21" i="1" s="1"/>
  <c r="BE21" i="1" s="1"/>
  <c r="BK21" i="1" s="1"/>
  <c r="BO21" i="1" s="1"/>
  <c r="BU21" i="1" s="1"/>
  <c r="BY21" i="1" s="1"/>
  <c r="CE21" i="1" s="1"/>
  <c r="CI21" i="1" s="1"/>
  <c r="CO21" i="1" s="1"/>
  <c r="AC20" i="1"/>
  <c r="L20" i="1"/>
  <c r="R20" i="1" s="1"/>
  <c r="V20" i="1" s="1"/>
  <c r="G20" i="1"/>
  <c r="EU12" i="1"/>
  <c r="ET12" i="1"/>
  <c r="EO12" i="1"/>
  <c r="EK12" i="1"/>
  <c r="EJ12" i="1"/>
  <c r="EF12" i="1"/>
  <c r="EE12" i="1"/>
  <c r="EA12" i="1"/>
  <c r="DZ12" i="1"/>
  <c r="DV12" i="1"/>
  <c r="DU12" i="1"/>
  <c r="DQ12" i="1"/>
  <c r="DP12" i="1"/>
  <c r="DL12" i="1"/>
  <c r="DK12" i="1"/>
  <c r="DG12" i="1"/>
  <c r="DF12" i="1"/>
  <c r="DB12" i="1"/>
  <c r="DA12" i="1"/>
  <c r="CW12" i="1"/>
  <c r="CV12" i="1"/>
  <c r="CR12" i="1"/>
  <c r="CQ12" i="1"/>
  <c r="CM12" i="1"/>
  <c r="CL12" i="1"/>
  <c r="CH12" i="1"/>
  <c r="CG12" i="1"/>
  <c r="CC12" i="1"/>
  <c r="CB12" i="1"/>
  <c r="BX12" i="1"/>
  <c r="BW12" i="1"/>
  <c r="BS12" i="1"/>
  <c r="BR12" i="1"/>
  <c r="BN12" i="1"/>
  <c r="BM12" i="1"/>
  <c r="BI12" i="1"/>
  <c r="BH12" i="1"/>
  <c r="BD12" i="1"/>
  <c r="BC12" i="1"/>
  <c r="AY12" i="1"/>
  <c r="AX12" i="1"/>
  <c r="AT12" i="1"/>
  <c r="AS12" i="1"/>
  <c r="AO12" i="1"/>
  <c r="AN12" i="1"/>
  <c r="AJ12" i="1"/>
  <c r="AI12" i="1"/>
  <c r="AE12" i="1"/>
  <c r="AD12" i="1"/>
  <c r="Z12" i="1"/>
  <c r="Y12" i="1"/>
  <c r="U12" i="1"/>
  <c r="P12" i="1"/>
  <c r="K12" i="1"/>
  <c r="J12" i="1"/>
  <c r="F12" i="1"/>
  <c r="E12" i="1"/>
  <c r="L11" i="1"/>
  <c r="R11" i="1" s="1"/>
  <c r="V11" i="1" s="1"/>
  <c r="AB11" i="1" s="1"/>
  <c r="AF11" i="1" s="1"/>
  <c r="AL11" i="1" s="1"/>
  <c r="AP11" i="1" s="1"/>
  <c r="AV11" i="1" s="1"/>
  <c r="AZ11" i="1" s="1"/>
  <c r="BF11" i="1" s="1"/>
  <c r="BJ11" i="1" s="1"/>
  <c r="BP11" i="1" s="1"/>
  <c r="BT11" i="1" s="1"/>
  <c r="BZ11" i="1" s="1"/>
  <c r="CD11" i="1" s="1"/>
  <c r="CJ11" i="1" s="1"/>
  <c r="CN11" i="1" s="1"/>
  <c r="CT11" i="1" s="1"/>
  <c r="CX11" i="1" s="1"/>
  <c r="DD11" i="1" s="1"/>
  <c r="DH11" i="1" s="1"/>
  <c r="DN11" i="1" s="1"/>
  <c r="DR11" i="1" s="1"/>
  <c r="DX11" i="1" s="1"/>
  <c r="EB11" i="1" s="1"/>
  <c r="EH11" i="1" s="1"/>
  <c r="EL11" i="1" s="1"/>
  <c r="ER11" i="1" s="1"/>
  <c r="EV11" i="1" s="1"/>
  <c r="G11" i="1"/>
  <c r="M11" i="1" s="1"/>
  <c r="Q11" i="1" s="1"/>
  <c r="W11" i="1" s="1"/>
  <c r="AA11" i="1" s="1"/>
  <c r="AG11" i="1" s="1"/>
  <c r="AK11" i="1" s="1"/>
  <c r="AQ11" i="1" s="1"/>
  <c r="AU11" i="1" s="1"/>
  <c r="BA11" i="1" s="1"/>
  <c r="BE11" i="1" s="1"/>
  <c r="BK11" i="1" s="1"/>
  <c r="BO11" i="1" s="1"/>
  <c r="BU11" i="1" s="1"/>
  <c r="BY11" i="1" s="1"/>
  <c r="CE11" i="1" s="1"/>
  <c r="CI11" i="1" s="1"/>
  <c r="CO11" i="1" s="1"/>
  <c r="CS11" i="1" s="1"/>
  <c r="CY11" i="1" s="1"/>
  <c r="DC11" i="1" s="1"/>
  <c r="DI11" i="1" s="1"/>
  <c r="DM11" i="1" s="1"/>
  <c r="DS11" i="1" s="1"/>
  <c r="DW11" i="1" s="1"/>
  <c r="EC11" i="1" s="1"/>
  <c r="EG11" i="1" s="1"/>
  <c r="EM11" i="1" s="1"/>
  <c r="EQ11" i="1" s="1"/>
  <c r="T10" i="1"/>
  <c r="O10" i="1"/>
  <c r="O12" i="1" s="1"/>
  <c r="T9" i="1"/>
  <c r="T12" i="1" s="1"/>
  <c r="S12" i="1"/>
  <c r="L8" i="1"/>
  <c r="R8" i="1" s="1"/>
  <c r="V8" i="1" s="1"/>
  <c r="AB8" i="1" s="1"/>
  <c r="AF8" i="1" s="1"/>
  <c r="AL8" i="1" s="1"/>
  <c r="AP8" i="1" s="1"/>
  <c r="AV8" i="1" s="1"/>
  <c r="AZ8" i="1" s="1"/>
  <c r="BF8" i="1" s="1"/>
  <c r="BJ8" i="1" s="1"/>
  <c r="BP8" i="1" s="1"/>
  <c r="BT8" i="1" s="1"/>
  <c r="BZ8" i="1" s="1"/>
  <c r="CD8" i="1" s="1"/>
  <c r="CJ8" i="1" s="1"/>
  <c r="CN8" i="1" s="1"/>
  <c r="CT8" i="1" s="1"/>
  <c r="CX8" i="1" s="1"/>
  <c r="DD8" i="1" s="1"/>
  <c r="DH8" i="1" s="1"/>
  <c r="DN8" i="1" s="1"/>
  <c r="DR8" i="1" s="1"/>
  <c r="DX8" i="1" s="1"/>
  <c r="EB8" i="1" s="1"/>
  <c r="EH8" i="1" s="1"/>
  <c r="EL8" i="1" s="1"/>
  <c r="ER8" i="1" s="1"/>
  <c r="EV8" i="1" s="1"/>
  <c r="G8" i="1"/>
  <c r="M8" i="1" s="1"/>
  <c r="Q8" i="1" s="1"/>
  <c r="W8" i="1" s="1"/>
  <c r="AA8" i="1" s="1"/>
  <c r="AG8" i="1" s="1"/>
  <c r="AK8" i="1" s="1"/>
  <c r="AQ8" i="1" s="1"/>
  <c r="AU8" i="1" s="1"/>
  <c r="BA8" i="1" s="1"/>
  <c r="BE8" i="1" s="1"/>
  <c r="BK8" i="1" s="1"/>
  <c r="BO8" i="1" s="1"/>
  <c r="BU8" i="1" s="1"/>
  <c r="L7" i="1"/>
  <c r="R7" i="1" s="1"/>
  <c r="G7" i="1"/>
  <c r="AC26" i="1" l="1"/>
  <c r="BT21" i="1"/>
  <c r="BZ21" i="1" s="1"/>
  <c r="CD21" i="1" s="1"/>
  <c r="CJ21" i="1" s="1"/>
  <c r="CN21" i="1" s="1"/>
  <c r="CT21" i="1" s="1"/>
  <c r="CX21" i="1" s="1"/>
  <c r="DD21" i="1" s="1"/>
  <c r="DH21" i="1" s="1"/>
  <c r="DN21" i="1" s="1"/>
  <c r="DR21" i="1" s="1"/>
  <c r="DX21" i="1" s="1"/>
  <c r="EB21" i="1" s="1"/>
  <c r="EH21" i="1" s="1"/>
  <c r="EL21" i="1" s="1"/>
  <c r="ER21" i="1" s="1"/>
  <c r="EV21" i="1" s="1"/>
  <c r="AA22" i="1"/>
  <c r="AG22" i="1" s="1"/>
  <c r="AK22" i="1" s="1"/>
  <c r="AQ22" i="1" s="1"/>
  <c r="AU22" i="1" s="1"/>
  <c r="BA22" i="1" s="1"/>
  <c r="BE22" i="1" s="1"/>
  <c r="BK22" i="1" s="1"/>
  <c r="BO22" i="1" s="1"/>
  <c r="BU22" i="1" s="1"/>
  <c r="BY22" i="1" s="1"/>
  <c r="CE22" i="1" s="1"/>
  <c r="CI22" i="1" s="1"/>
  <c r="CO22" i="1" s="1"/>
  <c r="CS22" i="1" s="1"/>
  <c r="CY22" i="1" s="1"/>
  <c r="DC22" i="1" s="1"/>
  <c r="DI22" i="1" s="1"/>
  <c r="DM22" i="1" s="1"/>
  <c r="DS22" i="1" s="1"/>
  <c r="DW22" i="1" s="1"/>
  <c r="EC22" i="1" s="1"/>
  <c r="EG22" i="1" s="1"/>
  <c r="EM22" i="1" s="1"/>
  <c r="EQ22" i="1" s="1"/>
  <c r="BY8" i="1"/>
  <c r="CE8" i="1" s="1"/>
  <c r="CI8" i="1" s="1"/>
  <c r="CO8" i="1" s="1"/>
  <c r="CS8" i="1" s="1"/>
  <c r="CY8" i="1" s="1"/>
  <c r="DC8" i="1" s="1"/>
  <c r="DI8" i="1" s="1"/>
  <c r="DM8" i="1" s="1"/>
  <c r="DS8" i="1" s="1"/>
  <c r="DW8" i="1" s="1"/>
  <c r="EC8" i="1" s="1"/>
  <c r="EG8" i="1" s="1"/>
  <c r="EM8" i="1" s="1"/>
  <c r="EQ8" i="1" s="1"/>
  <c r="EW8" i="1" s="1"/>
  <c r="EB23" i="1"/>
  <c r="EH23" i="1" s="1"/>
  <c r="EL23" i="1" s="1"/>
  <c r="ER23" i="1" s="1"/>
  <c r="EV23" i="1" s="1"/>
  <c r="G10" i="1"/>
  <c r="M10" i="1" s="1"/>
  <c r="Q10" i="1" s="1"/>
  <c r="W10" i="1" s="1"/>
  <c r="AA10" i="1" s="1"/>
  <c r="AG10" i="1" s="1"/>
  <c r="AK10" i="1" s="1"/>
  <c r="AQ10" i="1" s="1"/>
  <c r="AU10" i="1" s="1"/>
  <c r="BA10" i="1" s="1"/>
  <c r="BE10" i="1" s="1"/>
  <c r="BK10" i="1" s="1"/>
  <c r="BO10" i="1" s="1"/>
  <c r="BU10" i="1" s="1"/>
  <c r="BY10" i="1" s="1"/>
  <c r="CE10" i="1" s="1"/>
  <c r="CI10" i="1" s="1"/>
  <c r="CO10" i="1" s="1"/>
  <c r="CS10" i="1" s="1"/>
  <c r="CY10" i="1" s="1"/>
  <c r="DC10" i="1" s="1"/>
  <c r="DI10" i="1" s="1"/>
  <c r="DM10" i="1" s="1"/>
  <c r="DS10" i="1" s="1"/>
  <c r="DW10" i="1" s="1"/>
  <c r="EC10" i="1" s="1"/>
  <c r="EG10" i="1" s="1"/>
  <c r="EM10" i="1" s="1"/>
  <c r="EQ10" i="1" s="1"/>
  <c r="DW23" i="1"/>
  <c r="EC23" i="1" s="1"/>
  <c r="EG23" i="1" s="1"/>
  <c r="EM23" i="1" s="1"/>
  <c r="EQ23" i="1" s="1"/>
  <c r="L10" i="1"/>
  <c r="R10" i="1" s="1"/>
  <c r="V10" i="1" s="1"/>
  <c r="AB10" i="1" s="1"/>
  <c r="AF10" i="1" s="1"/>
  <c r="AL10" i="1" s="1"/>
  <c r="AP10" i="1" s="1"/>
  <c r="AV10" i="1" s="1"/>
  <c r="AZ10" i="1" s="1"/>
  <c r="BF10" i="1" s="1"/>
  <c r="BJ10" i="1" s="1"/>
  <c r="BP10" i="1" s="1"/>
  <c r="BT10" i="1" s="1"/>
  <c r="BZ10" i="1" s="1"/>
  <c r="CD10" i="1" s="1"/>
  <c r="CJ10" i="1" s="1"/>
  <c r="CN10" i="1" s="1"/>
  <c r="CT10" i="1" s="1"/>
  <c r="CX10" i="1" s="1"/>
  <c r="DD10" i="1" s="1"/>
  <c r="DH10" i="1" s="1"/>
  <c r="DN10" i="1" s="1"/>
  <c r="DR10" i="1" s="1"/>
  <c r="DX10" i="1" s="1"/>
  <c r="EB10" i="1" s="1"/>
  <c r="EH10" i="1" s="1"/>
  <c r="EL10" i="1" s="1"/>
  <c r="ER10" i="1" s="1"/>
  <c r="EV10" i="1" s="1"/>
  <c r="CS21" i="1"/>
  <c r="CY21" i="1" s="1"/>
  <c r="DC21" i="1" s="1"/>
  <c r="DI21" i="1" s="1"/>
  <c r="DM21" i="1" s="1"/>
  <c r="DS21" i="1" s="1"/>
  <c r="DW21" i="1" s="1"/>
  <c r="EC21" i="1" s="1"/>
  <c r="EG21" i="1" s="1"/>
  <c r="EM21" i="1" s="1"/>
  <c r="EQ21" i="1" s="1"/>
  <c r="N12" i="1"/>
  <c r="DM24" i="1"/>
  <c r="DS24" i="1" s="1"/>
  <c r="DW24" i="1" s="1"/>
  <c r="EC24" i="1" s="1"/>
  <c r="EG24" i="1" s="1"/>
  <c r="EM24" i="1" s="1"/>
  <c r="EQ24" i="1" s="1"/>
  <c r="EW24" i="1" s="1"/>
  <c r="EW11" i="1"/>
  <c r="V7" i="1"/>
  <c r="DR25" i="1"/>
  <c r="DX25" i="1" s="1"/>
  <c r="EB25" i="1" s="1"/>
  <c r="EH25" i="1" s="1"/>
  <c r="EL25" i="1" s="1"/>
  <c r="ER25" i="1" s="1"/>
  <c r="EV25" i="1" s="1"/>
  <c r="I12" i="1"/>
  <c r="L9" i="1"/>
  <c r="AP22" i="1"/>
  <c r="AV22" i="1" s="1"/>
  <c r="AZ22" i="1" s="1"/>
  <c r="BF22" i="1" s="1"/>
  <c r="BJ22" i="1" s="1"/>
  <c r="BP22" i="1" s="1"/>
  <c r="BT22" i="1" s="1"/>
  <c r="BZ22" i="1" s="1"/>
  <c r="CD22" i="1" s="1"/>
  <c r="CJ22" i="1" s="1"/>
  <c r="CN22" i="1" s="1"/>
  <c r="CT22" i="1" s="1"/>
  <c r="CX22" i="1" s="1"/>
  <c r="DD22" i="1" s="1"/>
  <c r="DH22" i="1" s="1"/>
  <c r="DN22" i="1" s="1"/>
  <c r="DR22" i="1" s="1"/>
  <c r="DX22" i="1" s="1"/>
  <c r="EB22" i="1" s="1"/>
  <c r="EH22" i="1" s="1"/>
  <c r="EL22" i="1" s="1"/>
  <c r="ER22" i="1" s="1"/>
  <c r="EV22" i="1" s="1"/>
  <c r="AC12" i="1"/>
  <c r="L26" i="1"/>
  <c r="G26" i="1"/>
  <c r="M20" i="1"/>
  <c r="V26" i="1"/>
  <c r="X12" i="1"/>
  <c r="C12" i="1"/>
  <c r="D12" i="1"/>
  <c r="AB20" i="1"/>
  <c r="G9" i="1"/>
  <c r="M9" i="1" s="1"/>
  <c r="Q9" i="1" s="1"/>
  <c r="W9" i="1" s="1"/>
  <c r="AA9" i="1" s="1"/>
  <c r="AG9" i="1" s="1"/>
  <c r="AK9" i="1" s="1"/>
  <c r="AQ9" i="1" s="1"/>
  <c r="AU9" i="1" s="1"/>
  <c r="BA9" i="1" s="1"/>
  <c r="BE9" i="1" s="1"/>
  <c r="BK9" i="1" s="1"/>
  <c r="BO9" i="1" s="1"/>
  <c r="BU9" i="1" s="1"/>
  <c r="BY9" i="1" s="1"/>
  <c r="CE9" i="1" s="1"/>
  <c r="CI9" i="1" s="1"/>
  <c r="CO9" i="1" s="1"/>
  <c r="CS9" i="1" s="1"/>
  <c r="CY9" i="1" s="1"/>
  <c r="DC9" i="1" s="1"/>
  <c r="DI9" i="1" s="1"/>
  <c r="DM9" i="1" s="1"/>
  <c r="DS9" i="1" s="1"/>
  <c r="DW9" i="1" s="1"/>
  <c r="EC9" i="1" s="1"/>
  <c r="EG9" i="1" s="1"/>
  <c r="EM9" i="1" s="1"/>
  <c r="EQ9" i="1" s="1"/>
  <c r="H12" i="1"/>
  <c r="R26" i="1"/>
  <c r="M7" i="1"/>
  <c r="EW10" i="1" l="1"/>
  <c r="EW21" i="1"/>
  <c r="EW23" i="1"/>
  <c r="G12" i="1"/>
  <c r="R9" i="1"/>
  <c r="L12" i="1"/>
  <c r="AB26" i="1"/>
  <c r="AF20" i="1"/>
  <c r="EW25" i="1"/>
  <c r="EW22" i="1"/>
  <c r="AB7" i="1"/>
  <c r="Q7" i="1"/>
  <c r="M12" i="1"/>
  <c r="Q20" i="1"/>
  <c r="M26" i="1"/>
  <c r="W7" i="1" l="1"/>
  <c r="Q12" i="1"/>
  <c r="AF7" i="1"/>
  <c r="AF26" i="1"/>
  <c r="AL20" i="1"/>
  <c r="Q26" i="1"/>
  <c r="V9" i="1"/>
  <c r="R12" i="1"/>
  <c r="AB9" i="1" l="1"/>
  <c r="V12" i="1"/>
  <c r="W26" i="1"/>
  <c r="AA20" i="1"/>
  <c r="AL7" i="1"/>
  <c r="AL26" i="1"/>
  <c r="AP20" i="1"/>
  <c r="W12" i="1"/>
  <c r="AA7" i="1"/>
  <c r="AG7" i="1" l="1"/>
  <c r="AA12" i="1"/>
  <c r="AP26" i="1"/>
  <c r="AV20" i="1"/>
  <c r="AP7" i="1"/>
  <c r="AG20" i="1"/>
  <c r="AA26" i="1"/>
  <c r="AF9" i="1"/>
  <c r="AB12" i="1"/>
  <c r="AL9" i="1" l="1"/>
  <c r="AF12" i="1"/>
  <c r="AK20" i="1"/>
  <c r="AG26" i="1"/>
  <c r="AV7" i="1"/>
  <c r="AZ20" i="1"/>
  <c r="AV26" i="1"/>
  <c r="AG12" i="1"/>
  <c r="AK7" i="1"/>
  <c r="AK12" i="1" l="1"/>
  <c r="AQ7" i="1"/>
  <c r="AZ26" i="1"/>
  <c r="BF20" i="1"/>
  <c r="AZ7" i="1"/>
  <c r="AK26" i="1"/>
  <c r="AQ20" i="1"/>
  <c r="AP9" i="1"/>
  <c r="AL12" i="1"/>
  <c r="AV9" i="1" l="1"/>
  <c r="AP12" i="1"/>
  <c r="AU20" i="1"/>
  <c r="AQ26" i="1"/>
  <c r="BF7" i="1"/>
  <c r="BF26" i="1"/>
  <c r="BJ20" i="1"/>
  <c r="AU7" i="1"/>
  <c r="AQ12" i="1"/>
  <c r="BA7" i="1" l="1"/>
  <c r="AU12" i="1"/>
  <c r="BJ26" i="1"/>
  <c r="BP20" i="1"/>
  <c r="BJ7" i="1"/>
  <c r="BA20" i="1"/>
  <c r="AU26" i="1"/>
  <c r="AZ9" i="1"/>
  <c r="AV12" i="1"/>
  <c r="BF9" i="1" l="1"/>
  <c r="AZ12" i="1"/>
  <c r="BE20" i="1"/>
  <c r="BA26" i="1"/>
  <c r="BP7" i="1"/>
  <c r="BP26" i="1"/>
  <c r="BT20" i="1"/>
  <c r="BE7" i="1"/>
  <c r="BA12" i="1"/>
  <c r="BE12" i="1" l="1"/>
  <c r="BK7" i="1"/>
  <c r="BT26" i="1"/>
  <c r="BZ20" i="1"/>
  <c r="BT7" i="1"/>
  <c r="BE26" i="1"/>
  <c r="BK20" i="1"/>
  <c r="BJ9" i="1"/>
  <c r="BF12" i="1"/>
  <c r="BP9" i="1" l="1"/>
  <c r="BJ12" i="1"/>
  <c r="BO20" i="1"/>
  <c r="BK26" i="1"/>
  <c r="BZ7" i="1"/>
  <c r="CD20" i="1"/>
  <c r="BZ26" i="1"/>
  <c r="BK12" i="1"/>
  <c r="BO7" i="1"/>
  <c r="BO12" i="1" l="1"/>
  <c r="BU7" i="1"/>
  <c r="CD7" i="1"/>
  <c r="CJ20" i="1"/>
  <c r="CD26" i="1"/>
  <c r="BO26" i="1"/>
  <c r="BU20" i="1"/>
  <c r="BT9" i="1"/>
  <c r="BP12" i="1"/>
  <c r="CJ26" i="1" l="1"/>
  <c r="CN20" i="1"/>
  <c r="BU26" i="1"/>
  <c r="BY20" i="1"/>
  <c r="CJ7" i="1"/>
  <c r="BZ9" i="1"/>
  <c r="BT12" i="1"/>
  <c r="BY7" i="1"/>
  <c r="BU12" i="1"/>
  <c r="CE7" i="1" l="1"/>
  <c r="BY12" i="1"/>
  <c r="CD9" i="1"/>
  <c r="BZ12" i="1"/>
  <c r="CN7" i="1"/>
  <c r="CE20" i="1"/>
  <c r="BY26" i="1"/>
  <c r="CN26" i="1"/>
  <c r="CT20" i="1"/>
  <c r="CX20" i="1" l="1"/>
  <c r="CT26" i="1"/>
  <c r="CI20" i="1"/>
  <c r="CE26" i="1"/>
  <c r="CT7" i="1"/>
  <c r="CJ9" i="1"/>
  <c r="CD12" i="1"/>
  <c r="CI7" i="1"/>
  <c r="CE12" i="1"/>
  <c r="CI12" i="1" l="1"/>
  <c r="CO7" i="1"/>
  <c r="CN9" i="1"/>
  <c r="CJ12" i="1"/>
  <c r="CX7" i="1"/>
  <c r="CI26" i="1"/>
  <c r="CO20" i="1"/>
  <c r="CX26" i="1"/>
  <c r="DD20" i="1"/>
  <c r="DH20" i="1" l="1"/>
  <c r="DD26" i="1"/>
  <c r="CO26" i="1"/>
  <c r="CS20" i="1"/>
  <c r="DD7" i="1"/>
  <c r="CT9" i="1"/>
  <c r="CN12" i="1"/>
  <c r="CS7" i="1"/>
  <c r="CO12" i="1"/>
  <c r="CS12" i="1" l="1"/>
  <c r="CY7" i="1"/>
  <c r="CX9" i="1"/>
  <c r="CT12" i="1"/>
  <c r="DH7" i="1"/>
  <c r="CS26" i="1"/>
  <c r="CY20" i="1"/>
  <c r="DN20" i="1"/>
  <c r="DH26" i="1"/>
  <c r="DN26" i="1" l="1"/>
  <c r="DR20" i="1"/>
  <c r="CY26" i="1"/>
  <c r="DC20" i="1"/>
  <c r="DN7" i="1"/>
  <c r="DD9" i="1"/>
  <c r="CX12" i="1"/>
  <c r="CY12" i="1"/>
  <c r="DC7" i="1"/>
  <c r="DI7" i="1" l="1"/>
  <c r="DC12" i="1"/>
  <c r="DH9" i="1"/>
  <c r="DD12" i="1"/>
  <c r="DR7" i="1"/>
  <c r="DI20" i="1"/>
  <c r="DC26" i="1"/>
  <c r="DR26" i="1"/>
  <c r="DX20" i="1"/>
  <c r="EB20" i="1" l="1"/>
  <c r="DX26" i="1"/>
  <c r="DM20" i="1"/>
  <c r="DI26" i="1"/>
  <c r="DX7" i="1"/>
  <c r="DN9" i="1"/>
  <c r="DH12" i="1"/>
  <c r="DM7" i="1"/>
  <c r="DI12" i="1"/>
  <c r="DM12" i="1" l="1"/>
  <c r="DS7" i="1"/>
  <c r="DR9" i="1"/>
  <c r="DN12" i="1"/>
  <c r="EB7" i="1"/>
  <c r="DM26" i="1"/>
  <c r="DS20" i="1"/>
  <c r="EH20" i="1"/>
  <c r="EB26" i="1"/>
  <c r="EH26" i="1" l="1"/>
  <c r="EL20" i="1"/>
  <c r="DW20" i="1"/>
  <c r="DS26" i="1"/>
  <c r="EH7" i="1"/>
  <c r="DX9" i="1"/>
  <c r="DR12" i="1"/>
  <c r="DW7" i="1"/>
  <c r="DS12" i="1"/>
  <c r="DW12" i="1" l="1"/>
  <c r="EC7" i="1"/>
  <c r="EB9" i="1"/>
  <c r="DX12" i="1"/>
  <c r="EL7" i="1"/>
  <c r="DW26" i="1"/>
  <c r="EC20" i="1"/>
  <c r="ER20" i="1"/>
  <c r="EL26" i="1"/>
  <c r="ER7" i="1" l="1"/>
  <c r="EC26" i="1"/>
  <c r="EG20" i="1"/>
  <c r="EH9" i="1"/>
  <c r="EB12" i="1"/>
  <c r="EV20" i="1"/>
  <c r="ER26" i="1"/>
  <c r="EC12" i="1"/>
  <c r="EG7" i="1"/>
  <c r="EL9" i="1" l="1"/>
  <c r="EH12" i="1"/>
  <c r="EM7" i="1"/>
  <c r="EG12" i="1"/>
  <c r="EV26" i="1"/>
  <c r="EG26" i="1"/>
  <c r="EM20" i="1"/>
  <c r="EV7" i="1"/>
  <c r="EM26" i="1" l="1"/>
  <c r="EQ20" i="1"/>
  <c r="EQ7" i="1"/>
  <c r="EW7" i="1" s="1"/>
  <c r="EM12" i="1"/>
  <c r="ER9" i="1"/>
  <c r="EL12" i="1"/>
  <c r="EV9" i="1" l="1"/>
  <c r="ER12" i="1"/>
  <c r="EQ12" i="1"/>
  <c r="EQ26" i="1"/>
  <c r="EW20" i="1"/>
  <c r="EW26" i="1" l="1"/>
  <c r="EW9" i="1"/>
  <c r="EV12" i="1"/>
  <c r="EW12" i="1" l="1"/>
</calcChain>
</file>

<file path=xl/sharedStrings.xml><?xml version="1.0" encoding="utf-8"?>
<sst xmlns="http://schemas.openxmlformats.org/spreadsheetml/2006/main" count="318" uniqueCount="20">
  <si>
    <t>NT Power DVA Continuity Schedule 2010-2024</t>
  </si>
  <si>
    <t>Newmarket-Tay Rate Zone</t>
  </si>
  <si>
    <t xml:space="preserve">Opening Principal Amounts </t>
  </si>
  <si>
    <t xml:space="preserve">Transactions Debit / (Credit) </t>
  </si>
  <si>
    <t xml:space="preserve">OEB-Approved Disposition </t>
  </si>
  <si>
    <t>Principal Adjustments</t>
  </si>
  <si>
    <t>Closing Principal Balance</t>
  </si>
  <si>
    <t xml:space="preserve">Opening Interest Amounts </t>
  </si>
  <si>
    <t xml:space="preserve">Interest </t>
  </si>
  <si>
    <t>Interest Adjustments</t>
  </si>
  <si>
    <t>Closing Interest Amounts</t>
  </si>
  <si>
    <t xml:space="preserve">Total Claim Before Forecasted Interest </t>
  </si>
  <si>
    <t>Sub-account Deferred IFRS Transition Costs</t>
  </si>
  <si>
    <t>Sub-account OEB Cost Assessment</t>
  </si>
  <si>
    <t>RCVA - Retail</t>
  </si>
  <si>
    <t>RCVA - STR</t>
  </si>
  <si>
    <t>Meter Cost Deferral Account</t>
  </si>
  <si>
    <t>Total</t>
  </si>
  <si>
    <t>Midland Rate Zone</t>
  </si>
  <si>
    <t>Sub-account HST / OVAT Input Tax Credits (ITCs)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</si>
</sst>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22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u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1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9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4" fontId="2" fillId="0" borderId="7" xfId="1" applyNumberFormat="1" applyFont="1" applyFill="1" applyBorder="1"/>
    <xf numFmtId="164" fontId="2" fillId="0" borderId="8" xfId="1" applyNumberFormat="1" applyFont="1" applyFill="1" applyBorder="1"/>
    <xf numFmtId="164" fontId="2" fillId="0" borderId="0" xfId="1" applyNumberFormat="1" applyFont="1"/>
    <xf numFmtId="164" fontId="2" fillId="0" borderId="9" xfId="1" applyNumberFormat="1" applyFont="1" applyFill="1" applyBorder="1"/>
    <xf numFmtId="164" fontId="2" fillId="0" borderId="0" xfId="1" applyNumberFormat="1" applyFont="1" applyFill="1"/>
    <xf numFmtId="164" fontId="2" fillId="0" borderId="13" xfId="1" applyNumberFormat="1" applyFont="1" applyBorder="1"/>
    <xf numFmtId="164" fontId="2" fillId="0" borderId="12" xfId="1" applyNumberFormat="1" applyFont="1" applyBorder="1"/>
    <xf numFmtId="164" fontId="2" fillId="0" borderId="14" xfId="1" applyNumberFormat="1" applyFont="1" applyBorder="1"/>
    <xf numFmtId="164" fontId="2" fillId="0" borderId="15" xfId="1" applyNumberFormat="1" applyFont="1" applyBorder="1"/>
    <xf numFmtId="164" fontId="2" fillId="0" borderId="16" xfId="1" applyNumberFormat="1" applyFont="1" applyBorder="1"/>
    <xf numFmtId="164" fontId="5" fillId="0" borderId="0" xfId="1" applyNumberFormat="1" applyFont="1"/>
    <xf numFmtId="0" fontId="2" fillId="0" borderId="0" xfId="1" applyNumberFormat="1" applyFont="1"/>
    <xf numFmtId="0" fontId="2" fillId="0" borderId="5" xfId="0" applyFont="1" applyBorder="1"/>
    <xf numFmtId="164" fontId="2" fillId="0" borderId="12" xfId="1" applyNumberFormat="1" applyFont="1" applyFill="1" applyBorder="1"/>
    <xf numFmtId="164" fontId="2" fillId="0" borderId="14" xfId="1" applyNumberFormat="1" applyFont="1" applyFill="1" applyBorder="1"/>
    <xf numFmtId="164" fontId="2" fillId="0" borderId="13" xfId="1" applyNumberFormat="1" applyFont="1" applyFill="1" applyBorder="1"/>
    <xf numFmtId="37" fontId="2" fillId="0" borderId="7" xfId="1" applyNumberFormat="1" applyFont="1" applyBorder="1"/>
    <xf numFmtId="37" fontId="2" fillId="0" borderId="9" xfId="1" applyNumberFormat="1" applyFont="1" applyBorder="1"/>
    <xf numFmtId="37" fontId="2" fillId="0" borderId="8" xfId="1" applyNumberFormat="1" applyFont="1" applyBorder="1"/>
    <xf numFmtId="37" fontId="2" fillId="0" borderId="10" xfId="1" applyNumberFormat="1" applyFont="1" applyBorder="1"/>
    <xf numFmtId="37" fontId="2" fillId="0" borderId="11" xfId="1" applyNumberFormat="1" applyFont="1" applyBorder="1"/>
    <xf numFmtId="37" fontId="2" fillId="0" borderId="7" xfId="1" applyNumberFormat="1" applyFont="1" applyFill="1" applyBorder="1"/>
    <xf numFmtId="37" fontId="2" fillId="0" borderId="8" xfId="1" applyNumberFormat="1" applyFont="1" applyFill="1" applyBorder="1"/>
    <xf numFmtId="37" fontId="2" fillId="0" borderId="9" xfId="1" applyNumberFormat="1" applyFont="1" applyFill="1" applyBorder="1"/>
    <xf numFmtId="37" fontId="2" fillId="0" borderId="18" xfId="1" applyNumberFormat="1" applyFont="1" applyFill="1" applyBorder="1"/>
    <xf numFmtId="37" fontId="2" fillId="0" borderId="0" xfId="1" applyNumberFormat="1" applyFont="1"/>
    <xf numFmtId="37" fontId="2" fillId="0" borderId="12" xfId="1" applyNumberFormat="1" applyFont="1" applyBorder="1"/>
    <xf numFmtId="37" fontId="2" fillId="0" borderId="13" xfId="1" applyNumberFormat="1" applyFont="1" applyBorder="1"/>
    <xf numFmtId="37" fontId="2" fillId="0" borderId="14" xfId="1" applyNumberFormat="1" applyFont="1" applyBorder="1"/>
    <xf numFmtId="37" fontId="2" fillId="0" borderId="15" xfId="1" applyNumberFormat="1" applyFont="1" applyBorder="1"/>
    <xf numFmtId="37" fontId="2" fillId="0" borderId="16" xfId="1" applyNumberFormat="1" applyFont="1" applyBorder="1"/>
    <xf numFmtId="37" fontId="2" fillId="0" borderId="12" xfId="1" applyNumberFormat="1" applyFont="1" applyFill="1" applyBorder="1"/>
    <xf numFmtId="37" fontId="2" fillId="0" borderId="14" xfId="1" applyNumberFormat="1" applyFont="1" applyFill="1" applyBorder="1"/>
    <xf numFmtId="37" fontId="2" fillId="0" borderId="13" xfId="1" applyNumberFormat="1" applyFont="1" applyFill="1" applyBorder="1"/>
    <xf numFmtId="164" fontId="2" fillId="0" borderId="19" xfId="1" applyNumberFormat="1" applyFont="1" applyFill="1" applyBorder="1"/>
    <xf numFmtId="164" fontId="3" fillId="2" borderId="2" xfId="1" applyNumberFormat="1" applyFont="1" applyFill="1" applyBorder="1"/>
    <xf numFmtId="164" fontId="2" fillId="2" borderId="3" xfId="1" applyNumberFormat="1" applyFont="1" applyFill="1" applyBorder="1"/>
    <xf numFmtId="164" fontId="2" fillId="2" borderId="4" xfId="1" applyNumberFormat="1" applyFont="1" applyFill="1" applyBorder="1"/>
    <xf numFmtId="0" fontId="3" fillId="0" borderId="5" xfId="0" applyFont="1" applyBorder="1"/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5" fillId="0" borderId="21" xfId="0" applyFont="1" applyBorder="1" applyAlignment="1">
      <alignment horizontal="center" wrapText="1"/>
    </xf>
    <xf numFmtId="164" fontId="2" fillId="0" borderId="17" xfId="1" applyNumberFormat="1" applyFont="1" applyFill="1" applyBorder="1"/>
    <xf numFmtId="0" fontId="5" fillId="0" borderId="20" xfId="0" applyFont="1" applyBorder="1" applyAlignment="1">
      <alignment horizontal="center" wrapText="1"/>
    </xf>
    <xf numFmtId="0" fontId="2" fillId="0" borderId="17" xfId="0" applyFont="1" applyBorder="1"/>
    <xf numFmtId="0" fontId="2" fillId="0" borderId="7" xfId="1" applyNumberFormat="1" applyFont="1" applyBorder="1" applyAlignment="1">
      <alignment horizontal="center"/>
    </xf>
    <xf numFmtId="0" fontId="2" fillId="0" borderId="12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0" borderId="22" xfId="1" applyNumberFormat="1" applyFont="1" applyFill="1" applyBorder="1"/>
    <xf numFmtId="0" fontId="5" fillId="0" borderId="23" xfId="1" applyNumberFormat="1" applyFont="1" applyBorder="1"/>
    <xf numFmtId="164" fontId="5" fillId="0" borderId="24" xfId="1" applyNumberFormat="1" applyFont="1" applyBorder="1"/>
    <xf numFmtId="164" fontId="5" fillId="0" borderId="23" xfId="1" applyNumberFormat="1" applyFont="1" applyBorder="1"/>
    <xf numFmtId="164" fontId="5" fillId="0" borderId="25" xfId="1" applyNumberFormat="1" applyFont="1" applyBorder="1"/>
    <xf numFmtId="164" fontId="5" fillId="0" borderId="26" xfId="1" applyNumberFormat="1" applyFont="1" applyBorder="1"/>
    <xf numFmtId="164" fontId="5" fillId="0" borderId="27" xfId="1" applyNumberFormat="1" applyFont="1" applyBorder="1"/>
    <xf numFmtId="164" fontId="5" fillId="0" borderId="23" xfId="1" applyNumberFormat="1" applyFont="1" applyFill="1" applyBorder="1"/>
    <xf numFmtId="164" fontId="5" fillId="0" borderId="25" xfId="1" applyNumberFormat="1" applyFont="1" applyFill="1" applyBorder="1"/>
    <xf numFmtId="164" fontId="5" fillId="0" borderId="24" xfId="1" applyNumberFormat="1" applyFont="1" applyFill="1" applyBorder="1"/>
    <xf numFmtId="164" fontId="5" fillId="0" borderId="17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tpower.sharepoint.com/sites/RegulatoryTeam/Shared%20Documents/General/OEB/Applications%20-%20OEB/2024%20DVA%20Consolidation/1.%20Application/Revised%20Application/DVA%20Cont%20Schedule_2010-2024.xlsx" TargetMode="External"/><Relationship Id="rId1" Type="http://schemas.openxmlformats.org/officeDocument/2006/relationships/externalLinkPath" Target="DVA%20Cont%20Schedule_201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 Schedule"/>
      <sheetName val="Table for Application"/>
      <sheetName val="IFRS"/>
      <sheetName val="MIST"/>
      <sheetName val="OEB Cost Assessment"/>
      <sheetName val="RCVA"/>
      <sheetName val="MRZ 1518 '17"/>
      <sheetName val="MRZ 1518 -20"/>
      <sheetName val="MRZ HST"/>
      <sheetName val="Customer count"/>
    </sheetNames>
    <sheetDataSet>
      <sheetData sheetId="0"/>
      <sheetData sheetId="1"/>
      <sheetData sheetId="2">
        <row r="12">
          <cell r="E12">
            <v>697.00371558571396</v>
          </cell>
        </row>
      </sheetData>
      <sheetData sheetId="3"/>
      <sheetData sheetId="4"/>
      <sheetData sheetId="5">
        <row r="6">
          <cell r="F6">
            <v>-111</v>
          </cell>
        </row>
        <row r="8">
          <cell r="F8">
            <v>9270</v>
          </cell>
        </row>
        <row r="10">
          <cell r="F10">
            <v>136</v>
          </cell>
        </row>
        <row r="14">
          <cell r="I14">
            <v>-22334</v>
          </cell>
        </row>
        <row r="15">
          <cell r="G15">
            <v>-718.36000000000013</v>
          </cell>
        </row>
        <row r="16">
          <cell r="H16">
            <v>-346.56100800000007</v>
          </cell>
          <cell r="I16">
            <v>-1156</v>
          </cell>
        </row>
      </sheetData>
      <sheetData sheetId="6"/>
      <sheetData sheetId="7"/>
      <sheetData sheetId="8">
        <row r="112">
          <cell r="H112">
            <v>-201.17361600000001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DEA9-4E2A-4D86-90F7-65C69925851E}">
  <dimension ref="A1:EW31"/>
  <sheetViews>
    <sheetView tabSelected="1" zoomScale="85" zoomScaleNormal="85" workbookViewId="0">
      <pane xSplit="2" topLeftCell="C1" activePane="topRight" state="frozen"/>
      <selection pane="topRight" activeCell="B29" sqref="B29"/>
    </sheetView>
  </sheetViews>
  <sheetFormatPr defaultRowHeight="14.25" x14ac:dyDescent="0.2"/>
  <cols>
    <col min="1" max="1" width="10.42578125" style="1" bestFit="1" customWidth="1"/>
    <col min="2" max="2" width="48.85546875" style="1" bestFit="1" customWidth="1"/>
    <col min="3" max="4" width="14.85546875" style="1" customWidth="1"/>
    <col min="5" max="6" width="14.85546875" style="1" hidden="1" customWidth="1"/>
    <col min="7" max="9" width="14.85546875" style="1" customWidth="1"/>
    <col min="10" max="11" width="14.85546875" style="1" hidden="1" customWidth="1"/>
    <col min="12" max="15" width="14.85546875" style="1" customWidth="1"/>
    <col min="16" max="16" width="14.85546875" style="1" hidden="1" customWidth="1"/>
    <col min="17" max="20" width="14.85546875" style="1" customWidth="1"/>
    <col min="21" max="21" width="14.85546875" style="1" hidden="1" customWidth="1"/>
    <col min="22" max="24" width="14.85546875" style="1" customWidth="1"/>
    <col min="25" max="26" width="14.85546875" style="1" hidden="1" customWidth="1"/>
    <col min="27" max="29" width="14.85546875" style="1" customWidth="1"/>
    <col min="30" max="31" width="14.85546875" style="1" hidden="1" customWidth="1"/>
    <col min="32" max="34" width="14.85546875" style="1" customWidth="1"/>
    <col min="35" max="36" width="14.85546875" style="1" hidden="1" customWidth="1"/>
    <col min="37" max="44" width="14.85546875" style="1" customWidth="1"/>
    <col min="45" max="46" width="14.85546875" style="1" hidden="1" customWidth="1"/>
    <col min="47" max="49" width="14.85546875" style="1" customWidth="1"/>
    <col min="50" max="51" width="14.85546875" style="1" hidden="1" customWidth="1"/>
    <col min="52" max="54" width="14.85546875" style="1" customWidth="1"/>
    <col min="55" max="56" width="14.85546875" style="1" hidden="1" customWidth="1"/>
    <col min="57" max="59" width="14.85546875" style="1" customWidth="1"/>
    <col min="60" max="61" width="14.85546875" style="1" hidden="1" customWidth="1"/>
    <col min="62" max="64" width="14.85546875" style="1" customWidth="1"/>
    <col min="65" max="66" width="14.85546875" style="1" hidden="1" customWidth="1"/>
    <col min="67" max="69" width="14.85546875" style="1" customWidth="1"/>
    <col min="70" max="71" width="14.85546875" style="1" hidden="1" customWidth="1"/>
    <col min="72" max="74" width="14.85546875" style="1" customWidth="1"/>
    <col min="75" max="76" width="14.85546875" style="1" hidden="1" customWidth="1"/>
    <col min="77" max="79" width="14.85546875" style="1" customWidth="1"/>
    <col min="80" max="81" width="14.85546875" style="1" hidden="1" customWidth="1"/>
    <col min="82" max="84" width="14.85546875" style="1" customWidth="1"/>
    <col min="85" max="86" width="14.85546875" style="1" hidden="1" customWidth="1"/>
    <col min="87" max="89" width="14.85546875" style="1" customWidth="1"/>
    <col min="90" max="91" width="14.85546875" style="1" hidden="1" customWidth="1"/>
    <col min="92" max="94" width="14.85546875" style="1" customWidth="1"/>
    <col min="95" max="96" width="14.85546875" style="1" hidden="1" customWidth="1"/>
    <col min="97" max="99" width="14.85546875" style="1" customWidth="1"/>
    <col min="100" max="101" width="14.85546875" style="1" hidden="1" customWidth="1"/>
    <col min="102" max="104" width="14.85546875" style="1" customWidth="1"/>
    <col min="105" max="106" width="14.85546875" style="1" hidden="1" customWidth="1"/>
    <col min="107" max="109" width="14.85546875" style="1" customWidth="1"/>
    <col min="110" max="111" width="14.85546875" style="1" hidden="1" customWidth="1"/>
    <col min="112" max="112" width="14.85546875" style="1" customWidth="1"/>
    <col min="113" max="113" width="21.140625" style="1" customWidth="1"/>
    <col min="114" max="114" width="16.42578125" style="1" customWidth="1"/>
    <col min="115" max="115" width="12.28515625" style="1" hidden="1" customWidth="1"/>
    <col min="116" max="116" width="9.28515625" style="1" hidden="1" customWidth="1"/>
    <col min="117" max="117" width="15.85546875" style="1" customWidth="1"/>
    <col min="118" max="118" width="10.5703125" style="1" bestFit="1" customWidth="1"/>
    <col min="119" max="119" width="9.28515625" style="1" bestFit="1" customWidth="1"/>
    <col min="120" max="120" width="12.7109375" style="1" hidden="1" customWidth="1"/>
    <col min="121" max="121" width="13.42578125" style="1" hidden="1" customWidth="1"/>
    <col min="122" max="122" width="10.5703125" style="1" bestFit="1" customWidth="1"/>
    <col min="123" max="124" width="11.28515625" style="1" customWidth="1"/>
    <col min="125" max="125" width="11.28515625" style="1" hidden="1" customWidth="1"/>
    <col min="126" max="126" width="13.28515625" style="1" hidden="1" customWidth="1"/>
    <col min="127" max="129" width="11.28515625" style="1" customWidth="1"/>
    <col min="130" max="130" width="11.28515625" style="1" hidden="1" customWidth="1"/>
    <col min="131" max="131" width="13.5703125" style="1" hidden="1" customWidth="1"/>
    <col min="132" max="132" width="11.28515625" style="1" customWidth="1"/>
    <col min="133" max="133" width="18.140625" style="1" customWidth="1"/>
    <col min="134" max="134" width="15.42578125" style="1" customWidth="1"/>
    <col min="135" max="135" width="13.42578125" style="1" hidden="1" customWidth="1"/>
    <col min="136" max="136" width="15.42578125" style="1" hidden="1" customWidth="1"/>
    <col min="137" max="137" width="16.85546875" style="1" customWidth="1"/>
    <col min="138" max="138" width="13.85546875" style="1" customWidth="1"/>
    <col min="139" max="139" width="10.5703125" style="1" bestFit="1" customWidth="1"/>
    <col min="140" max="140" width="12.28515625" style="1" hidden="1" customWidth="1"/>
    <col min="141" max="141" width="9.28515625" style="1" hidden="1" customWidth="1"/>
    <col min="142" max="142" width="11" style="1" bestFit="1" customWidth="1"/>
    <col min="143" max="143" width="14.140625" style="1" customWidth="1"/>
    <col min="144" max="144" width="11.42578125" style="1" customWidth="1"/>
    <col min="145" max="145" width="11.5703125" style="1" hidden="1" customWidth="1"/>
    <col min="146" max="146" width="15.7109375" style="1" customWidth="1"/>
    <col min="147" max="147" width="13" style="1" customWidth="1"/>
    <col min="148" max="148" width="11" style="1" bestFit="1" customWidth="1"/>
    <col min="149" max="149" width="10.5703125" style="1" bestFit="1" customWidth="1"/>
    <col min="150" max="150" width="12.85546875" style="1" hidden="1" customWidth="1"/>
    <col min="151" max="151" width="13.140625" style="1" hidden="1" customWidth="1"/>
    <col min="152" max="152" width="11" style="1" customWidth="1"/>
    <col min="153" max="153" width="20" style="1" customWidth="1"/>
    <col min="154" max="16384" width="9.140625" style="1"/>
  </cols>
  <sheetData>
    <row r="1" spans="1:153" ht="20.25" x14ac:dyDescent="0.3">
      <c r="A1" s="53" t="s">
        <v>0</v>
      </c>
    </row>
    <row r="3" spans="1:153" ht="15" thickBot="1" x14ac:dyDescent="0.25"/>
    <row r="4" spans="1:153" s="14" customFormat="1" ht="20.25" thickBot="1" x14ac:dyDescent="0.35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9"/>
    </row>
    <row r="5" spans="1:153" ht="28.5" thickBot="1" x14ac:dyDescent="0.35">
      <c r="A5" s="50"/>
      <c r="B5" s="2"/>
      <c r="C5" s="63">
        <v>2010</v>
      </c>
      <c r="D5" s="64"/>
      <c r="E5" s="64"/>
      <c r="F5" s="64"/>
      <c r="G5" s="64"/>
      <c r="H5" s="64"/>
      <c r="I5" s="64"/>
      <c r="J5" s="64"/>
      <c r="K5" s="64"/>
      <c r="L5" s="64"/>
      <c r="M5" s="63">
        <v>2011</v>
      </c>
      <c r="N5" s="64"/>
      <c r="O5" s="64"/>
      <c r="P5" s="64"/>
      <c r="Q5" s="64"/>
      <c r="R5" s="64"/>
      <c r="S5" s="64"/>
      <c r="T5" s="64"/>
      <c r="U5" s="64"/>
      <c r="V5" s="65"/>
      <c r="W5" s="64">
        <v>2012</v>
      </c>
      <c r="X5" s="64"/>
      <c r="Y5" s="64"/>
      <c r="Z5" s="64"/>
      <c r="AA5" s="64"/>
      <c r="AB5" s="64"/>
      <c r="AC5" s="64"/>
      <c r="AD5" s="64"/>
      <c r="AE5" s="64"/>
      <c r="AF5" s="64"/>
      <c r="AG5" s="63">
        <v>2013</v>
      </c>
      <c r="AH5" s="64"/>
      <c r="AI5" s="64"/>
      <c r="AJ5" s="64"/>
      <c r="AK5" s="64"/>
      <c r="AL5" s="64"/>
      <c r="AM5" s="64"/>
      <c r="AN5" s="64"/>
      <c r="AO5" s="64"/>
      <c r="AP5" s="65"/>
      <c r="AQ5" s="64">
        <v>2014</v>
      </c>
      <c r="AR5" s="64"/>
      <c r="AS5" s="64"/>
      <c r="AT5" s="64"/>
      <c r="AU5" s="64"/>
      <c r="AV5" s="64"/>
      <c r="AW5" s="64"/>
      <c r="AX5" s="64"/>
      <c r="AY5" s="64"/>
      <c r="AZ5" s="64"/>
      <c r="BA5" s="63">
        <v>2015</v>
      </c>
      <c r="BB5" s="64"/>
      <c r="BC5" s="64"/>
      <c r="BD5" s="64"/>
      <c r="BE5" s="64"/>
      <c r="BF5" s="64"/>
      <c r="BG5" s="64"/>
      <c r="BH5" s="64"/>
      <c r="BI5" s="64"/>
      <c r="BJ5" s="65"/>
      <c r="BK5" s="64">
        <v>2016</v>
      </c>
      <c r="BL5" s="64"/>
      <c r="BM5" s="64"/>
      <c r="BN5" s="64"/>
      <c r="BO5" s="64"/>
      <c r="BP5" s="64"/>
      <c r="BQ5" s="64"/>
      <c r="BR5" s="64"/>
      <c r="BS5" s="64"/>
      <c r="BT5" s="64"/>
      <c r="BU5" s="63">
        <v>2017</v>
      </c>
      <c r="BV5" s="64"/>
      <c r="BW5" s="64"/>
      <c r="BX5" s="64"/>
      <c r="BY5" s="64"/>
      <c r="BZ5" s="64"/>
      <c r="CA5" s="64"/>
      <c r="CB5" s="64"/>
      <c r="CC5" s="64"/>
      <c r="CD5" s="65"/>
      <c r="CE5" s="63">
        <v>2018</v>
      </c>
      <c r="CF5" s="64"/>
      <c r="CG5" s="64"/>
      <c r="CH5" s="64"/>
      <c r="CI5" s="64"/>
      <c r="CJ5" s="64"/>
      <c r="CK5" s="64"/>
      <c r="CL5" s="64"/>
      <c r="CM5" s="64"/>
      <c r="CN5" s="65"/>
      <c r="CO5" s="64">
        <v>2019</v>
      </c>
      <c r="CP5" s="64"/>
      <c r="CQ5" s="64"/>
      <c r="CR5" s="64"/>
      <c r="CS5" s="64"/>
      <c r="CT5" s="64"/>
      <c r="CU5" s="64"/>
      <c r="CV5" s="64"/>
      <c r="CW5" s="64"/>
      <c r="CX5" s="64"/>
      <c r="CY5" s="63">
        <v>2020</v>
      </c>
      <c r="CZ5" s="64"/>
      <c r="DA5" s="64"/>
      <c r="DB5" s="64"/>
      <c r="DC5" s="64"/>
      <c r="DD5" s="64"/>
      <c r="DE5" s="64"/>
      <c r="DF5" s="64"/>
      <c r="DG5" s="64"/>
      <c r="DH5" s="65"/>
      <c r="DI5" s="64">
        <v>2021</v>
      </c>
      <c r="DJ5" s="64"/>
      <c r="DK5" s="64"/>
      <c r="DL5" s="64"/>
      <c r="DM5" s="64"/>
      <c r="DN5" s="64"/>
      <c r="DO5" s="64"/>
      <c r="DP5" s="64"/>
      <c r="DQ5" s="64"/>
      <c r="DR5" s="64"/>
      <c r="DS5" s="63">
        <v>2022</v>
      </c>
      <c r="DT5" s="64"/>
      <c r="DU5" s="64"/>
      <c r="DV5" s="64"/>
      <c r="DW5" s="64"/>
      <c r="DX5" s="64"/>
      <c r="DY5" s="64"/>
      <c r="DZ5" s="64"/>
      <c r="EA5" s="64"/>
      <c r="EB5" s="65"/>
      <c r="EC5" s="64">
        <v>2023</v>
      </c>
      <c r="ED5" s="64"/>
      <c r="EE5" s="64"/>
      <c r="EF5" s="64"/>
      <c r="EG5" s="64"/>
      <c r="EH5" s="64"/>
      <c r="EI5" s="64"/>
      <c r="EJ5" s="64"/>
      <c r="EK5" s="64"/>
      <c r="EL5" s="64"/>
      <c r="EM5" s="63">
        <v>2024</v>
      </c>
      <c r="EN5" s="64"/>
      <c r="EO5" s="64"/>
      <c r="EP5" s="64"/>
      <c r="EQ5" s="64"/>
      <c r="ER5" s="64"/>
      <c r="ES5" s="64"/>
      <c r="ET5" s="64"/>
      <c r="EU5" s="64"/>
      <c r="EV5" s="65"/>
      <c r="EW5" s="57"/>
    </row>
    <row r="6" spans="1:153" s="6" customFormat="1" ht="49.5" customHeight="1" x14ac:dyDescent="0.25">
      <c r="A6" s="51"/>
      <c r="B6" s="52"/>
      <c r="C6" s="3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4</v>
      </c>
      <c r="K6" s="4" t="s">
        <v>9</v>
      </c>
      <c r="L6" s="4" t="s">
        <v>10</v>
      </c>
      <c r="M6" s="3" t="s">
        <v>2</v>
      </c>
      <c r="N6" s="4" t="s">
        <v>3</v>
      </c>
      <c r="O6" s="4" t="s">
        <v>4</v>
      </c>
      <c r="P6" s="4" t="s">
        <v>5</v>
      </c>
      <c r="Q6" s="4" t="s">
        <v>6</v>
      </c>
      <c r="R6" s="4" t="s">
        <v>7</v>
      </c>
      <c r="S6" s="4" t="s">
        <v>8</v>
      </c>
      <c r="T6" s="4" t="s">
        <v>4</v>
      </c>
      <c r="U6" s="4" t="s">
        <v>9</v>
      </c>
      <c r="V6" s="5" t="s">
        <v>10</v>
      </c>
      <c r="W6" s="4" t="s">
        <v>2</v>
      </c>
      <c r="X6" s="4" t="s">
        <v>3</v>
      </c>
      <c r="Y6" s="4" t="s">
        <v>4</v>
      </c>
      <c r="Z6" s="4" t="s">
        <v>5</v>
      </c>
      <c r="AA6" s="4" t="s">
        <v>6</v>
      </c>
      <c r="AB6" s="4" t="s">
        <v>7</v>
      </c>
      <c r="AC6" s="4" t="s">
        <v>8</v>
      </c>
      <c r="AD6" s="4" t="s">
        <v>4</v>
      </c>
      <c r="AE6" s="4" t="s">
        <v>9</v>
      </c>
      <c r="AF6" s="4" t="s">
        <v>10</v>
      </c>
      <c r="AG6" s="3" t="s">
        <v>2</v>
      </c>
      <c r="AH6" s="4" t="s">
        <v>3</v>
      </c>
      <c r="AI6" s="4" t="s">
        <v>4</v>
      </c>
      <c r="AJ6" s="4" t="s">
        <v>5</v>
      </c>
      <c r="AK6" s="4" t="s">
        <v>6</v>
      </c>
      <c r="AL6" s="4" t="s">
        <v>7</v>
      </c>
      <c r="AM6" s="4" t="s">
        <v>8</v>
      </c>
      <c r="AN6" s="4" t="s">
        <v>4</v>
      </c>
      <c r="AO6" s="4" t="s">
        <v>9</v>
      </c>
      <c r="AP6" s="5" t="s">
        <v>10</v>
      </c>
      <c r="AQ6" s="4" t="s">
        <v>2</v>
      </c>
      <c r="AR6" s="4" t="s">
        <v>3</v>
      </c>
      <c r="AS6" s="4" t="s">
        <v>4</v>
      </c>
      <c r="AT6" s="4" t="s">
        <v>5</v>
      </c>
      <c r="AU6" s="4" t="s">
        <v>6</v>
      </c>
      <c r="AV6" s="4" t="s">
        <v>7</v>
      </c>
      <c r="AW6" s="4" t="s">
        <v>8</v>
      </c>
      <c r="AX6" s="4" t="s">
        <v>4</v>
      </c>
      <c r="AY6" s="4" t="s">
        <v>9</v>
      </c>
      <c r="AZ6" s="4" t="s">
        <v>10</v>
      </c>
      <c r="BA6" s="3" t="s">
        <v>2</v>
      </c>
      <c r="BB6" s="4" t="s">
        <v>3</v>
      </c>
      <c r="BC6" s="4" t="s">
        <v>4</v>
      </c>
      <c r="BD6" s="4" t="s">
        <v>5</v>
      </c>
      <c r="BE6" s="4" t="s">
        <v>6</v>
      </c>
      <c r="BF6" s="4" t="s">
        <v>7</v>
      </c>
      <c r="BG6" s="4" t="s">
        <v>8</v>
      </c>
      <c r="BH6" s="4" t="s">
        <v>4</v>
      </c>
      <c r="BI6" s="4" t="s">
        <v>9</v>
      </c>
      <c r="BJ6" s="5" t="s">
        <v>10</v>
      </c>
      <c r="BK6" s="4" t="s">
        <v>2</v>
      </c>
      <c r="BL6" s="4" t="s">
        <v>3</v>
      </c>
      <c r="BM6" s="4" t="s">
        <v>4</v>
      </c>
      <c r="BN6" s="4" t="s">
        <v>5</v>
      </c>
      <c r="BO6" s="4" t="s">
        <v>6</v>
      </c>
      <c r="BP6" s="4" t="s">
        <v>7</v>
      </c>
      <c r="BQ6" s="4" t="s">
        <v>8</v>
      </c>
      <c r="BR6" s="4" t="s">
        <v>4</v>
      </c>
      <c r="BS6" s="4" t="s">
        <v>9</v>
      </c>
      <c r="BT6" s="4" t="s">
        <v>10</v>
      </c>
      <c r="BU6" s="3" t="s">
        <v>2</v>
      </c>
      <c r="BV6" s="4" t="s">
        <v>3</v>
      </c>
      <c r="BW6" s="4" t="s">
        <v>4</v>
      </c>
      <c r="BX6" s="4" t="s">
        <v>5</v>
      </c>
      <c r="BY6" s="4" t="s">
        <v>6</v>
      </c>
      <c r="BZ6" s="4" t="s">
        <v>7</v>
      </c>
      <c r="CA6" s="4" t="s">
        <v>8</v>
      </c>
      <c r="CB6" s="4" t="s">
        <v>4</v>
      </c>
      <c r="CC6" s="4" t="s">
        <v>9</v>
      </c>
      <c r="CD6" s="5" t="s">
        <v>10</v>
      </c>
      <c r="CE6" s="3" t="s">
        <v>2</v>
      </c>
      <c r="CF6" s="4" t="s">
        <v>3</v>
      </c>
      <c r="CG6" s="4" t="s">
        <v>4</v>
      </c>
      <c r="CH6" s="4" t="s">
        <v>5</v>
      </c>
      <c r="CI6" s="4" t="s">
        <v>6</v>
      </c>
      <c r="CJ6" s="4" t="s">
        <v>7</v>
      </c>
      <c r="CK6" s="4" t="s">
        <v>8</v>
      </c>
      <c r="CL6" s="4" t="s">
        <v>4</v>
      </c>
      <c r="CM6" s="4" t="s">
        <v>9</v>
      </c>
      <c r="CN6" s="5" t="s">
        <v>10</v>
      </c>
      <c r="CO6" s="4" t="s">
        <v>2</v>
      </c>
      <c r="CP6" s="4" t="s">
        <v>3</v>
      </c>
      <c r="CQ6" s="4" t="s">
        <v>4</v>
      </c>
      <c r="CR6" s="4" t="s">
        <v>5</v>
      </c>
      <c r="CS6" s="4" t="s">
        <v>6</v>
      </c>
      <c r="CT6" s="4" t="s">
        <v>7</v>
      </c>
      <c r="CU6" s="4" t="s">
        <v>8</v>
      </c>
      <c r="CV6" s="4" t="s">
        <v>4</v>
      </c>
      <c r="CW6" s="4" t="s">
        <v>9</v>
      </c>
      <c r="CX6" s="4" t="s">
        <v>10</v>
      </c>
      <c r="CY6" s="3" t="s">
        <v>2</v>
      </c>
      <c r="CZ6" s="4" t="s">
        <v>3</v>
      </c>
      <c r="DA6" s="4" t="s">
        <v>4</v>
      </c>
      <c r="DB6" s="4" t="s">
        <v>5</v>
      </c>
      <c r="DC6" s="4" t="s">
        <v>6</v>
      </c>
      <c r="DD6" s="4" t="s">
        <v>7</v>
      </c>
      <c r="DE6" s="4" t="s">
        <v>8</v>
      </c>
      <c r="DF6" s="4" t="s">
        <v>4</v>
      </c>
      <c r="DG6" s="4" t="s">
        <v>9</v>
      </c>
      <c r="DH6" s="5" t="s">
        <v>10</v>
      </c>
      <c r="DI6" s="4" t="s">
        <v>2</v>
      </c>
      <c r="DJ6" s="4" t="s">
        <v>3</v>
      </c>
      <c r="DK6" s="4" t="s">
        <v>4</v>
      </c>
      <c r="DL6" s="4" t="s">
        <v>5</v>
      </c>
      <c r="DM6" s="4" t="s">
        <v>6</v>
      </c>
      <c r="DN6" s="4" t="s">
        <v>7</v>
      </c>
      <c r="DO6" s="4" t="s">
        <v>8</v>
      </c>
      <c r="DP6" s="4" t="s">
        <v>4</v>
      </c>
      <c r="DQ6" s="4" t="s">
        <v>9</v>
      </c>
      <c r="DR6" s="4" t="s">
        <v>10</v>
      </c>
      <c r="DS6" s="3" t="s">
        <v>2</v>
      </c>
      <c r="DT6" s="4" t="s">
        <v>3</v>
      </c>
      <c r="DU6" s="4" t="s">
        <v>4</v>
      </c>
      <c r="DV6" s="4" t="s">
        <v>5</v>
      </c>
      <c r="DW6" s="4" t="s">
        <v>6</v>
      </c>
      <c r="DX6" s="4" t="s">
        <v>7</v>
      </c>
      <c r="DY6" s="4" t="s">
        <v>8</v>
      </c>
      <c r="DZ6" s="4" t="s">
        <v>4</v>
      </c>
      <c r="EA6" s="4" t="s">
        <v>9</v>
      </c>
      <c r="EB6" s="5" t="s">
        <v>10</v>
      </c>
      <c r="EC6" s="4" t="s">
        <v>2</v>
      </c>
      <c r="ED6" s="4" t="s">
        <v>3</v>
      </c>
      <c r="EE6" s="4" t="s">
        <v>4</v>
      </c>
      <c r="EF6" s="4" t="s">
        <v>5</v>
      </c>
      <c r="EG6" s="4" t="s">
        <v>6</v>
      </c>
      <c r="EH6" s="4" t="s">
        <v>7</v>
      </c>
      <c r="EI6" s="4" t="s">
        <v>8</v>
      </c>
      <c r="EJ6" s="4" t="s">
        <v>4</v>
      </c>
      <c r="EK6" s="4" t="s">
        <v>9</v>
      </c>
      <c r="EL6" s="4" t="s">
        <v>10</v>
      </c>
      <c r="EM6" s="3" t="s">
        <v>2</v>
      </c>
      <c r="EN6" s="4" t="s">
        <v>3</v>
      </c>
      <c r="EO6" s="4" t="s">
        <v>4</v>
      </c>
      <c r="EP6" s="4" t="s">
        <v>5</v>
      </c>
      <c r="EQ6" s="4" t="s">
        <v>6</v>
      </c>
      <c r="ER6" s="4" t="s">
        <v>7</v>
      </c>
      <c r="ES6" s="4" t="s">
        <v>8</v>
      </c>
      <c r="ET6" s="4" t="s">
        <v>4</v>
      </c>
      <c r="EU6" s="4" t="s">
        <v>9</v>
      </c>
      <c r="EV6" s="5" t="s">
        <v>10</v>
      </c>
      <c r="EW6" s="56" t="s">
        <v>11</v>
      </c>
    </row>
    <row r="7" spans="1:153" s="14" customFormat="1" x14ac:dyDescent="0.2">
      <c r="A7" s="58">
        <v>1508</v>
      </c>
      <c r="B7" s="7" t="s">
        <v>12</v>
      </c>
      <c r="C7" s="8"/>
      <c r="D7" s="9"/>
      <c r="E7" s="9"/>
      <c r="F7" s="9"/>
      <c r="G7" s="9">
        <f t="shared" ref="G7:G11" si="0">C7+D7-E7+F7</f>
        <v>0</v>
      </c>
      <c r="H7" s="9"/>
      <c r="I7" s="9"/>
      <c r="J7" s="9"/>
      <c r="K7" s="9"/>
      <c r="L7" s="10">
        <f t="shared" ref="L7:L11" si="1">H7+I7-J7+K7</f>
        <v>0</v>
      </c>
      <c r="M7" s="8">
        <f>G7</f>
        <v>0</v>
      </c>
      <c r="N7" s="9"/>
      <c r="O7" s="9"/>
      <c r="P7" s="9"/>
      <c r="Q7" s="9">
        <f t="shared" ref="Q7:Q11" si="2">M7+N7-O7+P7</f>
        <v>0</v>
      </c>
      <c r="R7" s="9">
        <f>L7</f>
        <v>0</v>
      </c>
      <c r="S7" s="9"/>
      <c r="T7" s="9"/>
      <c r="U7" s="9"/>
      <c r="V7" s="7">
        <f t="shared" ref="V7:V11" si="3">R7+S7-T7+U7</f>
        <v>0</v>
      </c>
      <c r="W7" s="11">
        <f t="shared" ref="W7:W11" si="4">Q7</f>
        <v>0</v>
      </c>
      <c r="X7" s="9"/>
      <c r="Y7" s="9"/>
      <c r="Z7" s="9"/>
      <c r="AA7" s="9">
        <f t="shared" ref="AA7:AA11" si="5">W7+X7-Y7+Z7</f>
        <v>0</v>
      </c>
      <c r="AB7" s="9">
        <f>V7</f>
        <v>0</v>
      </c>
      <c r="AC7" s="9"/>
      <c r="AD7" s="9"/>
      <c r="AE7" s="9"/>
      <c r="AF7" s="10">
        <f t="shared" ref="AF7:AF11" si="6">AB7+AC7-AD7+AE7</f>
        <v>0</v>
      </c>
      <c r="AG7" s="8">
        <f>AA7</f>
        <v>0</v>
      </c>
      <c r="AH7" s="9"/>
      <c r="AI7" s="9"/>
      <c r="AJ7" s="9"/>
      <c r="AK7" s="9">
        <f t="shared" ref="AK7:AK10" si="7">AG7+AH7-AI7+AJ7</f>
        <v>0</v>
      </c>
      <c r="AL7" s="9">
        <f>AF7</f>
        <v>0</v>
      </c>
      <c r="AM7" s="9"/>
      <c r="AN7" s="9"/>
      <c r="AO7" s="9"/>
      <c r="AP7" s="7">
        <f t="shared" ref="AP7:AP11" si="8">AL7+AM7-AN7+AO7</f>
        <v>0</v>
      </c>
      <c r="AQ7" s="11">
        <f>AK7</f>
        <v>0</v>
      </c>
      <c r="AR7" s="9"/>
      <c r="AS7" s="9"/>
      <c r="AT7" s="9"/>
      <c r="AU7" s="9">
        <f t="shared" ref="AU7:AU10" si="9">AQ7+AR7-AS7+AT7</f>
        <v>0</v>
      </c>
      <c r="AV7" s="9">
        <f>AP7</f>
        <v>0</v>
      </c>
      <c r="AW7" s="9"/>
      <c r="AX7" s="9"/>
      <c r="AY7" s="9"/>
      <c r="AZ7" s="10">
        <f t="shared" ref="AZ7:AZ11" si="10">AV7+AW7-AX7+AY7</f>
        <v>0</v>
      </c>
      <c r="BA7" s="8">
        <f>AU7</f>
        <v>0</v>
      </c>
      <c r="BB7" s="9">
        <v>20340</v>
      </c>
      <c r="BC7" s="9"/>
      <c r="BD7" s="9"/>
      <c r="BE7" s="9">
        <f t="shared" ref="BE7:BE10" si="11">BA7+BB7-BC7+BD7</f>
        <v>20340</v>
      </c>
      <c r="BF7" s="9">
        <f>AZ7</f>
        <v>0</v>
      </c>
      <c r="BG7" s="9">
        <v>111.86999999999999</v>
      </c>
      <c r="BH7" s="9"/>
      <c r="BI7" s="9"/>
      <c r="BJ7" s="7">
        <f t="shared" ref="BJ7:BJ11" si="12">BF7+BG7-BH7+BI7</f>
        <v>111.86999999999999</v>
      </c>
      <c r="BK7" s="11">
        <f>BE7</f>
        <v>20340</v>
      </c>
      <c r="BL7" s="9">
        <v>5085</v>
      </c>
      <c r="BM7" s="9"/>
      <c r="BN7" s="9"/>
      <c r="BO7" s="9">
        <f t="shared" ref="BO7:BO10" si="13">BK7+BL7-BM7+BN7</f>
        <v>25425</v>
      </c>
      <c r="BP7" s="9">
        <f>BJ7</f>
        <v>111.86999999999999</v>
      </c>
      <c r="BQ7" s="9">
        <v>251.70749999999998</v>
      </c>
      <c r="BR7" s="9"/>
      <c r="BS7" s="9"/>
      <c r="BT7" s="10">
        <f t="shared" ref="BT7:BT11" si="14">BP7+BQ7-BR7+BS7</f>
        <v>363.57749999999999</v>
      </c>
      <c r="BU7" s="8">
        <f>BO7</f>
        <v>25425</v>
      </c>
      <c r="BV7" s="9"/>
      <c r="BW7" s="9"/>
      <c r="BX7" s="9"/>
      <c r="BY7" s="9">
        <f t="shared" ref="BY7:BY10" si="15">BU7+BV7-BW7+BX7</f>
        <v>25425</v>
      </c>
      <c r="BZ7" s="9">
        <f>BT7</f>
        <v>363.57749999999999</v>
      </c>
      <c r="CA7" s="9">
        <v>305.10000000000002</v>
      </c>
      <c r="CB7" s="9"/>
      <c r="CC7" s="9"/>
      <c r="CD7" s="7">
        <f t="shared" ref="CD7:CD11" si="16">BZ7+CA7-CB7+CC7</f>
        <v>668.67750000000001</v>
      </c>
      <c r="CE7" s="8">
        <f>BY7</f>
        <v>25425</v>
      </c>
      <c r="CF7" s="9"/>
      <c r="CG7" s="9"/>
      <c r="CH7" s="9"/>
      <c r="CI7" s="9">
        <f t="shared" ref="CI7:CI10" si="17">CE7+CF7-CG7+CH7</f>
        <v>25425</v>
      </c>
      <c r="CJ7" s="9">
        <f>CD7</f>
        <v>668.67750000000001</v>
      </c>
      <c r="CK7" s="9">
        <v>472.20581249999998</v>
      </c>
      <c r="CL7" s="9"/>
      <c r="CM7" s="9"/>
      <c r="CN7" s="7">
        <f t="shared" ref="CN7:CN11" si="18">CJ7+CK7-CL7+CM7</f>
        <v>1140.8833125000001</v>
      </c>
      <c r="CO7" s="11">
        <f>CI7</f>
        <v>25425</v>
      </c>
      <c r="CP7" s="9"/>
      <c r="CQ7" s="9"/>
      <c r="CR7" s="9"/>
      <c r="CS7" s="9">
        <f t="shared" ref="CS7:CS10" si="19">CO7+CP7-CQ7+CR7</f>
        <v>25425</v>
      </c>
      <c r="CT7" s="9">
        <f>CN7</f>
        <v>1140.8833125000001</v>
      </c>
      <c r="CU7" s="9">
        <v>571.426875</v>
      </c>
      <c r="CV7" s="9"/>
      <c r="CW7" s="9"/>
      <c r="CX7" s="10">
        <f t="shared" ref="CX7:CX11" si="20">CT7+CU7-CV7+CW7</f>
        <v>1712.3101875000002</v>
      </c>
      <c r="CY7" s="8">
        <f>CS7</f>
        <v>25425</v>
      </c>
      <c r="CZ7" s="9"/>
      <c r="DA7" s="9"/>
      <c r="DB7" s="9"/>
      <c r="DC7" s="9">
        <f t="shared" ref="DC7:DC10" si="21">CY7+CZ7-DA7+DB7</f>
        <v>25425</v>
      </c>
      <c r="DD7" s="9">
        <f>CX7</f>
        <v>1712.3101875000002</v>
      </c>
      <c r="DE7" s="9">
        <v>349.59375</v>
      </c>
      <c r="DF7" s="9"/>
      <c r="DG7" s="9"/>
      <c r="DH7" s="7">
        <f t="shared" ref="DH7:DH11" si="22">DD7+DE7-DF7+DG7</f>
        <v>2061.9039375000002</v>
      </c>
      <c r="DI7" s="11">
        <f>DC7</f>
        <v>25425</v>
      </c>
      <c r="DJ7" s="9"/>
      <c r="DK7" s="9"/>
      <c r="DL7" s="9"/>
      <c r="DM7" s="9">
        <f t="shared" ref="DM7:DM11" si="23">DI7+DJ7-DK7+DL7</f>
        <v>25425</v>
      </c>
      <c r="DN7" s="9">
        <f>DH7</f>
        <v>2061.9039375000002</v>
      </c>
      <c r="DO7" s="9">
        <v>144.92250000000001</v>
      </c>
      <c r="DP7" s="9"/>
      <c r="DQ7" s="9"/>
      <c r="DR7" s="10">
        <f t="shared" ref="DR7:DR11" si="24">DN7+DO7-DP7+DQ7</f>
        <v>2206.8264375000003</v>
      </c>
      <c r="DS7" s="8">
        <f>DM7</f>
        <v>25425</v>
      </c>
      <c r="DT7" s="9"/>
      <c r="DU7" s="9"/>
      <c r="DV7" s="9"/>
      <c r="DW7" s="9">
        <f t="shared" ref="DW7:DW11" si="25">DS7+DT7-DU7+DV7</f>
        <v>25425</v>
      </c>
      <c r="DX7" s="9">
        <f>DR7</f>
        <v>2206.8264375000003</v>
      </c>
      <c r="DY7" s="9">
        <v>486.88875000000002</v>
      </c>
      <c r="DZ7" s="9"/>
      <c r="EA7" s="9"/>
      <c r="EB7" s="7">
        <f t="shared" ref="EB7:EB11" si="26">DX7+DY7-DZ7+EA7</f>
        <v>2693.7151875000004</v>
      </c>
      <c r="EC7" s="11">
        <f>DW7</f>
        <v>25425</v>
      </c>
      <c r="ED7" s="9"/>
      <c r="EE7" s="9"/>
      <c r="EF7" s="9"/>
      <c r="EG7" s="9">
        <f t="shared" ref="EG7:EG11" si="27">EC7+ED7-EE7+EF7</f>
        <v>25425</v>
      </c>
      <c r="EH7" s="9">
        <f>EB7</f>
        <v>2693.7151875000004</v>
      </c>
      <c r="EI7" s="9">
        <v>1282.6912499999999</v>
      </c>
      <c r="EJ7" s="9"/>
      <c r="EK7" s="9"/>
      <c r="EL7" s="10">
        <f t="shared" ref="EL7:EL11" si="28">EH7+EI7-EJ7+EK7</f>
        <v>3976.4064375000003</v>
      </c>
      <c r="EM7" s="12">
        <f>EG7</f>
        <v>25425</v>
      </c>
      <c r="EN7" s="13"/>
      <c r="EO7" s="13"/>
      <c r="EP7" s="13"/>
      <c r="EQ7" s="13">
        <f t="shared" ref="EQ7:EQ11" si="29">EM7+EN7-EO7+EP7</f>
        <v>25425</v>
      </c>
      <c r="ER7" s="13">
        <f>EL7</f>
        <v>3976.4064375000003</v>
      </c>
      <c r="ES7" s="13">
        <v>1309.6468411885248</v>
      </c>
      <c r="ET7" s="13"/>
      <c r="EU7" s="13"/>
      <c r="EV7" s="15">
        <f t="shared" ref="EV7:EV11" si="30">ER7+ES7-ET7+EU7</f>
        <v>5286.0532786885251</v>
      </c>
      <c r="EW7" s="46">
        <f>EV7+EQ7</f>
        <v>30711.053278688523</v>
      </c>
    </row>
    <row r="8" spans="1:153" s="14" customFormat="1" x14ac:dyDescent="0.2">
      <c r="A8" s="58">
        <v>1508</v>
      </c>
      <c r="B8" s="7" t="s">
        <v>13</v>
      </c>
      <c r="C8" s="8"/>
      <c r="D8" s="9"/>
      <c r="E8" s="9"/>
      <c r="F8" s="9"/>
      <c r="G8" s="9">
        <f t="shared" si="0"/>
        <v>0</v>
      </c>
      <c r="H8" s="9"/>
      <c r="I8" s="9"/>
      <c r="J8" s="9"/>
      <c r="K8" s="9"/>
      <c r="L8" s="10">
        <f t="shared" si="1"/>
        <v>0</v>
      </c>
      <c r="M8" s="8">
        <f t="shared" ref="M8:M11" si="31">G8</f>
        <v>0</v>
      </c>
      <c r="N8" s="9"/>
      <c r="O8" s="9"/>
      <c r="P8" s="9"/>
      <c r="Q8" s="9">
        <f t="shared" si="2"/>
        <v>0</v>
      </c>
      <c r="R8" s="9">
        <f t="shared" ref="R8:R11" si="32">L8</f>
        <v>0</v>
      </c>
      <c r="S8" s="9"/>
      <c r="T8" s="9"/>
      <c r="U8" s="9"/>
      <c r="V8" s="7">
        <f t="shared" si="3"/>
        <v>0</v>
      </c>
      <c r="W8" s="11">
        <f t="shared" si="4"/>
        <v>0</v>
      </c>
      <c r="X8" s="9"/>
      <c r="Y8" s="9"/>
      <c r="Z8" s="9"/>
      <c r="AA8" s="9">
        <f t="shared" si="5"/>
        <v>0</v>
      </c>
      <c r="AB8" s="9">
        <f t="shared" ref="AB8:AB11" si="33">V8</f>
        <v>0</v>
      </c>
      <c r="AC8" s="9"/>
      <c r="AD8" s="9"/>
      <c r="AE8" s="9"/>
      <c r="AF8" s="10">
        <f t="shared" si="6"/>
        <v>0</v>
      </c>
      <c r="AG8" s="8">
        <f t="shared" ref="AG8:AG11" si="34">AA8</f>
        <v>0</v>
      </c>
      <c r="AH8" s="9"/>
      <c r="AI8" s="9"/>
      <c r="AJ8" s="9"/>
      <c r="AK8" s="9">
        <f t="shared" si="7"/>
        <v>0</v>
      </c>
      <c r="AL8" s="9">
        <f t="shared" ref="AL8:AL11" si="35">AF8</f>
        <v>0</v>
      </c>
      <c r="AM8" s="9"/>
      <c r="AN8" s="9"/>
      <c r="AO8" s="9"/>
      <c r="AP8" s="7">
        <f t="shared" si="8"/>
        <v>0</v>
      </c>
      <c r="AQ8" s="11">
        <f t="shared" ref="AQ8:AQ11" si="36">AK8</f>
        <v>0</v>
      </c>
      <c r="AR8" s="9"/>
      <c r="AS8" s="9"/>
      <c r="AT8" s="9"/>
      <c r="AU8" s="9">
        <f t="shared" si="9"/>
        <v>0</v>
      </c>
      <c r="AV8" s="9">
        <f t="shared" ref="AV8:AV11" si="37">AP8</f>
        <v>0</v>
      </c>
      <c r="AW8" s="9"/>
      <c r="AX8" s="9"/>
      <c r="AY8" s="9"/>
      <c r="AZ8" s="10">
        <f t="shared" si="10"/>
        <v>0</v>
      </c>
      <c r="BA8" s="8">
        <f t="shared" ref="BA8:BA11" si="38">AU8</f>
        <v>0</v>
      </c>
      <c r="BB8" s="9"/>
      <c r="BC8" s="9"/>
      <c r="BD8" s="9"/>
      <c r="BE8" s="9">
        <f t="shared" si="11"/>
        <v>0</v>
      </c>
      <c r="BF8" s="9">
        <f t="shared" ref="BF8:BF11" si="39">AZ8</f>
        <v>0</v>
      </c>
      <c r="BG8" s="9"/>
      <c r="BH8" s="9"/>
      <c r="BI8" s="9"/>
      <c r="BJ8" s="7">
        <f t="shared" si="12"/>
        <v>0</v>
      </c>
      <c r="BK8" s="11">
        <f t="shared" ref="BK8:BK11" si="40">BE8</f>
        <v>0</v>
      </c>
      <c r="BL8" s="9">
        <v>27813</v>
      </c>
      <c r="BM8" s="9"/>
      <c r="BN8" s="9"/>
      <c r="BO8" s="9">
        <f t="shared" si="13"/>
        <v>27813</v>
      </c>
      <c r="BP8" s="9">
        <f t="shared" ref="BP8:BP11" si="41">BJ8</f>
        <v>0</v>
      </c>
      <c r="BQ8" s="9">
        <v>152.97975</v>
      </c>
      <c r="BR8" s="9"/>
      <c r="BS8" s="9"/>
      <c r="BT8" s="10">
        <f t="shared" si="14"/>
        <v>152.97975</v>
      </c>
      <c r="BU8" s="8">
        <f t="shared" ref="BU8:BU11" si="42">BO8</f>
        <v>27813</v>
      </c>
      <c r="BV8" s="9">
        <v>28717</v>
      </c>
      <c r="BW8" s="9"/>
      <c r="BX8" s="9"/>
      <c r="BY8" s="9">
        <f t="shared" si="15"/>
        <v>56530</v>
      </c>
      <c r="BZ8" s="9">
        <f t="shared" ref="BZ8:BZ11" si="43">BT8</f>
        <v>152.97975</v>
      </c>
      <c r="CA8" s="9">
        <v>389.11949999999996</v>
      </c>
      <c r="CB8" s="9"/>
      <c r="CC8" s="9"/>
      <c r="CD8" s="7">
        <f t="shared" si="16"/>
        <v>542.09924999999998</v>
      </c>
      <c r="CE8" s="8">
        <f t="shared" ref="CE8:CE11" si="44">BY8</f>
        <v>56530</v>
      </c>
      <c r="CF8" s="9">
        <v>28901</v>
      </c>
      <c r="CG8" s="9"/>
      <c r="CH8" s="9"/>
      <c r="CI8" s="9">
        <f t="shared" si="17"/>
        <v>85431</v>
      </c>
      <c r="CJ8" s="9">
        <f t="shared" ref="CJ8:CJ11" si="45">CD8</f>
        <v>542.09924999999998</v>
      </c>
      <c r="CK8" s="9">
        <v>1434.8835000000001</v>
      </c>
      <c r="CL8" s="9"/>
      <c r="CM8" s="9"/>
      <c r="CN8" s="7">
        <f t="shared" si="18"/>
        <v>1976.9827500000001</v>
      </c>
      <c r="CO8" s="11">
        <f t="shared" ref="CO8:CO11" si="46">CI8</f>
        <v>85431</v>
      </c>
      <c r="CP8" s="9">
        <v>5666</v>
      </c>
      <c r="CQ8" s="9"/>
      <c r="CR8" s="9"/>
      <c r="CS8" s="9">
        <f t="shared" si="19"/>
        <v>91097</v>
      </c>
      <c r="CT8" s="9">
        <f t="shared" ref="CT8:CT11" si="47">CN8</f>
        <v>1976.9827500000001</v>
      </c>
      <c r="CU8" s="9">
        <v>2047.4050750000001</v>
      </c>
      <c r="CV8" s="9"/>
      <c r="CW8" s="9"/>
      <c r="CX8" s="10">
        <f t="shared" si="20"/>
        <v>4024.3878250000002</v>
      </c>
      <c r="CY8" s="8">
        <f t="shared" ref="CY8:CY11" si="48">CS8</f>
        <v>91097</v>
      </c>
      <c r="CZ8" s="9"/>
      <c r="DA8" s="9"/>
      <c r="DB8" s="9"/>
      <c r="DC8" s="9">
        <f t="shared" si="21"/>
        <v>91097</v>
      </c>
      <c r="DD8" s="9">
        <f t="shared" ref="DD8:DD11" si="49">CX8</f>
        <v>4024.3878250000002</v>
      </c>
      <c r="DE8" s="9">
        <v>1252.5837500000002</v>
      </c>
      <c r="DF8" s="9"/>
      <c r="DG8" s="9"/>
      <c r="DH8" s="7">
        <f t="shared" si="22"/>
        <v>5276.9715750000005</v>
      </c>
      <c r="DI8" s="11">
        <f t="shared" ref="DI8:DI11" si="50">DC8</f>
        <v>91097</v>
      </c>
      <c r="DJ8" s="9"/>
      <c r="DK8" s="9"/>
      <c r="DL8" s="9"/>
      <c r="DM8" s="9">
        <f t="shared" si="23"/>
        <v>91097</v>
      </c>
      <c r="DN8" s="9">
        <f t="shared" ref="DN8:DN11" si="51">DH8</f>
        <v>5276.9715750000005</v>
      </c>
      <c r="DO8" s="9">
        <v>519.25290000000007</v>
      </c>
      <c r="DP8" s="9"/>
      <c r="DQ8" s="9"/>
      <c r="DR8" s="10">
        <f t="shared" si="24"/>
        <v>5796.2244750000009</v>
      </c>
      <c r="DS8" s="8">
        <f t="shared" ref="DS8:DS11" si="52">DM8</f>
        <v>91097</v>
      </c>
      <c r="DT8" s="9"/>
      <c r="DU8" s="9"/>
      <c r="DV8" s="9"/>
      <c r="DW8" s="9">
        <f t="shared" si="25"/>
        <v>91097</v>
      </c>
      <c r="DX8" s="9">
        <f t="shared" ref="DX8:DX11" si="53">DR8</f>
        <v>5796.2244750000009</v>
      </c>
      <c r="DY8" s="9">
        <v>1744.5075499999998</v>
      </c>
      <c r="DZ8" s="9"/>
      <c r="EA8" s="9"/>
      <c r="EB8" s="7">
        <f t="shared" si="26"/>
        <v>7540.7320250000012</v>
      </c>
      <c r="EC8" s="11">
        <f t="shared" ref="EC8:EC11" si="54">DW8</f>
        <v>91097</v>
      </c>
      <c r="ED8" s="9"/>
      <c r="EE8" s="9"/>
      <c r="EF8" s="9"/>
      <c r="EG8" s="9">
        <f t="shared" si="27"/>
        <v>91097</v>
      </c>
      <c r="EH8" s="9">
        <f t="shared" ref="EH8:EH11" si="55">EB8</f>
        <v>7540.7320250000012</v>
      </c>
      <c r="EI8" s="9">
        <v>4595.8436500000007</v>
      </c>
      <c r="EJ8" s="9"/>
      <c r="EK8" s="9"/>
      <c r="EL8" s="10">
        <f t="shared" si="28"/>
        <v>12136.575675000002</v>
      </c>
      <c r="EM8" s="12">
        <f t="shared" ref="EM8:EM11" si="56">EG8</f>
        <v>91097</v>
      </c>
      <c r="EN8" s="13"/>
      <c r="EO8" s="13"/>
      <c r="EP8" s="13"/>
      <c r="EQ8" s="13">
        <f>EM8+EN8-EO8+EP8</f>
        <v>91097</v>
      </c>
      <c r="ER8" s="13">
        <f t="shared" ref="ER8:ER11" si="57">EL8</f>
        <v>12136.575675000002</v>
      </c>
      <c r="ES8" s="13">
        <v>4686.9406499999996</v>
      </c>
      <c r="ET8" s="13"/>
      <c r="EU8" s="13"/>
      <c r="EV8" s="15">
        <f t="shared" si="30"/>
        <v>16823.516325000001</v>
      </c>
      <c r="EW8" s="46">
        <f t="shared" ref="EW8:EW11" si="58">EV8+EQ8</f>
        <v>107920.516325</v>
      </c>
    </row>
    <row r="9" spans="1:153" s="14" customFormat="1" x14ac:dyDescent="0.2">
      <c r="A9" s="58">
        <v>1518</v>
      </c>
      <c r="B9" s="7" t="s">
        <v>14</v>
      </c>
      <c r="C9" s="8">
        <v>-687.87</v>
      </c>
      <c r="D9" s="9">
        <v>2416.92</v>
      </c>
      <c r="E9" s="9"/>
      <c r="F9" s="9"/>
      <c r="G9" s="9">
        <f t="shared" si="0"/>
        <v>1729.0500000000002</v>
      </c>
      <c r="H9" s="9">
        <v>-111.46</v>
      </c>
      <c r="I9" s="9">
        <v>102.61</v>
      </c>
      <c r="J9" s="9"/>
      <c r="K9" s="9"/>
      <c r="L9" s="10">
        <f t="shared" si="1"/>
        <v>-8.8499999999999943</v>
      </c>
      <c r="M9" s="8">
        <f t="shared" si="31"/>
        <v>1729.0500000000002</v>
      </c>
      <c r="N9" s="9">
        <v>5479.8099999999995</v>
      </c>
      <c r="O9" s="9">
        <v>-688</v>
      </c>
      <c r="P9" s="9"/>
      <c r="Q9" s="9">
        <f t="shared" si="2"/>
        <v>7896.86</v>
      </c>
      <c r="R9" s="9">
        <f t="shared" si="32"/>
        <v>-8.8499999999999943</v>
      </c>
      <c r="S9" s="9">
        <v>-80.100000000000009</v>
      </c>
      <c r="T9" s="9">
        <f>[1]RCVA!F6</f>
        <v>-111</v>
      </c>
      <c r="U9" s="9"/>
      <c r="V9" s="7">
        <f t="shared" si="3"/>
        <v>22.049999999999997</v>
      </c>
      <c r="W9" s="11">
        <f t="shared" si="4"/>
        <v>7896.86</v>
      </c>
      <c r="X9" s="9">
        <v>10962.119999999999</v>
      </c>
      <c r="Y9" s="9"/>
      <c r="Z9" s="9"/>
      <c r="AA9" s="9">
        <f t="shared" si="5"/>
        <v>18858.98</v>
      </c>
      <c r="AB9" s="9">
        <f t="shared" si="33"/>
        <v>22.049999999999997</v>
      </c>
      <c r="AC9" s="9">
        <v>161.79</v>
      </c>
      <c r="AD9" s="9"/>
      <c r="AE9" s="9"/>
      <c r="AF9" s="10">
        <f t="shared" si="6"/>
        <v>183.83999999999997</v>
      </c>
      <c r="AG9" s="8">
        <f t="shared" si="34"/>
        <v>18858.98</v>
      </c>
      <c r="AH9" s="9">
        <v>12718.8</v>
      </c>
      <c r="AI9" s="9"/>
      <c r="AJ9" s="9"/>
      <c r="AK9" s="9">
        <f t="shared" si="7"/>
        <v>31577.78</v>
      </c>
      <c r="AL9" s="9">
        <f t="shared" si="35"/>
        <v>183.83999999999997</v>
      </c>
      <c r="AM9" s="9">
        <v>314.74</v>
      </c>
      <c r="AN9" s="9"/>
      <c r="AO9" s="9"/>
      <c r="AP9" s="7">
        <f t="shared" si="8"/>
        <v>498.58</v>
      </c>
      <c r="AQ9" s="11">
        <f t="shared" si="36"/>
        <v>31577.78</v>
      </c>
      <c r="AR9" s="9">
        <v>4199.7300000000032</v>
      </c>
      <c r="AS9" s="9"/>
      <c r="AT9" s="9"/>
      <c r="AU9" s="9">
        <f t="shared" si="9"/>
        <v>35777.51</v>
      </c>
      <c r="AV9" s="9">
        <f t="shared" si="37"/>
        <v>498.58</v>
      </c>
      <c r="AW9" s="9">
        <v>413.90000000000003</v>
      </c>
      <c r="AX9" s="9"/>
      <c r="AY9" s="9"/>
      <c r="AZ9" s="10">
        <f t="shared" si="10"/>
        <v>912.48</v>
      </c>
      <c r="BA9" s="8">
        <f t="shared" si="38"/>
        <v>35777.51</v>
      </c>
      <c r="BB9" s="9">
        <v>14634.912</v>
      </c>
      <c r="BC9" s="9"/>
      <c r="BD9" s="9"/>
      <c r="BE9" s="9">
        <f t="shared" si="11"/>
        <v>50412.422000000006</v>
      </c>
      <c r="BF9" s="9">
        <f t="shared" si="39"/>
        <v>912.48</v>
      </c>
      <c r="BG9" s="9">
        <v>581.5</v>
      </c>
      <c r="BH9" s="9"/>
      <c r="BI9" s="9"/>
      <c r="BJ9" s="7">
        <f t="shared" si="12"/>
        <v>1493.98</v>
      </c>
      <c r="BK9" s="11">
        <f t="shared" si="40"/>
        <v>50412.422000000006</v>
      </c>
      <c r="BL9" s="9">
        <v>14634.912</v>
      </c>
      <c r="BM9" s="9"/>
      <c r="BN9" s="9"/>
      <c r="BO9" s="9">
        <f t="shared" si="13"/>
        <v>65047.334000000003</v>
      </c>
      <c r="BP9" s="9">
        <f t="shared" si="41"/>
        <v>1493.98</v>
      </c>
      <c r="BQ9" s="9">
        <v>581.5</v>
      </c>
      <c r="BR9" s="9"/>
      <c r="BS9" s="9"/>
      <c r="BT9" s="10">
        <f t="shared" si="14"/>
        <v>2075.48</v>
      </c>
      <c r="BU9" s="8">
        <f t="shared" si="42"/>
        <v>65047.334000000003</v>
      </c>
      <c r="BV9" s="9">
        <v>14634.912</v>
      </c>
      <c r="BW9" s="9"/>
      <c r="BX9" s="9"/>
      <c r="BY9" s="9">
        <f t="shared" si="15"/>
        <v>79682.245999999999</v>
      </c>
      <c r="BZ9" s="9">
        <f t="shared" si="43"/>
        <v>2075.48</v>
      </c>
      <c r="CA9" s="9">
        <v>125.11999999999989</v>
      </c>
      <c r="CB9" s="9"/>
      <c r="CC9" s="9"/>
      <c r="CD9" s="7">
        <f t="shared" si="16"/>
        <v>2200.6</v>
      </c>
      <c r="CE9" s="8">
        <f t="shared" si="44"/>
        <v>79682.245999999999</v>
      </c>
      <c r="CF9" s="9">
        <v>14634.912</v>
      </c>
      <c r="CG9" s="9"/>
      <c r="CH9" s="9"/>
      <c r="CI9" s="9">
        <f t="shared" si="17"/>
        <v>94317.157999999996</v>
      </c>
      <c r="CJ9" s="9">
        <f t="shared" si="45"/>
        <v>2200.6</v>
      </c>
      <c r="CK9" s="9">
        <v>2811.59</v>
      </c>
      <c r="CL9" s="9"/>
      <c r="CM9" s="9"/>
      <c r="CN9" s="7">
        <f t="shared" si="18"/>
        <v>5012.1900000000005</v>
      </c>
      <c r="CO9" s="11">
        <f t="shared" si="46"/>
        <v>94317.157999999996</v>
      </c>
      <c r="CP9" s="9">
        <v>14634.912</v>
      </c>
      <c r="CQ9" s="9"/>
      <c r="CR9" s="9"/>
      <c r="CS9" s="9">
        <f t="shared" si="19"/>
        <v>108952.06999999999</v>
      </c>
      <c r="CT9" s="9">
        <f t="shared" si="47"/>
        <v>5012.1900000000005</v>
      </c>
      <c r="CU9" s="9">
        <v>2114.9800000000005</v>
      </c>
      <c r="CV9" s="9"/>
      <c r="CW9" s="9"/>
      <c r="CX9" s="10">
        <f t="shared" si="20"/>
        <v>7127.170000000001</v>
      </c>
      <c r="CY9" s="8">
        <f t="shared" si="48"/>
        <v>108952.06999999999</v>
      </c>
      <c r="CZ9" s="9">
        <v>28343.320000000022</v>
      </c>
      <c r="DA9" s="9"/>
      <c r="DB9" s="9"/>
      <c r="DC9" s="9">
        <f t="shared" si="21"/>
        <v>137295.39000000001</v>
      </c>
      <c r="DD9" s="9">
        <f t="shared" si="49"/>
        <v>7127.170000000001</v>
      </c>
      <c r="DE9" s="9">
        <v>1621.1699999999992</v>
      </c>
      <c r="DF9" s="9"/>
      <c r="DG9" s="9"/>
      <c r="DH9" s="7">
        <f t="shared" si="22"/>
        <v>8748.34</v>
      </c>
      <c r="DI9" s="11">
        <f t="shared" si="50"/>
        <v>137295.39000000001</v>
      </c>
      <c r="DJ9" s="9">
        <v>27498.349999999977</v>
      </c>
      <c r="DK9" s="9"/>
      <c r="DL9" s="9"/>
      <c r="DM9" s="9">
        <f t="shared" si="23"/>
        <v>164793.74</v>
      </c>
      <c r="DN9" s="9">
        <f t="shared" si="51"/>
        <v>8748.34</v>
      </c>
      <c r="DO9" s="9">
        <v>862.65999999999985</v>
      </c>
      <c r="DP9" s="9"/>
      <c r="DQ9" s="9"/>
      <c r="DR9" s="10">
        <f t="shared" si="24"/>
        <v>9611</v>
      </c>
      <c r="DS9" s="8">
        <f t="shared" si="52"/>
        <v>164793.74</v>
      </c>
      <c r="DT9" s="9">
        <v>5791.8699999999953</v>
      </c>
      <c r="DU9" s="9"/>
      <c r="DV9" s="9"/>
      <c r="DW9" s="9">
        <f t="shared" si="25"/>
        <v>170585.61</v>
      </c>
      <c r="DX9" s="9">
        <f t="shared" si="53"/>
        <v>9611</v>
      </c>
      <c r="DY9" s="9">
        <v>3286.83</v>
      </c>
      <c r="DZ9" s="9"/>
      <c r="EA9" s="9"/>
      <c r="EB9" s="7">
        <f t="shared" si="26"/>
        <v>12897.83</v>
      </c>
      <c r="EC9" s="11">
        <f t="shared" si="54"/>
        <v>170585.61</v>
      </c>
      <c r="ED9" s="9">
        <v>-19044.789999999979</v>
      </c>
      <c r="EE9" s="9"/>
      <c r="EF9" s="9"/>
      <c r="EG9" s="9">
        <f t="shared" si="27"/>
        <v>151540.82</v>
      </c>
      <c r="EH9" s="9">
        <f t="shared" si="55"/>
        <v>12897.83</v>
      </c>
      <c r="EI9" s="9">
        <v>8156.7800000000007</v>
      </c>
      <c r="EJ9" s="9"/>
      <c r="EK9" s="9"/>
      <c r="EL9" s="10">
        <f t="shared" si="28"/>
        <v>21054.61</v>
      </c>
      <c r="EM9" s="12">
        <f t="shared" si="56"/>
        <v>151540.82</v>
      </c>
      <c r="EN9" s="13">
        <v>-17615.170000000013</v>
      </c>
      <c r="EO9" s="13"/>
      <c r="EP9" s="13"/>
      <c r="EQ9" s="13">
        <f t="shared" si="29"/>
        <v>133925.65</v>
      </c>
      <c r="ER9" s="13">
        <f t="shared" si="57"/>
        <v>21054.61</v>
      </c>
      <c r="ES9" s="13">
        <v>6872.0600000000013</v>
      </c>
      <c r="ET9" s="13"/>
      <c r="EU9" s="13"/>
      <c r="EV9" s="15">
        <f t="shared" si="30"/>
        <v>27926.670000000002</v>
      </c>
      <c r="EW9" s="46">
        <f t="shared" si="58"/>
        <v>161852.32</v>
      </c>
    </row>
    <row r="10" spans="1:153" s="14" customFormat="1" x14ac:dyDescent="0.2">
      <c r="A10" s="58">
        <v>1548</v>
      </c>
      <c r="B10" s="7" t="s">
        <v>15</v>
      </c>
      <c r="C10" s="8">
        <v>9270.09</v>
      </c>
      <c r="D10" s="9">
        <v>-2216.1100000000006</v>
      </c>
      <c r="E10" s="9"/>
      <c r="F10" s="9"/>
      <c r="G10" s="9">
        <f t="shared" si="0"/>
        <v>7053.98</v>
      </c>
      <c r="H10" s="9">
        <v>136.19</v>
      </c>
      <c r="I10" s="9">
        <v>-23.989999999999995</v>
      </c>
      <c r="J10" s="9"/>
      <c r="K10" s="9"/>
      <c r="L10" s="10">
        <f t="shared" si="1"/>
        <v>112.2</v>
      </c>
      <c r="M10" s="8">
        <f t="shared" si="31"/>
        <v>7053.98</v>
      </c>
      <c r="N10" s="9">
        <v>17524.310000000001</v>
      </c>
      <c r="O10" s="9">
        <f>[1]RCVA!F8</f>
        <v>9270</v>
      </c>
      <c r="P10" s="9"/>
      <c r="Q10" s="9">
        <f t="shared" si="2"/>
        <v>15308.29</v>
      </c>
      <c r="R10" s="9">
        <f t="shared" si="32"/>
        <v>112.2</v>
      </c>
      <c r="S10" s="9">
        <v>438.84999999999997</v>
      </c>
      <c r="T10" s="9">
        <f>[1]RCVA!F10</f>
        <v>136</v>
      </c>
      <c r="U10" s="9"/>
      <c r="V10" s="7">
        <f t="shared" si="3"/>
        <v>415.04999999999995</v>
      </c>
      <c r="W10" s="11">
        <f t="shared" si="4"/>
        <v>15308.29</v>
      </c>
      <c r="X10" s="9">
        <v>9001.52</v>
      </c>
      <c r="Y10" s="9"/>
      <c r="Z10" s="9"/>
      <c r="AA10" s="9">
        <f t="shared" si="5"/>
        <v>24309.81</v>
      </c>
      <c r="AB10" s="9">
        <f t="shared" si="33"/>
        <v>415.04999999999995</v>
      </c>
      <c r="AC10" s="9">
        <v>433.67</v>
      </c>
      <c r="AD10" s="9"/>
      <c r="AE10" s="9"/>
      <c r="AF10" s="10">
        <f t="shared" si="6"/>
        <v>848.72</v>
      </c>
      <c r="AG10" s="8">
        <f t="shared" si="34"/>
        <v>24309.81</v>
      </c>
      <c r="AH10" s="9">
        <v>7469.3499999999985</v>
      </c>
      <c r="AI10" s="9"/>
      <c r="AJ10" s="9"/>
      <c r="AK10" s="9">
        <f t="shared" si="7"/>
        <v>31779.16</v>
      </c>
      <c r="AL10" s="9">
        <f t="shared" si="35"/>
        <v>848.72</v>
      </c>
      <c r="AM10" s="9">
        <v>513.32999999999993</v>
      </c>
      <c r="AN10" s="9"/>
      <c r="AO10" s="9"/>
      <c r="AP10" s="7">
        <f t="shared" si="8"/>
        <v>1362.05</v>
      </c>
      <c r="AQ10" s="11">
        <f t="shared" si="36"/>
        <v>31779.16</v>
      </c>
      <c r="AR10" s="9">
        <v>2244.130000000001</v>
      </c>
      <c r="AS10" s="9"/>
      <c r="AT10" s="9"/>
      <c r="AU10" s="9">
        <f t="shared" si="9"/>
        <v>34023.29</v>
      </c>
      <c r="AV10" s="9">
        <f t="shared" si="37"/>
        <v>1362.05</v>
      </c>
      <c r="AW10" s="9">
        <v>490.53</v>
      </c>
      <c r="AX10" s="9"/>
      <c r="AY10" s="9"/>
      <c r="AZ10" s="10">
        <f t="shared" si="10"/>
        <v>1852.58</v>
      </c>
      <c r="BA10" s="8">
        <f t="shared" si="38"/>
        <v>34023.29</v>
      </c>
      <c r="BB10" s="9">
        <v>6427.4724999999999</v>
      </c>
      <c r="BC10" s="9"/>
      <c r="BD10" s="9"/>
      <c r="BE10" s="9">
        <f t="shared" si="11"/>
        <v>40450.762499999997</v>
      </c>
      <c r="BF10" s="9">
        <f t="shared" si="39"/>
        <v>1852.58</v>
      </c>
      <c r="BG10" s="9">
        <v>664.13999999999987</v>
      </c>
      <c r="BH10" s="9"/>
      <c r="BI10" s="9"/>
      <c r="BJ10" s="7">
        <f t="shared" si="12"/>
        <v>2516.7199999999998</v>
      </c>
      <c r="BK10" s="11">
        <f t="shared" si="40"/>
        <v>40450.762499999997</v>
      </c>
      <c r="BL10" s="9">
        <v>6427.4724999999999</v>
      </c>
      <c r="BM10" s="9"/>
      <c r="BN10" s="9"/>
      <c r="BO10" s="9">
        <f t="shared" si="13"/>
        <v>46878.235000000001</v>
      </c>
      <c r="BP10" s="9">
        <f t="shared" si="41"/>
        <v>2516.7199999999998</v>
      </c>
      <c r="BQ10" s="9">
        <v>153.60000000000036</v>
      </c>
      <c r="BR10" s="9"/>
      <c r="BS10" s="9"/>
      <c r="BT10" s="10">
        <f t="shared" si="14"/>
        <v>2670.32</v>
      </c>
      <c r="BU10" s="8">
        <f t="shared" si="42"/>
        <v>46878.235000000001</v>
      </c>
      <c r="BV10" s="9">
        <v>6427.4724999999999</v>
      </c>
      <c r="BW10" s="9"/>
      <c r="BX10" s="9"/>
      <c r="BY10" s="9">
        <f t="shared" si="15"/>
        <v>53305.707500000004</v>
      </c>
      <c r="BZ10" s="9">
        <f t="shared" si="43"/>
        <v>2670.32</v>
      </c>
      <c r="CA10" s="9">
        <v>63.25</v>
      </c>
      <c r="CB10" s="9"/>
      <c r="CC10" s="9"/>
      <c r="CD10" s="7">
        <f t="shared" si="16"/>
        <v>2733.57</v>
      </c>
      <c r="CE10" s="8">
        <f t="shared" si="44"/>
        <v>53305.707500000004</v>
      </c>
      <c r="CF10" s="9">
        <v>6427.4724999999999</v>
      </c>
      <c r="CG10" s="9"/>
      <c r="CH10" s="9"/>
      <c r="CI10" s="9">
        <f t="shared" si="17"/>
        <v>59733.180000000008</v>
      </c>
      <c r="CJ10" s="9">
        <f t="shared" si="45"/>
        <v>2733.57</v>
      </c>
      <c r="CK10" s="9">
        <v>659.63999999999987</v>
      </c>
      <c r="CL10" s="9"/>
      <c r="CM10" s="9"/>
      <c r="CN10" s="7">
        <f t="shared" si="18"/>
        <v>3393.21</v>
      </c>
      <c r="CO10" s="11">
        <f t="shared" si="46"/>
        <v>59733.180000000008</v>
      </c>
      <c r="CP10" s="9">
        <v>-12321.150000000009</v>
      </c>
      <c r="CQ10" s="9"/>
      <c r="CR10" s="9"/>
      <c r="CS10" s="9">
        <f t="shared" si="19"/>
        <v>47412.03</v>
      </c>
      <c r="CT10" s="9">
        <f t="shared" si="47"/>
        <v>3393.21</v>
      </c>
      <c r="CU10" s="9">
        <v>659.63999999999987</v>
      </c>
      <c r="CV10" s="9"/>
      <c r="CW10" s="9"/>
      <c r="CX10" s="10">
        <f t="shared" si="20"/>
        <v>4052.85</v>
      </c>
      <c r="CY10" s="8">
        <f t="shared" si="48"/>
        <v>47412.03</v>
      </c>
      <c r="CZ10" s="9">
        <v>3043.2200000000012</v>
      </c>
      <c r="DA10" s="9"/>
      <c r="DB10" s="9"/>
      <c r="DC10" s="9">
        <f t="shared" si="21"/>
        <v>50455.25</v>
      </c>
      <c r="DD10" s="9">
        <f t="shared" si="49"/>
        <v>4052.85</v>
      </c>
      <c r="DE10" s="9">
        <v>626.92999999999984</v>
      </c>
      <c r="DF10" s="9"/>
      <c r="DG10" s="9"/>
      <c r="DH10" s="7">
        <f t="shared" si="22"/>
        <v>4679.78</v>
      </c>
      <c r="DI10" s="11">
        <f t="shared" si="50"/>
        <v>50455.25</v>
      </c>
      <c r="DJ10" s="9">
        <v>3631.2200000000012</v>
      </c>
      <c r="DK10" s="9"/>
      <c r="DL10" s="9"/>
      <c r="DM10" s="9">
        <f t="shared" si="23"/>
        <v>54086.47</v>
      </c>
      <c r="DN10" s="9">
        <f t="shared" si="51"/>
        <v>4679.78</v>
      </c>
      <c r="DO10" s="9">
        <v>299.98000000000047</v>
      </c>
      <c r="DP10" s="9"/>
      <c r="DQ10" s="9"/>
      <c r="DR10" s="10">
        <f t="shared" si="24"/>
        <v>4979.76</v>
      </c>
      <c r="DS10" s="8">
        <f t="shared" si="52"/>
        <v>54086.47</v>
      </c>
      <c r="DT10" s="9">
        <v>-2576.1300000000047</v>
      </c>
      <c r="DU10" s="9"/>
      <c r="DV10" s="9"/>
      <c r="DW10" s="9">
        <f t="shared" si="25"/>
        <v>51510.34</v>
      </c>
      <c r="DX10" s="9">
        <f t="shared" si="53"/>
        <v>4979.76</v>
      </c>
      <c r="DY10" s="9">
        <v>984.92999999999938</v>
      </c>
      <c r="DZ10" s="9"/>
      <c r="EA10" s="9"/>
      <c r="EB10" s="7">
        <f t="shared" si="26"/>
        <v>5964.69</v>
      </c>
      <c r="EC10" s="11">
        <f t="shared" si="54"/>
        <v>51510.34</v>
      </c>
      <c r="ED10" s="9">
        <v>1216.9300000000003</v>
      </c>
      <c r="EE10" s="9"/>
      <c r="EF10" s="9"/>
      <c r="EG10" s="9">
        <f t="shared" si="27"/>
        <v>52727.27</v>
      </c>
      <c r="EH10" s="9">
        <f t="shared" si="55"/>
        <v>5964.69</v>
      </c>
      <c r="EI10" s="9">
        <v>2637.54</v>
      </c>
      <c r="EJ10" s="9"/>
      <c r="EK10" s="9"/>
      <c r="EL10" s="10">
        <f t="shared" si="28"/>
        <v>8602.23</v>
      </c>
      <c r="EM10" s="12">
        <f t="shared" si="56"/>
        <v>52727.27</v>
      </c>
      <c r="EN10" s="13">
        <v>943.65999999999622</v>
      </c>
      <c r="EO10" s="13"/>
      <c r="EP10" s="13"/>
      <c r="EQ10" s="13">
        <f t="shared" si="29"/>
        <v>53670.929999999993</v>
      </c>
      <c r="ER10" s="13">
        <f t="shared" si="57"/>
        <v>8602.23</v>
      </c>
      <c r="ES10" s="13">
        <v>2733.67</v>
      </c>
      <c r="ET10" s="13"/>
      <c r="EU10" s="13"/>
      <c r="EV10" s="15">
        <f t="shared" si="30"/>
        <v>11335.9</v>
      </c>
      <c r="EW10" s="46">
        <f t="shared" si="58"/>
        <v>65006.829999999994</v>
      </c>
    </row>
    <row r="11" spans="1:153" s="14" customFormat="1" ht="15" thickBot="1" x14ac:dyDescent="0.25">
      <c r="A11" s="59">
        <v>1557</v>
      </c>
      <c r="B11" s="17" t="s">
        <v>16</v>
      </c>
      <c r="C11" s="18"/>
      <c r="D11" s="19"/>
      <c r="E11" s="19"/>
      <c r="F11" s="19"/>
      <c r="G11" s="19">
        <f t="shared" si="0"/>
        <v>0</v>
      </c>
      <c r="H11" s="19"/>
      <c r="I11" s="19"/>
      <c r="J11" s="19"/>
      <c r="K11" s="19"/>
      <c r="L11" s="20">
        <f t="shared" si="1"/>
        <v>0</v>
      </c>
      <c r="M11" s="18">
        <f t="shared" si="31"/>
        <v>0</v>
      </c>
      <c r="N11" s="19"/>
      <c r="O11" s="19"/>
      <c r="P11" s="19"/>
      <c r="Q11" s="19">
        <f t="shared" si="2"/>
        <v>0</v>
      </c>
      <c r="R11" s="19">
        <f t="shared" si="32"/>
        <v>0</v>
      </c>
      <c r="S11" s="19"/>
      <c r="T11" s="19"/>
      <c r="U11" s="19"/>
      <c r="V11" s="17">
        <f t="shared" si="3"/>
        <v>0</v>
      </c>
      <c r="W11" s="21">
        <f t="shared" si="4"/>
        <v>0</v>
      </c>
      <c r="X11" s="19"/>
      <c r="Y11" s="19"/>
      <c r="Z11" s="19"/>
      <c r="AA11" s="19">
        <f t="shared" si="5"/>
        <v>0</v>
      </c>
      <c r="AB11" s="19">
        <f t="shared" si="33"/>
        <v>0</v>
      </c>
      <c r="AC11" s="19"/>
      <c r="AD11" s="19"/>
      <c r="AE11" s="19"/>
      <c r="AF11" s="20">
        <f t="shared" si="6"/>
        <v>0</v>
      </c>
      <c r="AG11" s="18">
        <f t="shared" si="34"/>
        <v>0</v>
      </c>
      <c r="AH11" s="19"/>
      <c r="AI11" s="19"/>
      <c r="AJ11" s="19"/>
      <c r="AK11" s="19">
        <f>AG11+AH11-AI11+AJ11</f>
        <v>0</v>
      </c>
      <c r="AL11" s="19">
        <f t="shared" si="35"/>
        <v>0</v>
      </c>
      <c r="AM11" s="19"/>
      <c r="AN11" s="19"/>
      <c r="AO11" s="19"/>
      <c r="AP11" s="17">
        <f t="shared" si="8"/>
        <v>0</v>
      </c>
      <c r="AQ11" s="21">
        <f t="shared" si="36"/>
        <v>0</v>
      </c>
      <c r="AR11" s="19"/>
      <c r="AS11" s="19"/>
      <c r="AT11" s="19"/>
      <c r="AU11" s="19">
        <f>AQ11+AR11-AS11+AT11</f>
        <v>0</v>
      </c>
      <c r="AV11" s="19">
        <f t="shared" si="37"/>
        <v>0</v>
      </c>
      <c r="AW11" s="19"/>
      <c r="AX11" s="19"/>
      <c r="AY11" s="19"/>
      <c r="AZ11" s="20">
        <f t="shared" si="10"/>
        <v>0</v>
      </c>
      <c r="BA11" s="18">
        <f t="shared" si="38"/>
        <v>0</v>
      </c>
      <c r="BB11" s="19"/>
      <c r="BC11" s="19"/>
      <c r="BD11" s="19"/>
      <c r="BE11" s="19">
        <f>BA11+BB11-BC11+BD11</f>
        <v>0</v>
      </c>
      <c r="BF11" s="19">
        <f t="shared" si="39"/>
        <v>0</v>
      </c>
      <c r="BG11" s="19"/>
      <c r="BH11" s="19"/>
      <c r="BI11" s="19"/>
      <c r="BJ11" s="17">
        <f t="shared" si="12"/>
        <v>0</v>
      </c>
      <c r="BK11" s="21">
        <f t="shared" si="40"/>
        <v>0</v>
      </c>
      <c r="BL11" s="19"/>
      <c r="BM11" s="19"/>
      <c r="BN11" s="19"/>
      <c r="BO11" s="19">
        <f>BK11+BL11-BM11+BN11</f>
        <v>0</v>
      </c>
      <c r="BP11" s="19">
        <f t="shared" si="41"/>
        <v>0</v>
      </c>
      <c r="BQ11" s="19"/>
      <c r="BR11" s="19"/>
      <c r="BS11" s="19"/>
      <c r="BT11" s="20">
        <f t="shared" si="14"/>
        <v>0</v>
      </c>
      <c r="BU11" s="18">
        <f t="shared" si="42"/>
        <v>0</v>
      </c>
      <c r="BV11" s="19"/>
      <c r="BW11" s="19"/>
      <c r="BX11" s="19"/>
      <c r="BY11" s="19">
        <f>BU11+BV11-BW11+BX11</f>
        <v>0</v>
      </c>
      <c r="BZ11" s="19">
        <f t="shared" si="43"/>
        <v>0</v>
      </c>
      <c r="CA11" s="19"/>
      <c r="CB11" s="19"/>
      <c r="CC11" s="19"/>
      <c r="CD11" s="17">
        <f t="shared" si="16"/>
        <v>0</v>
      </c>
      <c r="CE11" s="18">
        <f t="shared" si="44"/>
        <v>0</v>
      </c>
      <c r="CF11" s="19"/>
      <c r="CG11" s="19"/>
      <c r="CH11" s="19"/>
      <c r="CI11" s="19">
        <f>CE11+CF11-CG11+CH11</f>
        <v>0</v>
      </c>
      <c r="CJ11" s="19">
        <f t="shared" si="45"/>
        <v>0</v>
      </c>
      <c r="CK11" s="19"/>
      <c r="CL11" s="19"/>
      <c r="CM11" s="19"/>
      <c r="CN11" s="17">
        <f t="shared" si="18"/>
        <v>0</v>
      </c>
      <c r="CO11" s="21">
        <f t="shared" si="46"/>
        <v>0</v>
      </c>
      <c r="CP11" s="19"/>
      <c r="CQ11" s="19"/>
      <c r="CR11" s="19"/>
      <c r="CS11" s="19">
        <f>CO11+CP11-CQ11+CR11</f>
        <v>0</v>
      </c>
      <c r="CT11" s="19">
        <f t="shared" si="47"/>
        <v>0</v>
      </c>
      <c r="CU11" s="19"/>
      <c r="CV11" s="19"/>
      <c r="CW11" s="19"/>
      <c r="CX11" s="20">
        <f t="shared" si="20"/>
        <v>0</v>
      </c>
      <c r="CY11" s="18">
        <f t="shared" si="48"/>
        <v>0</v>
      </c>
      <c r="CZ11" s="19">
        <v>17714.352367814725</v>
      </c>
      <c r="DA11" s="19"/>
      <c r="DB11" s="19"/>
      <c r="DC11" s="19">
        <f>CY11+CZ11-DA11+DB11</f>
        <v>17714.352367814725</v>
      </c>
      <c r="DD11" s="19">
        <f t="shared" si="49"/>
        <v>0</v>
      </c>
      <c r="DE11" s="19"/>
      <c r="DF11" s="19"/>
      <c r="DG11" s="19"/>
      <c r="DH11" s="17">
        <f t="shared" si="22"/>
        <v>0</v>
      </c>
      <c r="DI11" s="21">
        <f t="shared" si="50"/>
        <v>17714.352367814725</v>
      </c>
      <c r="DJ11" s="19">
        <v>75909.722958588274</v>
      </c>
      <c r="DK11" s="19"/>
      <c r="DL11" s="19"/>
      <c r="DM11" s="19">
        <f t="shared" si="23"/>
        <v>93624.075326402992</v>
      </c>
      <c r="DN11" s="19">
        <f t="shared" si="51"/>
        <v>0</v>
      </c>
      <c r="DO11" s="19"/>
      <c r="DP11" s="19"/>
      <c r="DQ11" s="19"/>
      <c r="DR11" s="20">
        <f t="shared" si="24"/>
        <v>0</v>
      </c>
      <c r="DS11" s="18">
        <f t="shared" si="52"/>
        <v>93624.075326402992</v>
      </c>
      <c r="DT11" s="19">
        <v>88518.293529754461</v>
      </c>
      <c r="DU11" s="19"/>
      <c r="DV11" s="19"/>
      <c r="DW11" s="19">
        <f t="shared" si="25"/>
        <v>182142.36885615747</v>
      </c>
      <c r="DX11" s="19">
        <f t="shared" si="53"/>
        <v>0</v>
      </c>
      <c r="DY11" s="19"/>
      <c r="DZ11" s="19"/>
      <c r="EA11" s="19"/>
      <c r="EB11" s="17">
        <f t="shared" si="26"/>
        <v>0</v>
      </c>
      <c r="EC11" s="21">
        <f t="shared" si="54"/>
        <v>182142.36885615747</v>
      </c>
      <c r="ED11" s="19">
        <v>86396.136595171803</v>
      </c>
      <c r="EE11" s="19"/>
      <c r="EF11" s="19"/>
      <c r="EG11" s="19">
        <f t="shared" si="27"/>
        <v>268538.50545132929</v>
      </c>
      <c r="EH11" s="19">
        <f t="shared" si="55"/>
        <v>0</v>
      </c>
      <c r="EI11" s="19"/>
      <c r="EJ11" s="19"/>
      <c r="EK11" s="19"/>
      <c r="EL11" s="20">
        <f t="shared" si="28"/>
        <v>0</v>
      </c>
      <c r="EM11" s="25">
        <f t="shared" si="56"/>
        <v>268538.50545132929</v>
      </c>
      <c r="EN11" s="26">
        <v>84042.182697573822</v>
      </c>
      <c r="EO11" s="26"/>
      <c r="EP11" s="26">
        <v>252126.54809272147</v>
      </c>
      <c r="EQ11" s="26">
        <f t="shared" si="29"/>
        <v>604707.23624162457</v>
      </c>
      <c r="ER11" s="26">
        <f t="shared" si="57"/>
        <v>0</v>
      </c>
      <c r="ES11" s="26"/>
      <c r="ET11" s="26"/>
      <c r="EU11" s="26"/>
      <c r="EV11" s="27">
        <f t="shared" si="30"/>
        <v>0</v>
      </c>
      <c r="EW11" s="66">
        <f t="shared" si="58"/>
        <v>604707.23624162457</v>
      </c>
    </row>
    <row r="12" spans="1:153" s="22" customFormat="1" ht="15.75" thickBot="1" x14ac:dyDescent="0.3">
      <c r="A12" s="67" t="s">
        <v>17</v>
      </c>
      <c r="B12" s="68"/>
      <c r="C12" s="69">
        <f>SUM(C7:C11)</f>
        <v>8582.2199999999993</v>
      </c>
      <c r="D12" s="70">
        <f t="shared" ref="D12:BO12" si="59">SUM(D7:D11)</f>
        <v>200.80999999999949</v>
      </c>
      <c r="E12" s="70">
        <f t="shared" si="59"/>
        <v>0</v>
      </c>
      <c r="F12" s="70">
        <f t="shared" si="59"/>
        <v>0</v>
      </c>
      <c r="G12" s="70">
        <f t="shared" si="59"/>
        <v>8783.0299999999988</v>
      </c>
      <c r="H12" s="70">
        <f t="shared" si="59"/>
        <v>24.730000000000004</v>
      </c>
      <c r="I12" s="70">
        <f t="shared" si="59"/>
        <v>78.62</v>
      </c>
      <c r="J12" s="70">
        <f t="shared" si="59"/>
        <v>0</v>
      </c>
      <c r="K12" s="70">
        <f t="shared" si="59"/>
        <v>0</v>
      </c>
      <c r="L12" s="71">
        <f t="shared" si="59"/>
        <v>103.35000000000001</v>
      </c>
      <c r="M12" s="69">
        <f t="shared" si="59"/>
        <v>8783.0299999999988</v>
      </c>
      <c r="N12" s="70">
        <f t="shared" si="59"/>
        <v>23004.120000000003</v>
      </c>
      <c r="O12" s="70">
        <f t="shared" si="59"/>
        <v>8582</v>
      </c>
      <c r="P12" s="70">
        <f t="shared" si="59"/>
        <v>0</v>
      </c>
      <c r="Q12" s="70">
        <f t="shared" si="59"/>
        <v>23205.15</v>
      </c>
      <c r="R12" s="70">
        <f t="shared" si="59"/>
        <v>103.35000000000001</v>
      </c>
      <c r="S12" s="70">
        <f t="shared" si="59"/>
        <v>358.74999999999994</v>
      </c>
      <c r="T12" s="70">
        <f t="shared" si="59"/>
        <v>25</v>
      </c>
      <c r="U12" s="70">
        <f t="shared" si="59"/>
        <v>0</v>
      </c>
      <c r="V12" s="68">
        <f t="shared" si="59"/>
        <v>437.09999999999997</v>
      </c>
      <c r="W12" s="72">
        <f t="shared" si="59"/>
        <v>23205.15</v>
      </c>
      <c r="X12" s="70">
        <f t="shared" si="59"/>
        <v>19963.64</v>
      </c>
      <c r="Y12" s="70">
        <f t="shared" si="59"/>
        <v>0</v>
      </c>
      <c r="Z12" s="70">
        <f t="shared" si="59"/>
        <v>0</v>
      </c>
      <c r="AA12" s="70">
        <f t="shared" si="59"/>
        <v>43168.79</v>
      </c>
      <c r="AB12" s="70">
        <f t="shared" si="59"/>
        <v>437.09999999999997</v>
      </c>
      <c r="AC12" s="70">
        <f t="shared" si="59"/>
        <v>595.46</v>
      </c>
      <c r="AD12" s="70">
        <f t="shared" si="59"/>
        <v>0</v>
      </c>
      <c r="AE12" s="70">
        <f t="shared" si="59"/>
        <v>0</v>
      </c>
      <c r="AF12" s="71">
        <f t="shared" si="59"/>
        <v>1032.56</v>
      </c>
      <c r="AG12" s="69">
        <f t="shared" si="59"/>
        <v>43168.79</v>
      </c>
      <c r="AH12" s="70">
        <v>20188.149999999998</v>
      </c>
      <c r="AI12" s="70">
        <f t="shared" si="59"/>
        <v>0</v>
      </c>
      <c r="AJ12" s="70">
        <f t="shared" si="59"/>
        <v>0</v>
      </c>
      <c r="AK12" s="70">
        <f t="shared" si="59"/>
        <v>63356.94</v>
      </c>
      <c r="AL12" s="70">
        <f t="shared" si="59"/>
        <v>1032.56</v>
      </c>
      <c r="AM12" s="70">
        <v>828.06999999999994</v>
      </c>
      <c r="AN12" s="70">
        <f t="shared" si="59"/>
        <v>0</v>
      </c>
      <c r="AO12" s="70">
        <f t="shared" si="59"/>
        <v>0</v>
      </c>
      <c r="AP12" s="68">
        <f t="shared" si="59"/>
        <v>1860.6299999999999</v>
      </c>
      <c r="AQ12" s="72">
        <f t="shared" si="59"/>
        <v>63356.94</v>
      </c>
      <c r="AR12" s="70">
        <v>6443.8600000000042</v>
      </c>
      <c r="AS12" s="70">
        <f t="shared" si="59"/>
        <v>0</v>
      </c>
      <c r="AT12" s="70">
        <f t="shared" si="59"/>
        <v>0</v>
      </c>
      <c r="AU12" s="70">
        <f t="shared" si="59"/>
        <v>69800.800000000003</v>
      </c>
      <c r="AV12" s="70">
        <f t="shared" si="59"/>
        <v>1860.6299999999999</v>
      </c>
      <c r="AW12" s="70">
        <v>904.43000000000006</v>
      </c>
      <c r="AX12" s="70">
        <f t="shared" si="59"/>
        <v>0</v>
      </c>
      <c r="AY12" s="70">
        <f t="shared" si="59"/>
        <v>0</v>
      </c>
      <c r="AZ12" s="71">
        <f t="shared" si="59"/>
        <v>2765.06</v>
      </c>
      <c r="BA12" s="69">
        <f t="shared" si="59"/>
        <v>69800.800000000003</v>
      </c>
      <c r="BB12" s="70">
        <v>41402.3845</v>
      </c>
      <c r="BC12" s="70">
        <f t="shared" si="59"/>
        <v>0</v>
      </c>
      <c r="BD12" s="70">
        <f t="shared" si="59"/>
        <v>0</v>
      </c>
      <c r="BE12" s="70">
        <f t="shared" si="59"/>
        <v>111203.1845</v>
      </c>
      <c r="BF12" s="70">
        <f t="shared" si="59"/>
        <v>2765.06</v>
      </c>
      <c r="BG12" s="70">
        <v>1357.5099999999998</v>
      </c>
      <c r="BH12" s="70">
        <f t="shared" si="59"/>
        <v>0</v>
      </c>
      <c r="BI12" s="70">
        <f t="shared" si="59"/>
        <v>0</v>
      </c>
      <c r="BJ12" s="68">
        <f t="shared" si="59"/>
        <v>4122.57</v>
      </c>
      <c r="BK12" s="72">
        <f t="shared" si="59"/>
        <v>111203.1845</v>
      </c>
      <c r="BL12" s="70">
        <v>53960.3845</v>
      </c>
      <c r="BM12" s="70">
        <f t="shared" si="59"/>
        <v>0</v>
      </c>
      <c r="BN12" s="70">
        <f t="shared" si="59"/>
        <v>0</v>
      </c>
      <c r="BO12" s="70">
        <f t="shared" si="59"/>
        <v>165163.56900000002</v>
      </c>
      <c r="BP12" s="70">
        <f t="shared" ref="BP12:EA12" si="60">SUM(BP7:BP11)</f>
        <v>4122.57</v>
      </c>
      <c r="BQ12" s="70">
        <v>1139.7872500000003</v>
      </c>
      <c r="BR12" s="70">
        <f t="shared" si="60"/>
        <v>0</v>
      </c>
      <c r="BS12" s="70">
        <f t="shared" si="60"/>
        <v>0</v>
      </c>
      <c r="BT12" s="71">
        <f t="shared" si="60"/>
        <v>5262.35725</v>
      </c>
      <c r="BU12" s="69">
        <f t="shared" si="60"/>
        <v>165163.56900000002</v>
      </c>
      <c r="BV12" s="70">
        <v>49779.3845</v>
      </c>
      <c r="BW12" s="70">
        <f t="shared" si="60"/>
        <v>0</v>
      </c>
      <c r="BX12" s="70">
        <f t="shared" si="60"/>
        <v>0</v>
      </c>
      <c r="BY12" s="70">
        <f t="shared" si="60"/>
        <v>214942.9535</v>
      </c>
      <c r="BZ12" s="70">
        <f t="shared" si="60"/>
        <v>5262.35725</v>
      </c>
      <c r="CA12" s="70">
        <v>882.58949999999982</v>
      </c>
      <c r="CB12" s="70">
        <f t="shared" si="60"/>
        <v>0</v>
      </c>
      <c r="CC12" s="70">
        <f t="shared" si="60"/>
        <v>0</v>
      </c>
      <c r="CD12" s="68">
        <f t="shared" si="60"/>
        <v>6144.9467500000001</v>
      </c>
      <c r="CE12" s="69">
        <f t="shared" si="60"/>
        <v>214942.9535</v>
      </c>
      <c r="CF12" s="70">
        <v>49963.3845</v>
      </c>
      <c r="CG12" s="70">
        <f t="shared" si="60"/>
        <v>0</v>
      </c>
      <c r="CH12" s="70">
        <f t="shared" si="60"/>
        <v>0</v>
      </c>
      <c r="CI12" s="70">
        <f t="shared" si="60"/>
        <v>264906.33799999999</v>
      </c>
      <c r="CJ12" s="70">
        <f t="shared" si="60"/>
        <v>6144.9467500000001</v>
      </c>
      <c r="CK12" s="70">
        <v>5378.3193124999998</v>
      </c>
      <c r="CL12" s="70">
        <f t="shared" si="60"/>
        <v>0</v>
      </c>
      <c r="CM12" s="70">
        <f t="shared" si="60"/>
        <v>0</v>
      </c>
      <c r="CN12" s="68">
        <f t="shared" si="60"/>
        <v>11523.266062500001</v>
      </c>
      <c r="CO12" s="72">
        <f t="shared" si="60"/>
        <v>264906.33799999999</v>
      </c>
      <c r="CP12" s="70">
        <v>7979.7619999999915</v>
      </c>
      <c r="CQ12" s="70">
        <f t="shared" si="60"/>
        <v>0</v>
      </c>
      <c r="CR12" s="70">
        <f t="shared" si="60"/>
        <v>0</v>
      </c>
      <c r="CS12" s="70">
        <f t="shared" si="60"/>
        <v>272886.09999999998</v>
      </c>
      <c r="CT12" s="70">
        <f t="shared" si="60"/>
        <v>11523.266062500001</v>
      </c>
      <c r="CU12" s="70">
        <v>5393.4519500000006</v>
      </c>
      <c r="CV12" s="70">
        <f t="shared" si="60"/>
        <v>0</v>
      </c>
      <c r="CW12" s="70">
        <f t="shared" si="60"/>
        <v>0</v>
      </c>
      <c r="CX12" s="71">
        <f t="shared" si="60"/>
        <v>16916.718012500001</v>
      </c>
      <c r="CY12" s="69">
        <f t="shared" si="60"/>
        <v>272886.09999999998</v>
      </c>
      <c r="CZ12" s="70">
        <v>49100.892367814748</v>
      </c>
      <c r="DA12" s="70">
        <f t="shared" si="60"/>
        <v>0</v>
      </c>
      <c r="DB12" s="70">
        <f t="shared" si="60"/>
        <v>0</v>
      </c>
      <c r="DC12" s="70">
        <f t="shared" si="60"/>
        <v>321986.99236781476</v>
      </c>
      <c r="DD12" s="70">
        <f t="shared" si="60"/>
        <v>16916.718012500001</v>
      </c>
      <c r="DE12" s="70">
        <v>3850.2774999999992</v>
      </c>
      <c r="DF12" s="70">
        <f t="shared" si="60"/>
        <v>0</v>
      </c>
      <c r="DG12" s="70">
        <f t="shared" si="60"/>
        <v>0</v>
      </c>
      <c r="DH12" s="68">
        <f t="shared" si="60"/>
        <v>20766.995512500001</v>
      </c>
      <c r="DI12" s="72">
        <f t="shared" si="60"/>
        <v>321986.99236781476</v>
      </c>
      <c r="DJ12" s="70">
        <v>107039.29295858825</v>
      </c>
      <c r="DK12" s="70">
        <f t="shared" si="60"/>
        <v>0</v>
      </c>
      <c r="DL12" s="70">
        <f t="shared" si="60"/>
        <v>0</v>
      </c>
      <c r="DM12" s="70">
        <f t="shared" si="60"/>
        <v>429026.28532640298</v>
      </c>
      <c r="DN12" s="70">
        <f t="shared" si="60"/>
        <v>20766.995512500001</v>
      </c>
      <c r="DO12" s="70">
        <v>1826.8154000000004</v>
      </c>
      <c r="DP12" s="70">
        <f t="shared" si="60"/>
        <v>0</v>
      </c>
      <c r="DQ12" s="70">
        <f t="shared" si="60"/>
        <v>0</v>
      </c>
      <c r="DR12" s="71">
        <f t="shared" si="60"/>
        <v>22593.810912500005</v>
      </c>
      <c r="DS12" s="69">
        <f t="shared" si="60"/>
        <v>429026.28532640298</v>
      </c>
      <c r="DT12" s="70">
        <v>91734.033529754452</v>
      </c>
      <c r="DU12" s="70">
        <f t="shared" si="60"/>
        <v>0</v>
      </c>
      <c r="DV12" s="70">
        <f t="shared" si="60"/>
        <v>0</v>
      </c>
      <c r="DW12" s="70">
        <f t="shared" si="60"/>
        <v>520760.31885615742</v>
      </c>
      <c r="DX12" s="70">
        <f t="shared" si="60"/>
        <v>22593.810912500005</v>
      </c>
      <c r="DY12" s="70">
        <v>6503.1562999999996</v>
      </c>
      <c r="DZ12" s="70">
        <f t="shared" si="60"/>
        <v>0</v>
      </c>
      <c r="EA12" s="70">
        <f t="shared" si="60"/>
        <v>0</v>
      </c>
      <c r="EB12" s="68">
        <f t="shared" ref="EB12:EV12" si="61">SUM(EB7:EB11)</f>
        <v>29096.9672125</v>
      </c>
      <c r="EC12" s="72">
        <f t="shared" si="61"/>
        <v>520760.31885615742</v>
      </c>
      <c r="ED12" s="70">
        <v>68568.276595171832</v>
      </c>
      <c r="EE12" s="70">
        <f t="shared" si="61"/>
        <v>0</v>
      </c>
      <c r="EF12" s="70">
        <f t="shared" si="61"/>
        <v>0</v>
      </c>
      <c r="EG12" s="70">
        <f t="shared" si="61"/>
        <v>589328.59545132937</v>
      </c>
      <c r="EH12" s="70">
        <f t="shared" si="61"/>
        <v>29096.9672125</v>
      </c>
      <c r="EI12" s="70">
        <v>16672.854900000002</v>
      </c>
      <c r="EJ12" s="70">
        <f t="shared" si="61"/>
        <v>0</v>
      </c>
      <c r="EK12" s="70">
        <f t="shared" si="61"/>
        <v>0</v>
      </c>
      <c r="EL12" s="71">
        <f t="shared" si="61"/>
        <v>45769.822112499998</v>
      </c>
      <c r="EM12" s="73">
        <f t="shared" si="61"/>
        <v>589328.59545132937</v>
      </c>
      <c r="EN12" s="74">
        <v>67370.672697573813</v>
      </c>
      <c r="EO12" s="74">
        <f t="shared" si="61"/>
        <v>0</v>
      </c>
      <c r="EP12" s="74">
        <v>252126.54809272147</v>
      </c>
      <c r="EQ12" s="74">
        <f t="shared" si="61"/>
        <v>908825.81624162453</v>
      </c>
      <c r="ER12" s="74">
        <f t="shared" si="61"/>
        <v>45769.822112499998</v>
      </c>
      <c r="ES12" s="74">
        <v>15602.317491188525</v>
      </c>
      <c r="ET12" s="74">
        <f t="shared" si="61"/>
        <v>0</v>
      </c>
      <c r="EU12" s="74">
        <f t="shared" si="61"/>
        <v>0</v>
      </c>
      <c r="EV12" s="75">
        <f t="shared" si="61"/>
        <v>61372.139603688534</v>
      </c>
      <c r="EW12" s="76">
        <f>EV12+EQ12</f>
        <v>970197.95584531303</v>
      </c>
    </row>
    <row r="13" spans="1:153" s="14" customFormat="1" x14ac:dyDescent="0.2">
      <c r="A13" s="23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</row>
    <row r="14" spans="1:153" s="14" customFormat="1" x14ac:dyDescent="0.2">
      <c r="A14" s="23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</row>
    <row r="15" spans="1:153" s="14" customFormat="1" x14ac:dyDescent="0.2">
      <c r="A15" s="23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</row>
    <row r="16" spans="1:153" s="14" customFormat="1" ht="15" thickBot="1" x14ac:dyDescent="0.25">
      <c r="A16" s="23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</row>
    <row r="17" spans="1:153" s="14" customFormat="1" ht="20.25" thickBot="1" x14ac:dyDescent="0.35">
      <c r="A17" s="47" t="s">
        <v>18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9"/>
    </row>
    <row r="18" spans="1:153" s="14" customFormat="1" ht="28.5" thickBot="1" x14ac:dyDescent="0.25">
      <c r="A18" s="24"/>
      <c r="B18" s="2"/>
      <c r="C18" s="60">
        <v>2010</v>
      </c>
      <c r="D18" s="61"/>
      <c r="E18" s="61"/>
      <c r="F18" s="61"/>
      <c r="G18" s="61"/>
      <c r="H18" s="61"/>
      <c r="I18" s="61"/>
      <c r="J18" s="61"/>
      <c r="K18" s="61"/>
      <c r="L18" s="61"/>
      <c r="M18" s="60">
        <v>2011</v>
      </c>
      <c r="N18" s="61"/>
      <c r="O18" s="61"/>
      <c r="P18" s="61"/>
      <c r="Q18" s="61"/>
      <c r="R18" s="61"/>
      <c r="S18" s="61"/>
      <c r="T18" s="61"/>
      <c r="U18" s="61"/>
      <c r="V18" s="62"/>
      <c r="W18" s="61">
        <v>2012</v>
      </c>
      <c r="X18" s="61"/>
      <c r="Y18" s="61"/>
      <c r="Z18" s="61"/>
      <c r="AA18" s="61"/>
      <c r="AB18" s="61"/>
      <c r="AC18" s="61"/>
      <c r="AD18" s="61"/>
      <c r="AE18" s="61"/>
      <c r="AF18" s="61"/>
      <c r="AG18" s="60">
        <v>2013</v>
      </c>
      <c r="AH18" s="61"/>
      <c r="AI18" s="61"/>
      <c r="AJ18" s="61"/>
      <c r="AK18" s="61"/>
      <c r="AL18" s="61"/>
      <c r="AM18" s="61"/>
      <c r="AN18" s="61"/>
      <c r="AO18" s="61"/>
      <c r="AP18" s="62"/>
      <c r="AQ18" s="61">
        <v>2014</v>
      </c>
      <c r="AR18" s="61"/>
      <c r="AS18" s="61"/>
      <c r="AT18" s="61"/>
      <c r="AU18" s="61"/>
      <c r="AV18" s="61"/>
      <c r="AW18" s="61"/>
      <c r="AX18" s="61"/>
      <c r="AY18" s="61"/>
      <c r="AZ18" s="61"/>
      <c r="BA18" s="60">
        <v>2015</v>
      </c>
      <c r="BB18" s="61"/>
      <c r="BC18" s="61"/>
      <c r="BD18" s="61"/>
      <c r="BE18" s="61"/>
      <c r="BF18" s="61"/>
      <c r="BG18" s="61"/>
      <c r="BH18" s="61"/>
      <c r="BI18" s="61"/>
      <c r="BJ18" s="62"/>
      <c r="BK18" s="61">
        <v>2016</v>
      </c>
      <c r="BL18" s="61"/>
      <c r="BM18" s="61"/>
      <c r="BN18" s="61"/>
      <c r="BO18" s="61"/>
      <c r="BP18" s="61"/>
      <c r="BQ18" s="61"/>
      <c r="BR18" s="61"/>
      <c r="BS18" s="61"/>
      <c r="BT18" s="61"/>
      <c r="BU18" s="60">
        <v>2017</v>
      </c>
      <c r="BV18" s="61"/>
      <c r="BW18" s="61"/>
      <c r="BX18" s="61"/>
      <c r="BY18" s="61"/>
      <c r="BZ18" s="61"/>
      <c r="CA18" s="61"/>
      <c r="CB18" s="61"/>
      <c r="CC18" s="61"/>
      <c r="CD18" s="62"/>
      <c r="CE18" s="60">
        <v>2018</v>
      </c>
      <c r="CF18" s="61"/>
      <c r="CG18" s="61"/>
      <c r="CH18" s="61"/>
      <c r="CI18" s="61"/>
      <c r="CJ18" s="61"/>
      <c r="CK18" s="61"/>
      <c r="CL18" s="61"/>
      <c r="CM18" s="61"/>
      <c r="CN18" s="62"/>
      <c r="CO18" s="61">
        <v>2019</v>
      </c>
      <c r="CP18" s="61"/>
      <c r="CQ18" s="61"/>
      <c r="CR18" s="61"/>
      <c r="CS18" s="61"/>
      <c r="CT18" s="61"/>
      <c r="CU18" s="61"/>
      <c r="CV18" s="61"/>
      <c r="CW18" s="61"/>
      <c r="CX18" s="61"/>
      <c r="CY18" s="60">
        <v>2020</v>
      </c>
      <c r="CZ18" s="61"/>
      <c r="DA18" s="61"/>
      <c r="DB18" s="61"/>
      <c r="DC18" s="61"/>
      <c r="DD18" s="61"/>
      <c r="DE18" s="61"/>
      <c r="DF18" s="61"/>
      <c r="DG18" s="61"/>
      <c r="DH18" s="62"/>
      <c r="DI18" s="61">
        <v>2021</v>
      </c>
      <c r="DJ18" s="61"/>
      <c r="DK18" s="61"/>
      <c r="DL18" s="61"/>
      <c r="DM18" s="61"/>
      <c r="DN18" s="61"/>
      <c r="DO18" s="61"/>
      <c r="DP18" s="61"/>
      <c r="DQ18" s="61"/>
      <c r="DR18" s="61"/>
      <c r="DS18" s="60">
        <v>2022</v>
      </c>
      <c r="DT18" s="61"/>
      <c r="DU18" s="61"/>
      <c r="DV18" s="61"/>
      <c r="DW18" s="61"/>
      <c r="DX18" s="61"/>
      <c r="DY18" s="61"/>
      <c r="DZ18" s="61"/>
      <c r="EA18" s="61"/>
      <c r="EB18" s="62"/>
      <c r="EC18" s="61">
        <v>2023</v>
      </c>
      <c r="ED18" s="61"/>
      <c r="EE18" s="61"/>
      <c r="EF18" s="61"/>
      <c r="EG18" s="61"/>
      <c r="EH18" s="61"/>
      <c r="EI18" s="61"/>
      <c r="EJ18" s="61"/>
      <c r="EK18" s="61"/>
      <c r="EL18" s="61"/>
      <c r="EM18" s="60">
        <v>2024</v>
      </c>
      <c r="EN18" s="61"/>
      <c r="EO18" s="61"/>
      <c r="EP18" s="61"/>
      <c r="EQ18" s="61"/>
      <c r="ER18" s="61"/>
      <c r="ES18" s="61"/>
      <c r="ET18" s="61"/>
      <c r="EU18" s="61"/>
      <c r="EV18" s="62"/>
      <c r="EW18" s="55"/>
    </row>
    <row r="19" spans="1:153" s="14" customFormat="1" ht="60" x14ac:dyDescent="0.25">
      <c r="A19" s="51"/>
      <c r="B19" s="52"/>
      <c r="C19" s="3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8</v>
      </c>
      <c r="J19" s="4" t="s">
        <v>4</v>
      </c>
      <c r="K19" s="4" t="s">
        <v>9</v>
      </c>
      <c r="L19" s="4" t="s">
        <v>10</v>
      </c>
      <c r="M19" s="3" t="s">
        <v>2</v>
      </c>
      <c r="N19" s="4" t="s">
        <v>3</v>
      </c>
      <c r="O19" s="4" t="s">
        <v>4</v>
      </c>
      <c r="P19" s="4" t="s">
        <v>5</v>
      </c>
      <c r="Q19" s="4" t="s">
        <v>6</v>
      </c>
      <c r="R19" s="4" t="s">
        <v>7</v>
      </c>
      <c r="S19" s="4" t="s">
        <v>8</v>
      </c>
      <c r="T19" s="4" t="s">
        <v>4</v>
      </c>
      <c r="U19" s="4" t="s">
        <v>9</v>
      </c>
      <c r="V19" s="5" t="s">
        <v>10</v>
      </c>
      <c r="W19" s="4" t="s">
        <v>2</v>
      </c>
      <c r="X19" s="4" t="s">
        <v>3</v>
      </c>
      <c r="Y19" s="4" t="s">
        <v>4</v>
      </c>
      <c r="Z19" s="4" t="s">
        <v>5</v>
      </c>
      <c r="AA19" s="4" t="s">
        <v>6</v>
      </c>
      <c r="AB19" s="4" t="s">
        <v>7</v>
      </c>
      <c r="AC19" s="4" t="s">
        <v>8</v>
      </c>
      <c r="AD19" s="4" t="s">
        <v>4</v>
      </c>
      <c r="AE19" s="4" t="s">
        <v>9</v>
      </c>
      <c r="AF19" s="4" t="s">
        <v>10</v>
      </c>
      <c r="AG19" s="3" t="s">
        <v>2</v>
      </c>
      <c r="AH19" s="4" t="s">
        <v>3</v>
      </c>
      <c r="AI19" s="4" t="s">
        <v>4</v>
      </c>
      <c r="AJ19" s="4" t="s">
        <v>5</v>
      </c>
      <c r="AK19" s="4" t="s">
        <v>6</v>
      </c>
      <c r="AL19" s="4" t="s">
        <v>7</v>
      </c>
      <c r="AM19" s="4" t="s">
        <v>8</v>
      </c>
      <c r="AN19" s="4" t="s">
        <v>4</v>
      </c>
      <c r="AO19" s="4" t="s">
        <v>9</v>
      </c>
      <c r="AP19" s="5" t="s">
        <v>10</v>
      </c>
      <c r="AQ19" s="4" t="s">
        <v>2</v>
      </c>
      <c r="AR19" s="4" t="s">
        <v>3</v>
      </c>
      <c r="AS19" s="4" t="s">
        <v>4</v>
      </c>
      <c r="AT19" s="4" t="s">
        <v>5</v>
      </c>
      <c r="AU19" s="4" t="s">
        <v>6</v>
      </c>
      <c r="AV19" s="4" t="s">
        <v>7</v>
      </c>
      <c r="AW19" s="4" t="s">
        <v>8</v>
      </c>
      <c r="AX19" s="4" t="s">
        <v>4</v>
      </c>
      <c r="AY19" s="4" t="s">
        <v>9</v>
      </c>
      <c r="AZ19" s="4" t="s">
        <v>10</v>
      </c>
      <c r="BA19" s="3" t="s">
        <v>2</v>
      </c>
      <c r="BB19" s="4" t="s">
        <v>3</v>
      </c>
      <c r="BC19" s="4" t="s">
        <v>4</v>
      </c>
      <c r="BD19" s="4" t="s">
        <v>5</v>
      </c>
      <c r="BE19" s="4" t="s">
        <v>6</v>
      </c>
      <c r="BF19" s="4" t="s">
        <v>7</v>
      </c>
      <c r="BG19" s="4" t="s">
        <v>8</v>
      </c>
      <c r="BH19" s="4" t="s">
        <v>4</v>
      </c>
      <c r="BI19" s="4" t="s">
        <v>9</v>
      </c>
      <c r="BJ19" s="5" t="s">
        <v>10</v>
      </c>
      <c r="BK19" s="4" t="s">
        <v>2</v>
      </c>
      <c r="BL19" s="4" t="s">
        <v>3</v>
      </c>
      <c r="BM19" s="4" t="s">
        <v>4</v>
      </c>
      <c r="BN19" s="4" t="s">
        <v>5</v>
      </c>
      <c r="BO19" s="4" t="s">
        <v>6</v>
      </c>
      <c r="BP19" s="4" t="s">
        <v>7</v>
      </c>
      <c r="BQ19" s="4" t="s">
        <v>8</v>
      </c>
      <c r="BR19" s="4" t="s">
        <v>4</v>
      </c>
      <c r="BS19" s="4" t="s">
        <v>9</v>
      </c>
      <c r="BT19" s="4" t="s">
        <v>10</v>
      </c>
      <c r="BU19" s="3" t="s">
        <v>2</v>
      </c>
      <c r="BV19" s="4" t="s">
        <v>3</v>
      </c>
      <c r="BW19" s="4" t="s">
        <v>4</v>
      </c>
      <c r="BX19" s="4" t="s">
        <v>5</v>
      </c>
      <c r="BY19" s="4" t="s">
        <v>6</v>
      </c>
      <c r="BZ19" s="4" t="s">
        <v>7</v>
      </c>
      <c r="CA19" s="4" t="s">
        <v>8</v>
      </c>
      <c r="CB19" s="4" t="s">
        <v>4</v>
      </c>
      <c r="CC19" s="4" t="s">
        <v>9</v>
      </c>
      <c r="CD19" s="5" t="s">
        <v>10</v>
      </c>
      <c r="CE19" s="3" t="s">
        <v>2</v>
      </c>
      <c r="CF19" s="4" t="s">
        <v>3</v>
      </c>
      <c r="CG19" s="4" t="s">
        <v>4</v>
      </c>
      <c r="CH19" s="4" t="s">
        <v>5</v>
      </c>
      <c r="CI19" s="4" t="s">
        <v>6</v>
      </c>
      <c r="CJ19" s="4" t="s">
        <v>7</v>
      </c>
      <c r="CK19" s="4" t="s">
        <v>8</v>
      </c>
      <c r="CL19" s="4" t="s">
        <v>4</v>
      </c>
      <c r="CM19" s="4" t="s">
        <v>9</v>
      </c>
      <c r="CN19" s="5" t="s">
        <v>10</v>
      </c>
      <c r="CO19" s="4" t="s">
        <v>2</v>
      </c>
      <c r="CP19" s="4" t="s">
        <v>3</v>
      </c>
      <c r="CQ19" s="4" t="s">
        <v>4</v>
      </c>
      <c r="CR19" s="4" t="s">
        <v>5</v>
      </c>
      <c r="CS19" s="4" t="s">
        <v>6</v>
      </c>
      <c r="CT19" s="4" t="s">
        <v>7</v>
      </c>
      <c r="CU19" s="4" t="s">
        <v>8</v>
      </c>
      <c r="CV19" s="4" t="s">
        <v>4</v>
      </c>
      <c r="CW19" s="4" t="s">
        <v>9</v>
      </c>
      <c r="CX19" s="4" t="s">
        <v>10</v>
      </c>
      <c r="CY19" s="3" t="s">
        <v>2</v>
      </c>
      <c r="CZ19" s="4" t="s">
        <v>3</v>
      </c>
      <c r="DA19" s="4" t="s">
        <v>4</v>
      </c>
      <c r="DB19" s="4" t="s">
        <v>5</v>
      </c>
      <c r="DC19" s="4" t="s">
        <v>6</v>
      </c>
      <c r="DD19" s="4" t="s">
        <v>7</v>
      </c>
      <c r="DE19" s="4" t="s">
        <v>8</v>
      </c>
      <c r="DF19" s="4" t="s">
        <v>4</v>
      </c>
      <c r="DG19" s="4" t="s">
        <v>9</v>
      </c>
      <c r="DH19" s="5" t="s">
        <v>10</v>
      </c>
      <c r="DI19" s="4" t="s">
        <v>2</v>
      </c>
      <c r="DJ19" s="4" t="s">
        <v>3</v>
      </c>
      <c r="DK19" s="4" t="s">
        <v>4</v>
      </c>
      <c r="DL19" s="4" t="s">
        <v>5</v>
      </c>
      <c r="DM19" s="4" t="s">
        <v>6</v>
      </c>
      <c r="DN19" s="4" t="s">
        <v>7</v>
      </c>
      <c r="DO19" s="4" t="s">
        <v>8</v>
      </c>
      <c r="DP19" s="4" t="s">
        <v>4</v>
      </c>
      <c r="DQ19" s="4" t="s">
        <v>9</v>
      </c>
      <c r="DR19" s="4" t="s">
        <v>10</v>
      </c>
      <c r="DS19" s="3" t="s">
        <v>2</v>
      </c>
      <c r="DT19" s="4" t="s">
        <v>3</v>
      </c>
      <c r="DU19" s="4" t="s">
        <v>4</v>
      </c>
      <c r="DV19" s="4" t="s">
        <v>5</v>
      </c>
      <c r="DW19" s="4" t="s">
        <v>6</v>
      </c>
      <c r="DX19" s="4" t="s">
        <v>7</v>
      </c>
      <c r="DY19" s="4" t="s">
        <v>8</v>
      </c>
      <c r="DZ19" s="4" t="s">
        <v>4</v>
      </c>
      <c r="EA19" s="4" t="s">
        <v>9</v>
      </c>
      <c r="EB19" s="5" t="s">
        <v>10</v>
      </c>
      <c r="EC19" s="4" t="s">
        <v>2</v>
      </c>
      <c r="ED19" s="4" t="s">
        <v>3</v>
      </c>
      <c r="EE19" s="4" t="s">
        <v>4</v>
      </c>
      <c r="EF19" s="4" t="s">
        <v>5</v>
      </c>
      <c r="EG19" s="4" t="s">
        <v>6</v>
      </c>
      <c r="EH19" s="4" t="s">
        <v>7</v>
      </c>
      <c r="EI19" s="4" t="s">
        <v>8</v>
      </c>
      <c r="EJ19" s="4" t="s">
        <v>4</v>
      </c>
      <c r="EK19" s="4" t="s">
        <v>9</v>
      </c>
      <c r="EL19" s="4" t="s">
        <v>10</v>
      </c>
      <c r="EM19" s="3" t="s">
        <v>2</v>
      </c>
      <c r="EN19" s="4" t="s">
        <v>3</v>
      </c>
      <c r="EO19" s="4" t="s">
        <v>4</v>
      </c>
      <c r="EP19" s="4" t="s">
        <v>5</v>
      </c>
      <c r="EQ19" s="4" t="s">
        <v>6</v>
      </c>
      <c r="ER19" s="4" t="s">
        <v>7</v>
      </c>
      <c r="ES19" s="4" t="s">
        <v>8</v>
      </c>
      <c r="ET19" s="4" t="s">
        <v>4</v>
      </c>
      <c r="EU19" s="4" t="s">
        <v>9</v>
      </c>
      <c r="EV19" s="5" t="s">
        <v>10</v>
      </c>
      <c r="EW19" s="54" t="s">
        <v>11</v>
      </c>
    </row>
    <row r="20" spans="1:153" s="37" customFormat="1" x14ac:dyDescent="0.2">
      <c r="A20" s="58">
        <v>1508</v>
      </c>
      <c r="B20" s="29" t="s">
        <v>12</v>
      </c>
      <c r="C20" s="28"/>
      <c r="D20" s="30"/>
      <c r="E20" s="30"/>
      <c r="F20" s="30"/>
      <c r="G20" s="30">
        <f t="shared" ref="G20:G25" si="62">C20+D20-E20+F20</f>
        <v>0</v>
      </c>
      <c r="H20" s="30"/>
      <c r="I20" s="30"/>
      <c r="J20" s="30"/>
      <c r="K20" s="30"/>
      <c r="L20" s="31">
        <f t="shared" ref="L20" si="63">H20+I20-J20+K20</f>
        <v>0</v>
      </c>
      <c r="M20" s="28">
        <f>G20</f>
        <v>0</v>
      </c>
      <c r="N20" s="30"/>
      <c r="O20" s="30"/>
      <c r="P20" s="30"/>
      <c r="Q20" s="30">
        <f t="shared" ref="Q20:Q25" si="64">M20+N20-O20+P20</f>
        <v>0</v>
      </c>
      <c r="R20" s="30">
        <f>L20</f>
        <v>0</v>
      </c>
      <c r="S20" s="30"/>
      <c r="T20" s="30"/>
      <c r="U20" s="30"/>
      <c r="V20" s="29">
        <f t="shared" ref="V20" si="65">R20+S20-T20+U20</f>
        <v>0</v>
      </c>
      <c r="W20" s="32">
        <v>0</v>
      </c>
      <c r="X20" s="30">
        <v>58656.04</v>
      </c>
      <c r="Y20" s="30"/>
      <c r="Z20" s="30"/>
      <c r="AA20" s="30">
        <f t="shared" ref="AA20:AA25" si="66">W20+X20-Y20+Z20</f>
        <v>58656.04</v>
      </c>
      <c r="AB20" s="30">
        <f>V20</f>
        <v>0</v>
      </c>
      <c r="AC20" s="30">
        <f>[1]IFRS!E12</f>
        <v>697.00371558571396</v>
      </c>
      <c r="AD20" s="30"/>
      <c r="AE20" s="30"/>
      <c r="AF20" s="31">
        <f t="shared" ref="AF20" si="67">AB20+AC20-AD20+AE20</f>
        <v>697.00371558571396</v>
      </c>
      <c r="AG20" s="28">
        <f>AA20</f>
        <v>58656.04</v>
      </c>
      <c r="AH20" s="30"/>
      <c r="AI20" s="30"/>
      <c r="AJ20" s="30"/>
      <c r="AK20" s="30">
        <f t="shared" ref="AK20:AK25" si="68">AG20+AH20-AI20+AJ20</f>
        <v>58656.04</v>
      </c>
      <c r="AL20" s="30">
        <f t="shared" ref="AL20:AL25" si="69">AF20</f>
        <v>697.00371558571396</v>
      </c>
      <c r="AM20" s="30">
        <v>697.00371558571396</v>
      </c>
      <c r="AN20" s="30"/>
      <c r="AO20" s="30"/>
      <c r="AP20" s="29">
        <f t="shared" ref="AP20" si="70">AL20+AM20-AN20+AO20</f>
        <v>1394.0074311714279</v>
      </c>
      <c r="AQ20" s="32">
        <f>AK20</f>
        <v>58656.04</v>
      </c>
      <c r="AR20" s="30"/>
      <c r="AS20" s="30"/>
      <c r="AT20" s="30"/>
      <c r="AU20" s="30">
        <f t="shared" ref="AU20:AU25" si="71">AQ20+AR20-AS20+AT20</f>
        <v>58656.04</v>
      </c>
      <c r="AV20" s="30">
        <f>AP20</f>
        <v>1394.0074311714279</v>
      </c>
      <c r="AW20" s="30">
        <v>697.00371558571396</v>
      </c>
      <c r="AX20" s="30"/>
      <c r="AY20" s="30"/>
      <c r="AZ20" s="31">
        <f t="shared" ref="AZ20" si="72">AV20+AW20-AX20+AY20</f>
        <v>2091.0111467571419</v>
      </c>
      <c r="BA20" s="28">
        <f>AU20</f>
        <v>58656.04</v>
      </c>
      <c r="BB20" s="30"/>
      <c r="BC20" s="30"/>
      <c r="BD20" s="30"/>
      <c r="BE20" s="30">
        <f t="shared" ref="BE20:BE25" si="73">BA20+BB20-BC20+BD20</f>
        <v>58656.04</v>
      </c>
      <c r="BF20" s="30">
        <f>AZ20</f>
        <v>2091.0111467571419</v>
      </c>
      <c r="BG20" s="30">
        <v>699.47327700000005</v>
      </c>
      <c r="BH20" s="30"/>
      <c r="BI20" s="30"/>
      <c r="BJ20" s="29">
        <f t="shared" ref="BJ20" si="74">BF20+BG20-BH20+BI20</f>
        <v>2790.4844237571419</v>
      </c>
      <c r="BK20" s="32">
        <f>BE20</f>
        <v>58656.04</v>
      </c>
      <c r="BL20" s="30"/>
      <c r="BM20" s="30"/>
      <c r="BN20" s="30"/>
      <c r="BO20" s="30">
        <f t="shared" ref="BO20:BO25" si="75">BK20+BL20-BM20+BN20</f>
        <v>58656.04</v>
      </c>
      <c r="BP20" s="30">
        <f>BJ20</f>
        <v>2790.4844237571419</v>
      </c>
      <c r="BQ20" s="30">
        <v>645.21643999999992</v>
      </c>
      <c r="BR20" s="30"/>
      <c r="BS20" s="30"/>
      <c r="BT20" s="31">
        <f t="shared" ref="BT20" si="76">BP20+BQ20-BR20+BS20</f>
        <v>3435.7008637571416</v>
      </c>
      <c r="BU20" s="28">
        <f>BO20</f>
        <v>58656.04</v>
      </c>
      <c r="BV20" s="30"/>
      <c r="BW20" s="30"/>
      <c r="BX20" s="30"/>
      <c r="BY20" s="30">
        <f t="shared" ref="BY20:BY25" si="77">BU20+BV20-BW20+BX20</f>
        <v>58656.04</v>
      </c>
      <c r="BZ20" s="30">
        <f>BT20</f>
        <v>3435.7008637571416</v>
      </c>
      <c r="CA20" s="30">
        <v>703.87248</v>
      </c>
      <c r="CB20" s="30"/>
      <c r="CC20" s="30"/>
      <c r="CD20" s="29">
        <f t="shared" ref="CD20" si="78">BZ20+CA20-CB20+CC20</f>
        <v>4139.5733437571416</v>
      </c>
      <c r="CE20" s="28">
        <f>BY20</f>
        <v>58656.04</v>
      </c>
      <c r="CF20" s="30"/>
      <c r="CG20" s="30"/>
      <c r="CH20" s="30"/>
      <c r="CI20" s="30">
        <f t="shared" ref="CI20:CI25" si="79">CE20+CF20-CG20+CH20</f>
        <v>58656.04</v>
      </c>
      <c r="CJ20" s="30">
        <f>CD20</f>
        <v>4139.5733437571416</v>
      </c>
      <c r="CK20" s="30">
        <v>924.14923048571404</v>
      </c>
      <c r="CL20" s="30"/>
      <c r="CM20" s="30"/>
      <c r="CN20" s="29">
        <f>CJ20+CK20-CL20+CM20</f>
        <v>5063.7225742428554</v>
      </c>
      <c r="CO20" s="32">
        <f>CI20</f>
        <v>58656.04</v>
      </c>
      <c r="CP20" s="30"/>
      <c r="CQ20" s="30"/>
      <c r="CR20" s="30"/>
      <c r="CS20" s="30">
        <f t="shared" ref="CS20:CS25" si="80">CO20+CP20-CQ20+CR20</f>
        <v>58656.04</v>
      </c>
      <c r="CT20" s="30">
        <f>CN20</f>
        <v>5063.7225742428554</v>
      </c>
      <c r="CU20" s="30">
        <v>1153.0544265857141</v>
      </c>
      <c r="CV20" s="30"/>
      <c r="CW20" s="30"/>
      <c r="CX20" s="31">
        <f t="shared" ref="CX20" si="81">CT20+CU20-CV20+CW20</f>
        <v>6216.7770008285697</v>
      </c>
      <c r="CY20" s="28">
        <f>CS20</f>
        <v>58656.04</v>
      </c>
      <c r="CZ20" s="30"/>
      <c r="DA20" s="30"/>
      <c r="DB20" s="30"/>
      <c r="DC20" s="30">
        <f t="shared" ref="DC20:DC25" si="82">CY20+CZ20-DA20+DB20</f>
        <v>58656.04</v>
      </c>
      <c r="DD20" s="30">
        <f>CX20</f>
        <v>6216.7770008285697</v>
      </c>
      <c r="DE20" s="30">
        <v>641.28047758571392</v>
      </c>
      <c r="DF20" s="30"/>
      <c r="DG20" s="30"/>
      <c r="DH20" s="29">
        <f t="shared" ref="DH20:DH25" si="83">DD20+DE20-DF20+DG20</f>
        <v>6858.0574784142837</v>
      </c>
      <c r="DI20" s="32">
        <f>DC20</f>
        <v>58656.04</v>
      </c>
      <c r="DJ20" s="30"/>
      <c r="DK20" s="30"/>
      <c r="DL20" s="30"/>
      <c r="DM20" s="30">
        <f t="shared" ref="DM20:DM25" si="84">DI20+DJ20-DK20+DL20</f>
        <v>58656.04</v>
      </c>
      <c r="DN20" s="30">
        <f>DH20</f>
        <v>6858.0574784142837</v>
      </c>
      <c r="DO20" s="30">
        <v>334.339428</v>
      </c>
      <c r="DP20" s="30"/>
      <c r="DQ20" s="30"/>
      <c r="DR20" s="31">
        <f t="shared" ref="DR20:DR25" si="85">DN20+DO20-DP20+DQ20</f>
        <v>7192.3969064142839</v>
      </c>
      <c r="DS20" s="28">
        <f>DM20</f>
        <v>58656.04</v>
      </c>
      <c r="DT20" s="30"/>
      <c r="DU20" s="30"/>
      <c r="DV20" s="30"/>
      <c r="DW20" s="30">
        <f t="shared" ref="DW20:DW25" si="86">DS20+DT20-DU20+DV20</f>
        <v>58656.04</v>
      </c>
      <c r="DX20" s="30">
        <f>DR20</f>
        <v>7192.3969064142839</v>
      </c>
      <c r="DY20" s="30">
        <v>958.02309358571392</v>
      </c>
      <c r="DZ20" s="30"/>
      <c r="EA20" s="30"/>
      <c r="EB20" s="29">
        <f>DX20+DY20-DZ20+EA20</f>
        <v>8150.4199999999983</v>
      </c>
      <c r="EC20" s="32">
        <f t="shared" ref="EC20:EC23" si="87">DW20</f>
        <v>58656.04</v>
      </c>
      <c r="ED20" s="30"/>
      <c r="EE20" s="30"/>
      <c r="EF20" s="30"/>
      <c r="EG20" s="30">
        <f t="shared" ref="EG20:EG25" si="88">EC20+ED20-EE20+EF20</f>
        <v>58656.04</v>
      </c>
      <c r="EH20" s="30">
        <f>EB20</f>
        <v>8150.4199999999983</v>
      </c>
      <c r="EI20" s="30">
        <v>2036.130000000001</v>
      </c>
      <c r="EJ20" s="30"/>
      <c r="EK20" s="30"/>
      <c r="EL20" s="31">
        <f t="shared" ref="EL20:EL25" si="89">EH20+EI20-EJ20+EK20</f>
        <v>10186.549999999999</v>
      </c>
      <c r="EM20" s="33">
        <f>EG20</f>
        <v>58656.04</v>
      </c>
      <c r="EN20" s="34"/>
      <c r="EO20" s="34"/>
      <c r="EP20" s="34"/>
      <c r="EQ20" s="34">
        <f t="shared" ref="EQ20:EQ25" si="90">EM20+EN20-EO20+EP20</f>
        <v>58656.04</v>
      </c>
      <c r="ER20" s="34">
        <f>EL20</f>
        <v>10186.549999999999</v>
      </c>
      <c r="ES20" s="34">
        <v>3016.7400000000016</v>
      </c>
      <c r="ET20" s="34"/>
      <c r="EU20" s="34"/>
      <c r="EV20" s="35">
        <f t="shared" ref="EV20:EV25" si="91">ER20+ES20-ET20+EU20</f>
        <v>13203.29</v>
      </c>
      <c r="EW20" s="36">
        <f>EV20+EQ20</f>
        <v>71859.33</v>
      </c>
    </row>
    <row r="21" spans="1:153" s="37" customFormat="1" x14ac:dyDescent="0.2">
      <c r="A21" s="58">
        <v>1508</v>
      </c>
      <c r="B21" s="29" t="s">
        <v>13</v>
      </c>
      <c r="C21" s="28"/>
      <c r="D21" s="30"/>
      <c r="E21" s="30"/>
      <c r="F21" s="30"/>
      <c r="G21" s="30">
        <f t="shared" si="62"/>
        <v>0</v>
      </c>
      <c r="H21" s="30"/>
      <c r="I21" s="30"/>
      <c r="J21" s="30"/>
      <c r="K21" s="30"/>
      <c r="L21" s="31">
        <f>H21+I21-J21+K21</f>
        <v>0</v>
      </c>
      <c r="M21" s="28">
        <f t="shared" ref="M21:M24" si="92">G21</f>
        <v>0</v>
      </c>
      <c r="N21" s="30"/>
      <c r="O21" s="30"/>
      <c r="P21" s="30"/>
      <c r="Q21" s="30">
        <f t="shared" si="64"/>
        <v>0</v>
      </c>
      <c r="R21" s="30">
        <f t="shared" ref="R21:R24" si="93">L21</f>
        <v>0</v>
      </c>
      <c r="S21" s="30"/>
      <c r="T21" s="30"/>
      <c r="U21" s="30"/>
      <c r="V21" s="29">
        <f>R21+S21-T21+U21</f>
        <v>0</v>
      </c>
      <c r="W21" s="32">
        <v>0</v>
      </c>
      <c r="X21" s="30"/>
      <c r="Y21" s="30"/>
      <c r="Z21" s="30"/>
      <c r="AA21" s="30">
        <f t="shared" si="66"/>
        <v>0</v>
      </c>
      <c r="AB21" s="30">
        <f t="shared" ref="AB21:AB24" si="94">V21</f>
        <v>0</v>
      </c>
      <c r="AC21" s="30"/>
      <c r="AD21" s="30"/>
      <c r="AE21" s="30"/>
      <c r="AF21" s="31">
        <f>AB21+AC21-AD21+AE21</f>
        <v>0</v>
      </c>
      <c r="AG21" s="28">
        <f t="shared" ref="AG21:AG24" si="95">AA21</f>
        <v>0</v>
      </c>
      <c r="AH21" s="30"/>
      <c r="AI21" s="30"/>
      <c r="AJ21" s="30"/>
      <c r="AK21" s="30">
        <f t="shared" si="68"/>
        <v>0</v>
      </c>
      <c r="AL21" s="30">
        <f t="shared" si="69"/>
        <v>0</v>
      </c>
      <c r="AM21" s="30"/>
      <c r="AN21" s="30"/>
      <c r="AO21" s="30"/>
      <c r="AP21" s="29">
        <f>AL21+AM21-AN21+AO21</f>
        <v>0</v>
      </c>
      <c r="AQ21" s="32">
        <f t="shared" ref="AQ21:AQ24" si="96">AK21</f>
        <v>0</v>
      </c>
      <c r="AR21" s="30"/>
      <c r="AS21" s="30"/>
      <c r="AT21" s="30"/>
      <c r="AU21" s="30">
        <f t="shared" si="71"/>
        <v>0</v>
      </c>
      <c r="AV21" s="30">
        <f t="shared" ref="AV21:AV25" si="97">AP21</f>
        <v>0</v>
      </c>
      <c r="AW21" s="30"/>
      <c r="AX21" s="30"/>
      <c r="AY21" s="30"/>
      <c r="AZ21" s="31">
        <f>AV21+AW21-AX21+AY21</f>
        <v>0</v>
      </c>
      <c r="BA21" s="28">
        <f t="shared" ref="BA21:BA24" si="98">AU21</f>
        <v>0</v>
      </c>
      <c r="BB21" s="30"/>
      <c r="BC21" s="30"/>
      <c r="BD21" s="30"/>
      <c r="BE21" s="30">
        <f t="shared" si="73"/>
        <v>0</v>
      </c>
      <c r="BF21" s="30">
        <f t="shared" ref="BF21:BF24" si="99">AZ21</f>
        <v>0</v>
      </c>
      <c r="BG21" s="30"/>
      <c r="BH21" s="30"/>
      <c r="BI21" s="30"/>
      <c r="BJ21" s="29">
        <f>BF21+BG21-BH21+BI21</f>
        <v>0</v>
      </c>
      <c r="BK21" s="32">
        <f t="shared" ref="BK21:BK24" si="100">BE21</f>
        <v>0</v>
      </c>
      <c r="BL21" s="30">
        <v>6892.5</v>
      </c>
      <c r="BM21" s="30"/>
      <c r="BN21" s="30"/>
      <c r="BO21" s="30">
        <f t="shared" si="75"/>
        <v>6892.5</v>
      </c>
      <c r="BP21" s="30">
        <f t="shared" ref="BP21:BP24" si="101">BJ21</f>
        <v>0</v>
      </c>
      <c r="BQ21" s="30">
        <v>20</v>
      </c>
      <c r="BR21" s="30"/>
      <c r="BS21" s="30"/>
      <c r="BT21" s="31">
        <f>BP21+BQ21-BR21+BS21</f>
        <v>20</v>
      </c>
      <c r="BU21" s="28">
        <f>BO21</f>
        <v>6892.5</v>
      </c>
      <c r="BV21" s="30">
        <v>7912.77</v>
      </c>
      <c r="BW21" s="30"/>
      <c r="BX21" s="30"/>
      <c r="BY21" s="30">
        <f t="shared" si="77"/>
        <v>14805.27</v>
      </c>
      <c r="BZ21" s="30">
        <f t="shared" ref="BZ21:BZ24" si="102">BT21</f>
        <v>20</v>
      </c>
      <c r="CA21" s="30">
        <v>23</v>
      </c>
      <c r="CB21" s="30"/>
      <c r="CC21" s="30"/>
      <c r="CD21" s="29">
        <f>BZ21+CA21-CB21+CC21</f>
        <v>43</v>
      </c>
      <c r="CE21" s="28">
        <f t="shared" ref="CE21:CE24" si="103">BY21</f>
        <v>14805.27</v>
      </c>
      <c r="CF21" s="30">
        <v>6431.679999999993</v>
      </c>
      <c r="CG21" s="30"/>
      <c r="CH21" s="30"/>
      <c r="CI21" s="30">
        <f t="shared" si="79"/>
        <v>21236.949999999993</v>
      </c>
      <c r="CJ21" s="30">
        <f t="shared" ref="CJ21:CJ24" si="104">CD21</f>
        <v>43</v>
      </c>
      <c r="CK21" s="30">
        <v>34.440363500000331</v>
      </c>
      <c r="CL21" s="30"/>
      <c r="CM21" s="30"/>
      <c r="CN21" s="29">
        <f>CJ21+CK21-CL21+CM21</f>
        <v>77.440363500000331</v>
      </c>
      <c r="CO21" s="32">
        <f t="shared" ref="CO21:CO24" si="105">CI21</f>
        <v>21236.949999999993</v>
      </c>
      <c r="CP21" s="30">
        <v>1303.7400000000016</v>
      </c>
      <c r="CQ21" s="30"/>
      <c r="CR21" s="30"/>
      <c r="CS21" s="30">
        <f t="shared" si="80"/>
        <v>22540.689999999995</v>
      </c>
      <c r="CT21" s="30">
        <f t="shared" ref="CT21:CT24" si="106">CN21</f>
        <v>77.440363500000331</v>
      </c>
      <c r="CU21" s="30">
        <v>368.54028149999994</v>
      </c>
      <c r="CV21" s="30"/>
      <c r="CW21" s="30"/>
      <c r="CX21" s="31">
        <f>CT21+CU21-CV21+CW21</f>
        <v>445.98064500000027</v>
      </c>
      <c r="CY21" s="28">
        <f t="shared" ref="CY21:CY24" si="107">CS21</f>
        <v>22540.689999999995</v>
      </c>
      <c r="CZ21" s="30"/>
      <c r="DA21" s="30"/>
      <c r="DB21" s="30"/>
      <c r="DC21" s="30">
        <f t="shared" si="82"/>
        <v>22540.689999999995</v>
      </c>
      <c r="DD21" s="30">
        <f t="shared" ref="DD21:DD24" si="108">CX21</f>
        <v>445.98064500000027</v>
      </c>
      <c r="DE21" s="30">
        <v>309.93448749999993</v>
      </c>
      <c r="DF21" s="30"/>
      <c r="DG21" s="30"/>
      <c r="DH21" s="29">
        <f>DD21+DE21-DF21+DG21</f>
        <v>755.91513250000025</v>
      </c>
      <c r="DI21" s="32">
        <f t="shared" ref="DI21:DI23" si="109">DC21</f>
        <v>22540.689999999995</v>
      </c>
      <c r="DJ21" s="30"/>
      <c r="DK21" s="30"/>
      <c r="DL21" s="30"/>
      <c r="DM21" s="30">
        <f t="shared" si="84"/>
        <v>22540.689999999995</v>
      </c>
      <c r="DN21" s="30">
        <f t="shared" ref="DN21:DN25" si="110">DH21</f>
        <v>755.91513250000025</v>
      </c>
      <c r="DO21" s="30">
        <v>128.48193299999997</v>
      </c>
      <c r="DP21" s="30"/>
      <c r="DQ21" s="30"/>
      <c r="DR21" s="31">
        <f t="shared" si="85"/>
        <v>884.39706550000028</v>
      </c>
      <c r="DS21" s="28">
        <f t="shared" ref="DS21:DS25" si="111">DM21</f>
        <v>22540.689999999995</v>
      </c>
      <c r="DT21" s="30"/>
      <c r="DU21" s="30"/>
      <c r="DV21" s="30"/>
      <c r="DW21" s="30">
        <f t="shared" si="86"/>
        <v>22540.689999999995</v>
      </c>
      <c r="DX21" s="30">
        <f t="shared" ref="DX21:DX24" si="112">DR21</f>
        <v>884.39706550000028</v>
      </c>
      <c r="DY21" s="30">
        <v>431.65421349999986</v>
      </c>
      <c r="DZ21" s="30"/>
      <c r="EA21" s="30"/>
      <c r="EB21" s="29">
        <f t="shared" ref="EB21:EB25" si="113">DX21+DY21-DZ21+EA21</f>
        <v>1316.0512790000002</v>
      </c>
      <c r="EC21" s="32">
        <f t="shared" si="87"/>
        <v>22540.689999999995</v>
      </c>
      <c r="ED21" s="30"/>
      <c r="EE21" s="30"/>
      <c r="EF21" s="30"/>
      <c r="EG21" s="30">
        <f t="shared" si="88"/>
        <v>22540.689999999995</v>
      </c>
      <c r="EH21" s="30">
        <f t="shared" ref="EH21:EH25" si="114">EB21</f>
        <v>1316.0512790000002</v>
      </c>
      <c r="EI21" s="30">
        <v>1137.1778104999999</v>
      </c>
      <c r="EJ21" s="30"/>
      <c r="EK21" s="30"/>
      <c r="EL21" s="31">
        <f t="shared" si="89"/>
        <v>2453.2290895000001</v>
      </c>
      <c r="EM21" s="33">
        <f t="shared" ref="EM21:EM25" si="115">EG21</f>
        <v>22540.689999999995</v>
      </c>
      <c r="EN21" s="34"/>
      <c r="EO21" s="34"/>
      <c r="EP21" s="34"/>
      <c r="EQ21" s="34">
        <f t="shared" si="90"/>
        <v>22540.689999999995</v>
      </c>
      <c r="ER21" s="34">
        <f t="shared" ref="ER21:ER25" si="116">EL21</f>
        <v>2453.2290895000001</v>
      </c>
      <c r="ES21" s="34">
        <v>1140.9350120300542</v>
      </c>
      <c r="ET21" s="34"/>
      <c r="EU21" s="34"/>
      <c r="EV21" s="35">
        <f t="shared" si="91"/>
        <v>3594.1641015300543</v>
      </c>
      <c r="EW21" s="36">
        <f t="shared" ref="EW21:EW24" si="117">EV21+EQ21</f>
        <v>26134.854101530051</v>
      </c>
    </row>
    <row r="22" spans="1:153" s="37" customFormat="1" x14ac:dyDescent="0.2">
      <c r="A22" s="58">
        <v>1518</v>
      </c>
      <c r="B22" s="29" t="s">
        <v>14</v>
      </c>
      <c r="C22" s="28"/>
      <c r="D22" s="30"/>
      <c r="E22" s="30"/>
      <c r="F22" s="30"/>
      <c r="G22" s="30">
        <f t="shared" si="62"/>
        <v>0</v>
      </c>
      <c r="H22" s="30"/>
      <c r="I22" s="30"/>
      <c r="J22" s="30"/>
      <c r="K22" s="30"/>
      <c r="L22" s="31">
        <f t="shared" ref="L22:L25" si="118">H22+I22-J22+K22</f>
        <v>0</v>
      </c>
      <c r="M22" s="28">
        <f t="shared" si="92"/>
        <v>0</v>
      </c>
      <c r="N22" s="30"/>
      <c r="O22" s="30"/>
      <c r="P22" s="30"/>
      <c r="Q22" s="30">
        <f t="shared" si="64"/>
        <v>0</v>
      </c>
      <c r="R22" s="30">
        <f t="shared" si="93"/>
        <v>0</v>
      </c>
      <c r="S22" s="30"/>
      <c r="T22" s="30"/>
      <c r="U22" s="30"/>
      <c r="V22" s="29">
        <f t="shared" ref="V22:V25" si="119">R22+S22-T22+U22</f>
        <v>0</v>
      </c>
      <c r="W22" s="32">
        <v>-22334.449999999997</v>
      </c>
      <c r="X22" s="30">
        <v>-3826.77</v>
      </c>
      <c r="Y22" s="30"/>
      <c r="Z22" s="30"/>
      <c r="AA22" s="30">
        <f t="shared" si="66"/>
        <v>-26161.219999999998</v>
      </c>
      <c r="AB22" s="30">
        <f>[1]RCVA!G15</f>
        <v>-718.36000000000013</v>
      </c>
      <c r="AC22" s="30">
        <f>[1]RCVA!H16</f>
        <v>-346.56100800000007</v>
      </c>
      <c r="AD22" s="30"/>
      <c r="AE22" s="30"/>
      <c r="AF22" s="31">
        <f t="shared" ref="AF22:AF25" si="120">AB22+AC22-AD22+AE22</f>
        <v>-1064.9210080000003</v>
      </c>
      <c r="AG22" s="28">
        <f t="shared" si="95"/>
        <v>-26161.219999999998</v>
      </c>
      <c r="AH22" s="30">
        <v>-3815.8999999999996</v>
      </c>
      <c r="AI22" s="30">
        <f>[1]RCVA!I14</f>
        <v>-22334</v>
      </c>
      <c r="AJ22" s="30"/>
      <c r="AK22" s="30">
        <f t="shared" si="68"/>
        <v>-7643.1199999999953</v>
      </c>
      <c r="AL22" s="30">
        <f t="shared" si="69"/>
        <v>-1064.9210080000003</v>
      </c>
      <c r="AM22" s="30">
        <v>-187.67128624999995</v>
      </c>
      <c r="AN22" s="30">
        <f>[1]RCVA!I16</f>
        <v>-1156</v>
      </c>
      <c r="AO22" s="30"/>
      <c r="AP22" s="29">
        <f t="shared" ref="AP22:AP25" si="121">AL22+AM22-AN22+AO22</f>
        <v>-96.592294250000123</v>
      </c>
      <c r="AQ22" s="32">
        <f t="shared" si="96"/>
        <v>-7643.1199999999953</v>
      </c>
      <c r="AR22" s="30">
        <v>-4141.5999999999995</v>
      </c>
      <c r="AS22" s="30"/>
      <c r="AT22" s="30"/>
      <c r="AU22" s="30">
        <f t="shared" si="71"/>
        <v>-11784.719999999994</v>
      </c>
      <c r="AV22" s="30">
        <f t="shared" si="97"/>
        <v>-96.592294250000123</v>
      </c>
      <c r="AW22" s="30">
        <v>-120.85103974999998</v>
      </c>
      <c r="AX22" s="30"/>
      <c r="AY22" s="30"/>
      <c r="AZ22" s="31">
        <f t="shared" ref="AZ22:AZ25" si="122">AV22+AW22-AX22+AY22</f>
        <v>-217.44333400000011</v>
      </c>
      <c r="BA22" s="28">
        <f t="shared" si="98"/>
        <v>-11784.719999999994</v>
      </c>
      <c r="BB22" s="30">
        <v>-2505.8799999999992</v>
      </c>
      <c r="BC22" s="30"/>
      <c r="BD22" s="30"/>
      <c r="BE22" s="30">
        <f t="shared" si="73"/>
        <v>-14290.599999999993</v>
      </c>
      <c r="BF22" s="30">
        <f t="shared" si="99"/>
        <v>-217.44333400000011</v>
      </c>
      <c r="BG22" s="30">
        <v>-142.9097615</v>
      </c>
      <c r="BH22" s="30"/>
      <c r="BI22" s="30"/>
      <c r="BJ22" s="29">
        <f t="shared" ref="BJ22:BJ25" si="123">BF22+BG22-BH22+BI22</f>
        <v>-360.35309550000011</v>
      </c>
      <c r="BK22" s="32">
        <f t="shared" si="100"/>
        <v>-14290.599999999993</v>
      </c>
      <c r="BL22" s="30">
        <v>-2449.7200000000012</v>
      </c>
      <c r="BM22" s="30"/>
      <c r="BN22" s="30"/>
      <c r="BO22" s="30">
        <f t="shared" si="75"/>
        <v>-16740.319999999992</v>
      </c>
      <c r="BP22" s="30">
        <f t="shared" si="101"/>
        <v>-360.35309550000011</v>
      </c>
      <c r="BQ22" s="30">
        <v>-166.82362583333327</v>
      </c>
      <c r="BR22" s="30"/>
      <c r="BS22" s="30"/>
      <c r="BT22" s="31">
        <f t="shared" ref="BT22:BT25" si="124">BP22+BQ22-BR22+BS22</f>
        <v>-527.17672133333338</v>
      </c>
      <c r="BU22" s="28">
        <f t="shared" ref="BU22:BU25" si="125">BO22</f>
        <v>-16740.319999999992</v>
      </c>
      <c r="BV22" s="30">
        <v>-1779.6399999999994</v>
      </c>
      <c r="BW22" s="30"/>
      <c r="BX22" s="30"/>
      <c r="BY22" s="30">
        <f t="shared" si="77"/>
        <v>-18519.959999999992</v>
      </c>
      <c r="BZ22" s="30">
        <f t="shared" si="102"/>
        <v>-527.17672133333338</v>
      </c>
      <c r="CA22" s="30">
        <v>-204.47501166666663</v>
      </c>
      <c r="CB22" s="30"/>
      <c r="CC22" s="30"/>
      <c r="CD22" s="29">
        <f t="shared" ref="CD22:CD25" si="126">BZ22+CA22-CB22+CC22</f>
        <v>-731.65173300000004</v>
      </c>
      <c r="CE22" s="28">
        <f t="shared" si="103"/>
        <v>-18519.959999999992</v>
      </c>
      <c r="CF22" s="30">
        <v>-3693.9700000000012</v>
      </c>
      <c r="CG22" s="30"/>
      <c r="CH22" s="30"/>
      <c r="CI22" s="30">
        <f t="shared" si="79"/>
        <v>-22213.929999999993</v>
      </c>
      <c r="CJ22" s="30">
        <f t="shared" si="104"/>
        <v>-731.65173300000004</v>
      </c>
      <c r="CK22" s="30">
        <v>-2463.1868222499998</v>
      </c>
      <c r="CL22" s="30"/>
      <c r="CM22" s="30"/>
      <c r="CN22" s="29">
        <f t="shared" ref="CN22:CN25" si="127">CJ22+CK22-CL22+CM22</f>
        <v>-3194.8385552499999</v>
      </c>
      <c r="CO22" s="32">
        <f t="shared" si="105"/>
        <v>-22213.929999999993</v>
      </c>
      <c r="CP22" s="30">
        <v>-8263.77</v>
      </c>
      <c r="CQ22" s="30"/>
      <c r="CR22" s="30"/>
      <c r="CS22" s="30">
        <f t="shared" si="80"/>
        <v>-30477.699999999993</v>
      </c>
      <c r="CT22" s="30">
        <f t="shared" si="106"/>
        <v>-3194.8385552499999</v>
      </c>
      <c r="CU22" s="30">
        <v>-482.1901253333333</v>
      </c>
      <c r="CV22" s="30"/>
      <c r="CW22" s="30"/>
      <c r="CX22" s="31">
        <f t="shared" ref="CX22:CX25" si="128">CT22+CU22-CV22+CW22</f>
        <v>-3677.028680583333</v>
      </c>
      <c r="CY22" s="28">
        <f t="shared" si="107"/>
        <v>-30477.699999999993</v>
      </c>
      <c r="CZ22" s="30">
        <v>-5957.5300000000025</v>
      </c>
      <c r="DA22" s="30"/>
      <c r="DB22" s="30"/>
      <c r="DC22" s="30">
        <f t="shared" si="82"/>
        <v>-36435.229999999996</v>
      </c>
      <c r="DD22" s="30">
        <f t="shared" si="108"/>
        <v>-3677.028680583333</v>
      </c>
      <c r="DE22" s="30">
        <v>-401.51099108333347</v>
      </c>
      <c r="DF22" s="30"/>
      <c r="DG22" s="30"/>
      <c r="DH22" s="29">
        <f t="shared" si="83"/>
        <v>-4078.5396716666664</v>
      </c>
      <c r="DI22" s="32">
        <f t="shared" si="109"/>
        <v>-36435.229999999996</v>
      </c>
      <c r="DJ22" s="30">
        <v>8029.5400000000045</v>
      </c>
      <c r="DK22" s="30"/>
      <c r="DL22" s="30"/>
      <c r="DM22" s="30">
        <f t="shared" si="84"/>
        <v>-28405.689999999991</v>
      </c>
      <c r="DN22" s="30">
        <f t="shared" si="110"/>
        <v>-4078.5396716666664</v>
      </c>
      <c r="DO22" s="30">
        <v>-194.64000000000033</v>
      </c>
      <c r="DP22" s="30"/>
      <c r="DQ22" s="30"/>
      <c r="DR22" s="31">
        <f t="shared" si="85"/>
        <v>-4273.1796716666668</v>
      </c>
      <c r="DS22" s="28">
        <f t="shared" si="111"/>
        <v>-28405.689999999991</v>
      </c>
      <c r="DT22" s="30">
        <v>5905.2199999999975</v>
      </c>
      <c r="DU22" s="30"/>
      <c r="DV22" s="30"/>
      <c r="DW22" s="30">
        <f t="shared" si="86"/>
        <v>-22500.469999999994</v>
      </c>
      <c r="DX22" s="30">
        <f t="shared" si="112"/>
        <v>-4273.1796716666668</v>
      </c>
      <c r="DY22" s="30">
        <v>-438.67000000000007</v>
      </c>
      <c r="DZ22" s="30"/>
      <c r="EA22" s="30"/>
      <c r="EB22" s="29">
        <f t="shared" si="113"/>
        <v>-4711.8496716666668</v>
      </c>
      <c r="EC22" s="32">
        <f t="shared" si="87"/>
        <v>-22500.469999999994</v>
      </c>
      <c r="ED22" s="30">
        <v>-7156.0499999999993</v>
      </c>
      <c r="EE22" s="30"/>
      <c r="EF22" s="30"/>
      <c r="EG22" s="30">
        <f t="shared" si="88"/>
        <v>-29656.519999999993</v>
      </c>
      <c r="EH22" s="30">
        <f t="shared" si="114"/>
        <v>-4711.8496716666668</v>
      </c>
      <c r="EI22" s="30">
        <v>-1285.7199999999993</v>
      </c>
      <c r="EJ22" s="30"/>
      <c r="EK22" s="30"/>
      <c r="EL22" s="31">
        <f t="shared" si="89"/>
        <v>-5997.5696716666662</v>
      </c>
      <c r="EM22" s="33">
        <f t="shared" si="115"/>
        <v>-29656.519999999993</v>
      </c>
      <c r="EN22" s="34">
        <v>-6417.8300000000054</v>
      </c>
      <c r="EO22" s="34"/>
      <c r="EP22" s="34"/>
      <c r="EQ22" s="34">
        <f t="shared" si="90"/>
        <v>-36074.35</v>
      </c>
      <c r="ER22" s="34">
        <f t="shared" si="116"/>
        <v>-5997.5696716666662</v>
      </c>
      <c r="ES22" s="34">
        <v>-1647.6000000000004</v>
      </c>
      <c r="ET22" s="34"/>
      <c r="EU22" s="34"/>
      <c r="EV22" s="35">
        <f>ER22+ES22-ET22+EU22</f>
        <v>-7645.1696716666665</v>
      </c>
      <c r="EW22" s="36">
        <f t="shared" si="117"/>
        <v>-43719.519671666669</v>
      </c>
    </row>
    <row r="23" spans="1:153" s="37" customFormat="1" x14ac:dyDescent="0.2">
      <c r="A23" s="58">
        <v>1548</v>
      </c>
      <c r="B23" s="29" t="s">
        <v>15</v>
      </c>
      <c r="C23" s="28"/>
      <c r="D23" s="30"/>
      <c r="E23" s="30"/>
      <c r="F23" s="30"/>
      <c r="G23" s="30">
        <f t="shared" si="62"/>
        <v>0</v>
      </c>
      <c r="H23" s="30"/>
      <c r="I23" s="30"/>
      <c r="J23" s="30"/>
      <c r="K23" s="30"/>
      <c r="L23" s="31">
        <f t="shared" si="118"/>
        <v>0</v>
      </c>
      <c r="M23" s="28">
        <f t="shared" si="92"/>
        <v>0</v>
      </c>
      <c r="N23" s="30"/>
      <c r="O23" s="30"/>
      <c r="P23" s="30"/>
      <c r="Q23" s="30">
        <f t="shared" si="64"/>
        <v>0</v>
      </c>
      <c r="R23" s="30">
        <f t="shared" si="93"/>
        <v>0</v>
      </c>
      <c r="S23" s="30"/>
      <c r="T23" s="30"/>
      <c r="U23" s="30"/>
      <c r="V23" s="29">
        <f t="shared" si="119"/>
        <v>0</v>
      </c>
      <c r="W23" s="32"/>
      <c r="X23" s="30"/>
      <c r="Y23" s="30"/>
      <c r="Z23" s="30"/>
      <c r="AA23" s="30">
        <f t="shared" si="66"/>
        <v>0</v>
      </c>
      <c r="AB23" s="30">
        <f t="shared" si="94"/>
        <v>0</v>
      </c>
      <c r="AC23" s="30"/>
      <c r="AD23" s="30"/>
      <c r="AE23" s="30"/>
      <c r="AF23" s="31">
        <f t="shared" si="120"/>
        <v>0</v>
      </c>
      <c r="AG23" s="28">
        <f t="shared" si="95"/>
        <v>0</v>
      </c>
      <c r="AH23" s="30"/>
      <c r="AI23" s="30"/>
      <c r="AJ23" s="30"/>
      <c r="AK23" s="30">
        <f t="shared" si="68"/>
        <v>0</v>
      </c>
      <c r="AL23" s="30">
        <f t="shared" si="69"/>
        <v>0</v>
      </c>
      <c r="AM23" s="30"/>
      <c r="AN23" s="30"/>
      <c r="AO23" s="30"/>
      <c r="AP23" s="29">
        <f t="shared" si="121"/>
        <v>0</v>
      </c>
      <c r="AQ23" s="32">
        <f t="shared" si="96"/>
        <v>0</v>
      </c>
      <c r="AR23" s="30"/>
      <c r="AS23" s="30"/>
      <c r="AT23" s="30"/>
      <c r="AU23" s="30">
        <f t="shared" si="71"/>
        <v>0</v>
      </c>
      <c r="AV23" s="30">
        <f t="shared" si="97"/>
        <v>0</v>
      </c>
      <c r="AW23" s="30"/>
      <c r="AX23" s="30"/>
      <c r="AY23" s="30"/>
      <c r="AZ23" s="31">
        <f t="shared" si="122"/>
        <v>0</v>
      </c>
      <c r="BA23" s="28">
        <f t="shared" si="98"/>
        <v>0</v>
      </c>
      <c r="BB23" s="30"/>
      <c r="BC23" s="30"/>
      <c r="BD23" s="30"/>
      <c r="BE23" s="30">
        <f t="shared" si="73"/>
        <v>0</v>
      </c>
      <c r="BF23" s="30">
        <f t="shared" si="99"/>
        <v>0</v>
      </c>
      <c r="BG23" s="30"/>
      <c r="BH23" s="30"/>
      <c r="BI23" s="30"/>
      <c r="BJ23" s="29">
        <f t="shared" si="123"/>
        <v>0</v>
      </c>
      <c r="BK23" s="32">
        <f t="shared" si="100"/>
        <v>0</v>
      </c>
      <c r="BL23" s="30"/>
      <c r="BM23" s="30"/>
      <c r="BN23" s="30"/>
      <c r="BO23" s="30">
        <f t="shared" si="75"/>
        <v>0</v>
      </c>
      <c r="BP23" s="30">
        <f t="shared" si="101"/>
        <v>0</v>
      </c>
      <c r="BQ23" s="30"/>
      <c r="BR23" s="30"/>
      <c r="BS23" s="30"/>
      <c r="BT23" s="31">
        <f t="shared" si="124"/>
        <v>0</v>
      </c>
      <c r="BU23" s="28">
        <f t="shared" si="125"/>
        <v>0</v>
      </c>
      <c r="BV23" s="30"/>
      <c r="BW23" s="30"/>
      <c r="BX23" s="30"/>
      <c r="BY23" s="30">
        <f t="shared" si="77"/>
        <v>0</v>
      </c>
      <c r="BZ23" s="30">
        <f t="shared" si="102"/>
        <v>0</v>
      </c>
      <c r="CA23" s="30"/>
      <c r="CB23" s="30"/>
      <c r="CC23" s="30"/>
      <c r="CD23" s="29">
        <f t="shared" si="126"/>
        <v>0</v>
      </c>
      <c r="CE23" s="28">
        <f t="shared" si="103"/>
        <v>0</v>
      </c>
      <c r="CF23" s="30"/>
      <c r="CG23" s="30"/>
      <c r="CH23" s="30"/>
      <c r="CI23" s="30">
        <f t="shared" si="79"/>
        <v>0</v>
      </c>
      <c r="CJ23" s="30">
        <f t="shared" si="104"/>
        <v>0</v>
      </c>
      <c r="CK23" s="30"/>
      <c r="CL23" s="30"/>
      <c r="CM23" s="30"/>
      <c r="CN23" s="29">
        <f t="shared" si="127"/>
        <v>0</v>
      </c>
      <c r="CO23" s="32">
        <f t="shared" si="105"/>
        <v>0</v>
      </c>
      <c r="CP23" s="30"/>
      <c r="CQ23" s="30"/>
      <c r="CR23" s="30"/>
      <c r="CS23" s="30">
        <f t="shared" si="80"/>
        <v>0</v>
      </c>
      <c r="CT23" s="30">
        <f t="shared" si="106"/>
        <v>0</v>
      </c>
      <c r="CU23" s="30"/>
      <c r="CV23" s="30"/>
      <c r="CW23" s="30"/>
      <c r="CX23" s="31">
        <f t="shared" si="128"/>
        <v>0</v>
      </c>
      <c r="CY23" s="28">
        <f t="shared" si="107"/>
        <v>0</v>
      </c>
      <c r="CZ23" s="30"/>
      <c r="DA23" s="30"/>
      <c r="DB23" s="30"/>
      <c r="DC23" s="30">
        <f t="shared" si="82"/>
        <v>0</v>
      </c>
      <c r="DD23" s="30">
        <f t="shared" si="108"/>
        <v>0</v>
      </c>
      <c r="DE23" s="30"/>
      <c r="DF23" s="30"/>
      <c r="DG23" s="30"/>
      <c r="DH23" s="29">
        <f t="shared" si="83"/>
        <v>0</v>
      </c>
      <c r="DI23" s="32">
        <f t="shared" si="109"/>
        <v>0</v>
      </c>
      <c r="DJ23" s="30">
        <v>1207.25</v>
      </c>
      <c r="DK23" s="30"/>
      <c r="DL23" s="30"/>
      <c r="DM23" s="30">
        <f t="shared" si="84"/>
        <v>1207.25</v>
      </c>
      <c r="DN23" s="30">
        <f t="shared" si="110"/>
        <v>0</v>
      </c>
      <c r="DO23" s="30">
        <v>4.2699999999999996</v>
      </c>
      <c r="DP23" s="30"/>
      <c r="DQ23" s="30"/>
      <c r="DR23" s="31">
        <f t="shared" si="85"/>
        <v>4.2699999999999996</v>
      </c>
      <c r="DS23" s="28">
        <f t="shared" si="111"/>
        <v>1207.25</v>
      </c>
      <c r="DT23" s="30">
        <v>2145.6999999999998</v>
      </c>
      <c r="DU23" s="30"/>
      <c r="DV23" s="30"/>
      <c r="DW23" s="30">
        <f t="shared" si="86"/>
        <v>3352.95</v>
      </c>
      <c r="DX23" s="30">
        <f t="shared" si="112"/>
        <v>4.2699999999999996</v>
      </c>
      <c r="DY23" s="30">
        <v>53.849999999999994</v>
      </c>
      <c r="DZ23" s="30"/>
      <c r="EA23" s="30"/>
      <c r="EB23" s="29">
        <f t="shared" si="113"/>
        <v>58.11999999999999</v>
      </c>
      <c r="EC23" s="32">
        <f t="shared" si="87"/>
        <v>3352.95</v>
      </c>
      <c r="ED23" s="30">
        <v>1947</v>
      </c>
      <c r="EE23" s="30"/>
      <c r="EF23" s="30"/>
      <c r="EG23" s="30">
        <f t="shared" si="88"/>
        <v>5299.95</v>
      </c>
      <c r="EH23" s="30">
        <f t="shared" si="114"/>
        <v>58.11999999999999</v>
      </c>
      <c r="EI23" s="30">
        <v>211.07999999999998</v>
      </c>
      <c r="EJ23" s="30"/>
      <c r="EK23" s="30"/>
      <c r="EL23" s="31">
        <f t="shared" si="89"/>
        <v>269.2</v>
      </c>
      <c r="EM23" s="33">
        <f t="shared" si="115"/>
        <v>5299.95</v>
      </c>
      <c r="EN23" s="34">
        <v>2147.0233333333326</v>
      </c>
      <c r="EO23" s="34"/>
      <c r="EP23" s="34"/>
      <c r="EQ23" s="34">
        <f t="shared" si="90"/>
        <v>7446.9733333333324</v>
      </c>
      <c r="ER23" s="34">
        <f>EL23</f>
        <v>269.2</v>
      </c>
      <c r="ES23" s="34">
        <v>321.28000000000003</v>
      </c>
      <c r="ET23" s="34"/>
      <c r="EU23" s="34"/>
      <c r="EV23" s="35">
        <f t="shared" si="91"/>
        <v>590.48</v>
      </c>
      <c r="EW23" s="36">
        <f t="shared" si="117"/>
        <v>8037.4533333333329</v>
      </c>
    </row>
    <row r="24" spans="1:153" s="37" customFormat="1" x14ac:dyDescent="0.2">
      <c r="A24" s="58">
        <v>1557</v>
      </c>
      <c r="B24" s="29" t="s">
        <v>16</v>
      </c>
      <c r="C24" s="28"/>
      <c r="D24" s="30"/>
      <c r="E24" s="30"/>
      <c r="F24" s="30"/>
      <c r="G24" s="30">
        <f t="shared" si="62"/>
        <v>0</v>
      </c>
      <c r="H24" s="30"/>
      <c r="I24" s="30"/>
      <c r="J24" s="30"/>
      <c r="K24" s="30"/>
      <c r="L24" s="31">
        <f t="shared" si="118"/>
        <v>0</v>
      </c>
      <c r="M24" s="28">
        <f t="shared" si="92"/>
        <v>0</v>
      </c>
      <c r="N24" s="30"/>
      <c r="O24" s="30"/>
      <c r="P24" s="30"/>
      <c r="Q24" s="30">
        <f t="shared" si="64"/>
        <v>0</v>
      </c>
      <c r="R24" s="30">
        <f t="shared" si="93"/>
        <v>0</v>
      </c>
      <c r="S24" s="30"/>
      <c r="T24" s="30"/>
      <c r="U24" s="30"/>
      <c r="V24" s="29">
        <f t="shared" si="119"/>
        <v>0</v>
      </c>
      <c r="W24" s="32">
        <v>0</v>
      </c>
      <c r="X24" s="30"/>
      <c r="Y24" s="30"/>
      <c r="Z24" s="30"/>
      <c r="AA24" s="30">
        <f t="shared" si="66"/>
        <v>0</v>
      </c>
      <c r="AB24" s="30">
        <f t="shared" si="94"/>
        <v>0</v>
      </c>
      <c r="AC24" s="30"/>
      <c r="AD24" s="30"/>
      <c r="AE24" s="30"/>
      <c r="AF24" s="31">
        <f t="shared" si="120"/>
        <v>0</v>
      </c>
      <c r="AG24" s="28">
        <f t="shared" si="95"/>
        <v>0</v>
      </c>
      <c r="AH24" s="30"/>
      <c r="AI24" s="30"/>
      <c r="AJ24" s="30"/>
      <c r="AK24" s="30">
        <f t="shared" si="68"/>
        <v>0</v>
      </c>
      <c r="AL24" s="30">
        <f t="shared" si="69"/>
        <v>0</v>
      </c>
      <c r="AM24" s="30"/>
      <c r="AN24" s="30"/>
      <c r="AO24" s="30"/>
      <c r="AP24" s="29">
        <f t="shared" si="121"/>
        <v>0</v>
      </c>
      <c r="AQ24" s="32">
        <f t="shared" si="96"/>
        <v>0</v>
      </c>
      <c r="AR24" s="30"/>
      <c r="AS24" s="30"/>
      <c r="AT24" s="30"/>
      <c r="AU24" s="30">
        <f t="shared" si="71"/>
        <v>0</v>
      </c>
      <c r="AV24" s="30">
        <f t="shared" si="97"/>
        <v>0</v>
      </c>
      <c r="AW24" s="30"/>
      <c r="AX24" s="30"/>
      <c r="AY24" s="30"/>
      <c r="AZ24" s="31">
        <f t="shared" si="122"/>
        <v>0</v>
      </c>
      <c r="BA24" s="28">
        <f t="shared" si="98"/>
        <v>0</v>
      </c>
      <c r="BB24" s="30"/>
      <c r="BC24" s="30"/>
      <c r="BD24" s="30"/>
      <c r="BE24" s="30">
        <f t="shared" si="73"/>
        <v>0</v>
      </c>
      <c r="BF24" s="30">
        <f t="shared" si="99"/>
        <v>0</v>
      </c>
      <c r="BG24" s="30"/>
      <c r="BH24" s="30"/>
      <c r="BI24" s="30"/>
      <c r="BJ24" s="29">
        <f t="shared" si="123"/>
        <v>0</v>
      </c>
      <c r="BK24" s="32">
        <f t="shared" si="100"/>
        <v>0</v>
      </c>
      <c r="BL24" s="30"/>
      <c r="BM24" s="30"/>
      <c r="BN24" s="30"/>
      <c r="BO24" s="30">
        <f t="shared" si="75"/>
        <v>0</v>
      </c>
      <c r="BP24" s="30">
        <f t="shared" si="101"/>
        <v>0</v>
      </c>
      <c r="BQ24" s="30"/>
      <c r="BR24" s="30"/>
      <c r="BS24" s="30"/>
      <c r="BT24" s="31">
        <f t="shared" si="124"/>
        <v>0</v>
      </c>
      <c r="BU24" s="28">
        <f t="shared" si="125"/>
        <v>0</v>
      </c>
      <c r="BV24" s="30"/>
      <c r="BW24" s="30"/>
      <c r="BX24" s="30"/>
      <c r="BY24" s="30">
        <f t="shared" si="77"/>
        <v>0</v>
      </c>
      <c r="BZ24" s="30">
        <f t="shared" si="102"/>
        <v>0</v>
      </c>
      <c r="CA24" s="30"/>
      <c r="CB24" s="30"/>
      <c r="CC24" s="30"/>
      <c r="CD24" s="29">
        <f t="shared" si="126"/>
        <v>0</v>
      </c>
      <c r="CE24" s="28">
        <f t="shared" si="103"/>
        <v>0</v>
      </c>
      <c r="CF24" s="30"/>
      <c r="CG24" s="30"/>
      <c r="CH24" s="30"/>
      <c r="CI24" s="30">
        <f t="shared" si="79"/>
        <v>0</v>
      </c>
      <c r="CJ24" s="30">
        <f t="shared" si="104"/>
        <v>0</v>
      </c>
      <c r="CK24" s="30"/>
      <c r="CL24" s="30"/>
      <c r="CM24" s="30"/>
      <c r="CN24" s="29">
        <f t="shared" si="127"/>
        <v>0</v>
      </c>
      <c r="CO24" s="32">
        <f t="shared" si="105"/>
        <v>0</v>
      </c>
      <c r="CP24" s="30"/>
      <c r="CQ24" s="30"/>
      <c r="CR24" s="30"/>
      <c r="CS24" s="30">
        <f t="shared" si="80"/>
        <v>0</v>
      </c>
      <c r="CT24" s="30">
        <f t="shared" si="106"/>
        <v>0</v>
      </c>
      <c r="CU24" s="30"/>
      <c r="CV24" s="30"/>
      <c r="CW24" s="30"/>
      <c r="CX24" s="31">
        <f t="shared" si="128"/>
        <v>0</v>
      </c>
      <c r="CY24" s="28">
        <f t="shared" si="107"/>
        <v>0</v>
      </c>
      <c r="CZ24" s="30">
        <v>5181.4715632626321</v>
      </c>
      <c r="DA24" s="30"/>
      <c r="DB24" s="30"/>
      <c r="DC24" s="30">
        <f t="shared" si="82"/>
        <v>5181.4715632626321</v>
      </c>
      <c r="DD24" s="30">
        <f t="shared" si="108"/>
        <v>0</v>
      </c>
      <c r="DE24" s="30"/>
      <c r="DF24" s="30"/>
      <c r="DG24" s="30"/>
      <c r="DH24" s="29">
        <f t="shared" si="83"/>
        <v>0</v>
      </c>
      <c r="DI24" s="32">
        <f>DC24</f>
        <v>5181.4715632626321</v>
      </c>
      <c r="DJ24" s="30">
        <v>6443.8191189785102</v>
      </c>
      <c r="DK24" s="30"/>
      <c r="DL24" s="30"/>
      <c r="DM24" s="30">
        <f t="shared" si="84"/>
        <v>11625.290682241142</v>
      </c>
      <c r="DN24" s="30">
        <f>DH24</f>
        <v>0</v>
      </c>
      <c r="DO24" s="30"/>
      <c r="DP24" s="30"/>
      <c r="DQ24" s="30"/>
      <c r="DR24" s="31">
        <f t="shared" si="85"/>
        <v>0</v>
      </c>
      <c r="DS24" s="28">
        <f t="shared" si="111"/>
        <v>11625.290682241142</v>
      </c>
      <c r="DT24" s="30">
        <v>6443.8191189785102</v>
      </c>
      <c r="DU24" s="30"/>
      <c r="DV24" s="30"/>
      <c r="DW24" s="30">
        <f t="shared" si="86"/>
        <v>18069.109801219653</v>
      </c>
      <c r="DX24" s="30">
        <f t="shared" si="112"/>
        <v>0</v>
      </c>
      <c r="DY24" s="30"/>
      <c r="DZ24" s="30"/>
      <c r="EA24" s="30"/>
      <c r="EB24" s="29">
        <f t="shared" si="113"/>
        <v>0</v>
      </c>
      <c r="EC24" s="32">
        <f>DW24</f>
        <v>18069.109801219653</v>
      </c>
      <c r="ED24" s="30">
        <v>6443.8191189785102</v>
      </c>
      <c r="EE24" s="30"/>
      <c r="EF24" s="30"/>
      <c r="EG24" s="30">
        <f t="shared" si="88"/>
        <v>24512.928920198163</v>
      </c>
      <c r="EH24" s="30">
        <f t="shared" si="114"/>
        <v>0</v>
      </c>
      <c r="EI24" s="30"/>
      <c r="EJ24" s="30"/>
      <c r="EK24" s="30"/>
      <c r="EL24" s="31">
        <f t="shared" si="89"/>
        <v>0</v>
      </c>
      <c r="EM24" s="33">
        <f t="shared" si="115"/>
        <v>24512.928920198163</v>
      </c>
      <c r="EN24" s="34">
        <v>6443.8191189785102</v>
      </c>
      <c r="EO24" s="34"/>
      <c r="EP24" s="34">
        <v>19331.457356935531</v>
      </c>
      <c r="EQ24" s="34">
        <f t="shared" si="90"/>
        <v>50288.2053961122</v>
      </c>
      <c r="ER24" s="34">
        <f t="shared" si="116"/>
        <v>0</v>
      </c>
      <c r="ES24" s="34"/>
      <c r="ET24" s="34"/>
      <c r="EU24" s="34"/>
      <c r="EV24" s="35">
        <f t="shared" si="91"/>
        <v>0</v>
      </c>
      <c r="EW24" s="36">
        <f t="shared" si="117"/>
        <v>50288.2053961122</v>
      </c>
    </row>
    <row r="25" spans="1:153" s="37" customFormat="1" ht="15" thickBot="1" x14ac:dyDescent="0.25">
      <c r="A25" s="59">
        <v>1592</v>
      </c>
      <c r="B25" s="39" t="s">
        <v>19</v>
      </c>
      <c r="C25" s="38"/>
      <c r="D25" s="40"/>
      <c r="E25" s="40"/>
      <c r="F25" s="40"/>
      <c r="G25" s="40">
        <f t="shared" si="62"/>
        <v>0</v>
      </c>
      <c r="H25" s="40"/>
      <c r="I25" s="40"/>
      <c r="J25" s="40"/>
      <c r="K25" s="40"/>
      <c r="L25" s="41">
        <f t="shared" si="118"/>
        <v>0</v>
      </c>
      <c r="M25" s="38">
        <f>G25</f>
        <v>0</v>
      </c>
      <c r="N25" s="40"/>
      <c r="O25" s="40"/>
      <c r="P25" s="40"/>
      <c r="Q25" s="40">
        <f t="shared" si="64"/>
        <v>0</v>
      </c>
      <c r="R25" s="40">
        <f>L25</f>
        <v>0</v>
      </c>
      <c r="S25" s="40"/>
      <c r="T25" s="40"/>
      <c r="U25" s="40"/>
      <c r="V25" s="39">
        <f t="shared" si="119"/>
        <v>0</v>
      </c>
      <c r="W25" s="42">
        <v>0</v>
      </c>
      <c r="X25" s="40">
        <v>-13685.28</v>
      </c>
      <c r="Y25" s="40"/>
      <c r="Z25" s="40"/>
      <c r="AA25" s="40">
        <f t="shared" si="66"/>
        <v>-13685.28</v>
      </c>
      <c r="AB25" s="40">
        <f>V25</f>
        <v>0</v>
      </c>
      <c r="AC25" s="40">
        <f>'[1]MRZ HST'!H112</f>
        <v>-201.17361600000001</v>
      </c>
      <c r="AD25" s="40"/>
      <c r="AE25" s="40"/>
      <c r="AF25" s="41">
        <f t="shared" si="120"/>
        <v>-201.17361600000001</v>
      </c>
      <c r="AG25" s="38">
        <f>AA25</f>
        <v>-13685.28</v>
      </c>
      <c r="AH25" s="40"/>
      <c r="AI25" s="40"/>
      <c r="AJ25" s="40"/>
      <c r="AK25" s="40">
        <f t="shared" si="68"/>
        <v>-13685.28</v>
      </c>
      <c r="AL25" s="40">
        <f t="shared" si="69"/>
        <v>-201.17361600000001</v>
      </c>
      <c r="AM25" s="40">
        <v>-201.17361600000001</v>
      </c>
      <c r="AN25" s="40"/>
      <c r="AO25" s="40"/>
      <c r="AP25" s="39">
        <f t="shared" si="121"/>
        <v>-402.34723200000002</v>
      </c>
      <c r="AQ25" s="42">
        <f>AK25</f>
        <v>-13685.28</v>
      </c>
      <c r="AR25" s="40"/>
      <c r="AS25" s="40"/>
      <c r="AT25" s="40"/>
      <c r="AU25" s="40">
        <f t="shared" si="71"/>
        <v>-13685.28</v>
      </c>
      <c r="AV25" s="40">
        <f t="shared" si="97"/>
        <v>-402.34723200000002</v>
      </c>
      <c r="AW25" s="40">
        <v>-201.17361600000001</v>
      </c>
      <c r="AX25" s="40"/>
      <c r="AY25" s="40"/>
      <c r="AZ25" s="41">
        <f t="shared" si="122"/>
        <v>-603.520848</v>
      </c>
      <c r="BA25" s="38">
        <f>AU25</f>
        <v>-13685.28</v>
      </c>
      <c r="BB25" s="40"/>
      <c r="BC25" s="40"/>
      <c r="BD25" s="40"/>
      <c r="BE25" s="40">
        <f t="shared" si="73"/>
        <v>-13685.28</v>
      </c>
      <c r="BF25" s="40">
        <f>AZ25</f>
        <v>-603.520848</v>
      </c>
      <c r="BG25" s="40">
        <v>-163.19696400000001</v>
      </c>
      <c r="BH25" s="40"/>
      <c r="BI25" s="40"/>
      <c r="BJ25" s="39">
        <f t="shared" si="123"/>
        <v>-766.71781199999998</v>
      </c>
      <c r="BK25" s="42">
        <f>BE25</f>
        <v>-13685.28</v>
      </c>
      <c r="BL25" s="40"/>
      <c r="BM25" s="40"/>
      <c r="BN25" s="40"/>
      <c r="BO25" s="40">
        <f t="shared" si="75"/>
        <v>-13685.28</v>
      </c>
      <c r="BP25" s="40">
        <f>BJ25</f>
        <v>-766.71781199999998</v>
      </c>
      <c r="BQ25" s="40">
        <v>-150.53808000000001</v>
      </c>
      <c r="BR25" s="40"/>
      <c r="BS25" s="40"/>
      <c r="BT25" s="41">
        <f t="shared" si="124"/>
        <v>-917.25589200000002</v>
      </c>
      <c r="BU25" s="38">
        <f t="shared" si="125"/>
        <v>-13685.28</v>
      </c>
      <c r="BV25" s="40"/>
      <c r="BW25" s="40"/>
      <c r="BX25" s="40"/>
      <c r="BY25" s="40">
        <f t="shared" si="77"/>
        <v>-13685.28</v>
      </c>
      <c r="BZ25" s="40">
        <f>BT25</f>
        <v>-917.25589200000002</v>
      </c>
      <c r="CA25" s="40">
        <v>-164.22336000000001</v>
      </c>
      <c r="CB25" s="40"/>
      <c r="CC25" s="40"/>
      <c r="CD25" s="39">
        <f t="shared" si="126"/>
        <v>-1081.4792520000001</v>
      </c>
      <c r="CE25" s="38">
        <f>BY25</f>
        <v>-13685.28</v>
      </c>
      <c r="CF25" s="40"/>
      <c r="CG25" s="40"/>
      <c r="CH25" s="40"/>
      <c r="CI25" s="40">
        <f t="shared" si="79"/>
        <v>-13685.28</v>
      </c>
      <c r="CJ25" s="40">
        <f>CD25</f>
        <v>-1081.4792520000001</v>
      </c>
      <c r="CK25" s="40">
        <v>-254.16986279999998</v>
      </c>
      <c r="CL25" s="40"/>
      <c r="CM25" s="40"/>
      <c r="CN25" s="39">
        <f t="shared" si="127"/>
        <v>-1335.6491148</v>
      </c>
      <c r="CO25" s="42">
        <f>CI25</f>
        <v>-13685.28</v>
      </c>
      <c r="CP25" s="40"/>
      <c r="CQ25" s="40"/>
      <c r="CR25" s="40"/>
      <c r="CS25" s="40">
        <f t="shared" si="80"/>
        <v>-13685.28</v>
      </c>
      <c r="CT25" s="40">
        <f>CN25</f>
        <v>-1335.6491148</v>
      </c>
      <c r="CU25" s="40">
        <v>-307.57666800000004</v>
      </c>
      <c r="CV25" s="40"/>
      <c r="CW25" s="40"/>
      <c r="CX25" s="41">
        <f t="shared" si="128"/>
        <v>-1643.2257828000002</v>
      </c>
      <c r="CY25" s="38">
        <f>CS25</f>
        <v>-13685.28</v>
      </c>
      <c r="CZ25" s="40"/>
      <c r="DA25" s="40"/>
      <c r="DB25" s="40"/>
      <c r="DC25" s="40">
        <f t="shared" si="82"/>
        <v>-13685.28</v>
      </c>
      <c r="DD25" s="40">
        <f>CX25</f>
        <v>-1643.2257828000002</v>
      </c>
      <c r="DE25" s="40">
        <v>-188.17260000000005</v>
      </c>
      <c r="DF25" s="40"/>
      <c r="DG25" s="40"/>
      <c r="DH25" s="39">
        <f t="shared" si="83"/>
        <v>-1831.3983828000003</v>
      </c>
      <c r="DI25" s="42">
        <f>DC25</f>
        <v>-13685.28</v>
      </c>
      <c r="DJ25" s="40"/>
      <c r="DK25" s="40"/>
      <c r="DL25" s="40"/>
      <c r="DM25" s="40">
        <f t="shared" si="84"/>
        <v>-13685.28</v>
      </c>
      <c r="DN25" s="40">
        <f t="shared" si="110"/>
        <v>-1831.3983828000003</v>
      </c>
      <c r="DO25" s="40">
        <v>-78.006096000000014</v>
      </c>
      <c r="DP25" s="40"/>
      <c r="DQ25" s="40"/>
      <c r="DR25" s="41">
        <f t="shared" si="85"/>
        <v>-1909.4044788000003</v>
      </c>
      <c r="DS25" s="38">
        <f t="shared" si="111"/>
        <v>-13685.28</v>
      </c>
      <c r="DT25" s="40"/>
      <c r="DU25" s="40"/>
      <c r="DV25" s="40"/>
      <c r="DW25" s="40">
        <f t="shared" si="86"/>
        <v>-13685.28</v>
      </c>
      <c r="DX25" s="40">
        <f>DR25</f>
        <v>-1909.4044788000003</v>
      </c>
      <c r="DY25" s="40">
        <v>-262.07311200000004</v>
      </c>
      <c r="DZ25" s="40"/>
      <c r="EA25" s="40"/>
      <c r="EB25" s="39">
        <f t="shared" si="113"/>
        <v>-2171.4775908000001</v>
      </c>
      <c r="EC25" s="42">
        <f>DW25</f>
        <v>-13685.28</v>
      </c>
      <c r="ED25" s="40"/>
      <c r="EE25" s="40"/>
      <c r="EF25" s="40"/>
      <c r="EG25" s="40">
        <f t="shared" si="88"/>
        <v>-13685.28</v>
      </c>
      <c r="EH25" s="40">
        <f t="shared" si="114"/>
        <v>-2171.4775908000001</v>
      </c>
      <c r="EI25" s="40">
        <v>-690.42237599999999</v>
      </c>
      <c r="EJ25" s="40"/>
      <c r="EK25" s="40"/>
      <c r="EL25" s="41">
        <f t="shared" si="89"/>
        <v>-2861.8999668000001</v>
      </c>
      <c r="EM25" s="43">
        <f t="shared" si="115"/>
        <v>-13685.28</v>
      </c>
      <c r="EN25" s="44"/>
      <c r="EO25" s="44"/>
      <c r="EP25" s="44"/>
      <c r="EQ25" s="44">
        <f t="shared" si="90"/>
        <v>-13685.28</v>
      </c>
      <c r="ER25" s="44">
        <f t="shared" si="116"/>
        <v>-2861.8999668000001</v>
      </c>
      <c r="ES25" s="44">
        <v>-704.10765600000002</v>
      </c>
      <c r="ET25" s="44"/>
      <c r="EU25" s="44"/>
      <c r="EV25" s="45">
        <f t="shared" si="91"/>
        <v>-3566.0076228000003</v>
      </c>
      <c r="EW25" s="36">
        <f>EV25+EQ25</f>
        <v>-17251.287622800002</v>
      </c>
    </row>
    <row r="26" spans="1:153" s="22" customFormat="1" ht="15.75" thickBot="1" x14ac:dyDescent="0.3">
      <c r="A26" s="67" t="s">
        <v>17</v>
      </c>
      <c r="B26" s="68"/>
      <c r="C26" s="69">
        <f>SUM(C20:C25)</f>
        <v>0</v>
      </c>
      <c r="D26" s="70">
        <f t="shared" ref="D26:BO26" si="129">SUM(D20:D25)</f>
        <v>0</v>
      </c>
      <c r="E26" s="70">
        <f t="shared" si="129"/>
        <v>0</v>
      </c>
      <c r="F26" s="70">
        <f t="shared" si="129"/>
        <v>0</v>
      </c>
      <c r="G26" s="70">
        <f t="shared" si="129"/>
        <v>0</v>
      </c>
      <c r="H26" s="70">
        <f t="shared" si="129"/>
        <v>0</v>
      </c>
      <c r="I26" s="70">
        <f t="shared" si="129"/>
        <v>0</v>
      </c>
      <c r="J26" s="70">
        <f t="shared" si="129"/>
        <v>0</v>
      </c>
      <c r="K26" s="70">
        <f t="shared" si="129"/>
        <v>0</v>
      </c>
      <c r="L26" s="71">
        <f t="shared" si="129"/>
        <v>0</v>
      </c>
      <c r="M26" s="69">
        <f t="shared" si="129"/>
        <v>0</v>
      </c>
      <c r="N26" s="70">
        <f t="shared" si="129"/>
        <v>0</v>
      </c>
      <c r="O26" s="70">
        <f t="shared" si="129"/>
        <v>0</v>
      </c>
      <c r="P26" s="70">
        <f t="shared" si="129"/>
        <v>0</v>
      </c>
      <c r="Q26" s="70">
        <f t="shared" si="129"/>
        <v>0</v>
      </c>
      <c r="R26" s="70">
        <f t="shared" si="129"/>
        <v>0</v>
      </c>
      <c r="S26" s="70">
        <f t="shared" si="129"/>
        <v>0</v>
      </c>
      <c r="T26" s="70">
        <f t="shared" si="129"/>
        <v>0</v>
      </c>
      <c r="U26" s="70">
        <f t="shared" si="129"/>
        <v>0</v>
      </c>
      <c r="V26" s="68">
        <f t="shared" si="129"/>
        <v>0</v>
      </c>
      <c r="W26" s="72">
        <f t="shared" si="129"/>
        <v>-22334.449999999997</v>
      </c>
      <c r="X26" s="70">
        <f t="shared" si="129"/>
        <v>41143.990000000005</v>
      </c>
      <c r="Y26" s="70">
        <f t="shared" si="129"/>
        <v>0</v>
      </c>
      <c r="Z26" s="70">
        <f t="shared" si="129"/>
        <v>0</v>
      </c>
      <c r="AA26" s="70">
        <f t="shared" si="129"/>
        <v>18809.54</v>
      </c>
      <c r="AB26" s="70">
        <f t="shared" si="129"/>
        <v>-718.36000000000013</v>
      </c>
      <c r="AC26" s="70">
        <f t="shared" si="129"/>
        <v>149.26909158571388</v>
      </c>
      <c r="AD26" s="70">
        <f t="shared" si="129"/>
        <v>0</v>
      </c>
      <c r="AE26" s="70">
        <f t="shared" si="129"/>
        <v>0</v>
      </c>
      <c r="AF26" s="71">
        <f t="shared" si="129"/>
        <v>-569.09090841428633</v>
      </c>
      <c r="AG26" s="69">
        <f t="shared" si="129"/>
        <v>18809.54</v>
      </c>
      <c r="AH26" s="70">
        <v>-3815.8999999999996</v>
      </c>
      <c r="AI26" s="70">
        <f t="shared" si="129"/>
        <v>-22334</v>
      </c>
      <c r="AJ26" s="70">
        <f t="shared" si="129"/>
        <v>0</v>
      </c>
      <c r="AK26" s="70">
        <f t="shared" si="129"/>
        <v>37327.640000000007</v>
      </c>
      <c r="AL26" s="70">
        <f t="shared" si="129"/>
        <v>-569.09090841428633</v>
      </c>
      <c r="AM26" s="70">
        <v>308.15881333571394</v>
      </c>
      <c r="AN26" s="70">
        <f t="shared" si="129"/>
        <v>-1156</v>
      </c>
      <c r="AO26" s="70">
        <f t="shared" si="129"/>
        <v>0</v>
      </c>
      <c r="AP26" s="68">
        <f t="shared" si="129"/>
        <v>895.06790492142773</v>
      </c>
      <c r="AQ26" s="72">
        <f t="shared" si="129"/>
        <v>37327.640000000007</v>
      </c>
      <c r="AR26" s="70">
        <v>-4141.5999999999995</v>
      </c>
      <c r="AS26" s="70">
        <f t="shared" si="129"/>
        <v>0</v>
      </c>
      <c r="AT26" s="70">
        <f t="shared" si="129"/>
        <v>0</v>
      </c>
      <c r="AU26" s="70">
        <f t="shared" si="129"/>
        <v>33186.040000000008</v>
      </c>
      <c r="AV26" s="70">
        <f t="shared" si="129"/>
        <v>895.06790492142773</v>
      </c>
      <c r="AW26" s="70">
        <v>374.979059835714</v>
      </c>
      <c r="AX26" s="70">
        <f t="shared" si="129"/>
        <v>0</v>
      </c>
      <c r="AY26" s="70">
        <f t="shared" si="129"/>
        <v>0</v>
      </c>
      <c r="AZ26" s="71">
        <f t="shared" si="129"/>
        <v>1270.0469647571417</v>
      </c>
      <c r="BA26" s="69">
        <f t="shared" si="129"/>
        <v>33186.040000000008</v>
      </c>
      <c r="BB26" s="70">
        <v>-2505.8799999999992</v>
      </c>
      <c r="BC26" s="70">
        <f t="shared" si="129"/>
        <v>0</v>
      </c>
      <c r="BD26" s="70">
        <f t="shared" si="129"/>
        <v>0</v>
      </c>
      <c r="BE26" s="70">
        <f t="shared" si="129"/>
        <v>30680.160000000011</v>
      </c>
      <c r="BF26" s="70">
        <f t="shared" si="129"/>
        <v>1270.0469647571417</v>
      </c>
      <c r="BG26" s="70">
        <v>393.36655150000001</v>
      </c>
      <c r="BH26" s="70">
        <f t="shared" si="129"/>
        <v>0</v>
      </c>
      <c r="BI26" s="70">
        <f t="shared" si="129"/>
        <v>0</v>
      </c>
      <c r="BJ26" s="68">
        <f t="shared" si="129"/>
        <v>1663.413516257142</v>
      </c>
      <c r="BK26" s="72">
        <f t="shared" si="129"/>
        <v>30680.160000000011</v>
      </c>
      <c r="BL26" s="70">
        <v>4442.7799999999988</v>
      </c>
      <c r="BM26" s="70">
        <f t="shared" si="129"/>
        <v>0</v>
      </c>
      <c r="BN26" s="70">
        <f t="shared" si="129"/>
        <v>0</v>
      </c>
      <c r="BO26" s="70">
        <f t="shared" si="129"/>
        <v>35122.940000000017</v>
      </c>
      <c r="BP26" s="70">
        <f t="shared" ref="BP26:EA26" si="130">SUM(BP20:BP25)</f>
        <v>1663.413516257142</v>
      </c>
      <c r="BQ26" s="70">
        <v>347.85473416666662</v>
      </c>
      <c r="BR26" s="70">
        <f t="shared" si="130"/>
        <v>0</v>
      </c>
      <c r="BS26" s="70">
        <f t="shared" si="130"/>
        <v>0</v>
      </c>
      <c r="BT26" s="71">
        <f t="shared" si="130"/>
        <v>2011.2682504238082</v>
      </c>
      <c r="BU26" s="69">
        <f t="shared" si="130"/>
        <v>35122.940000000017</v>
      </c>
      <c r="BV26" s="70">
        <v>6133.130000000001</v>
      </c>
      <c r="BW26" s="70">
        <f t="shared" si="130"/>
        <v>0</v>
      </c>
      <c r="BX26" s="70">
        <f t="shared" si="130"/>
        <v>0</v>
      </c>
      <c r="BY26" s="70">
        <f t="shared" si="130"/>
        <v>41256.070000000007</v>
      </c>
      <c r="BZ26" s="70">
        <f t="shared" si="130"/>
        <v>2011.2682504238082</v>
      </c>
      <c r="CA26" s="70">
        <v>358.17410833333332</v>
      </c>
      <c r="CB26" s="70">
        <f t="shared" si="130"/>
        <v>0</v>
      </c>
      <c r="CC26" s="70">
        <f t="shared" si="130"/>
        <v>0</v>
      </c>
      <c r="CD26" s="68">
        <f t="shared" si="130"/>
        <v>2369.4423587571414</v>
      </c>
      <c r="CE26" s="69">
        <f t="shared" si="130"/>
        <v>41256.070000000007</v>
      </c>
      <c r="CF26" s="70">
        <v>2737.7099999999919</v>
      </c>
      <c r="CG26" s="70">
        <f t="shared" si="130"/>
        <v>0</v>
      </c>
      <c r="CH26" s="70">
        <f t="shared" si="130"/>
        <v>0</v>
      </c>
      <c r="CI26" s="70">
        <f t="shared" si="130"/>
        <v>43993.78</v>
      </c>
      <c r="CJ26" s="70">
        <f t="shared" si="130"/>
        <v>2369.4423587571414</v>
      </c>
      <c r="CK26" s="70">
        <v>-1758.7670910642853</v>
      </c>
      <c r="CL26" s="70">
        <f t="shared" si="130"/>
        <v>0</v>
      </c>
      <c r="CM26" s="70">
        <f t="shared" si="130"/>
        <v>0</v>
      </c>
      <c r="CN26" s="68">
        <f t="shared" si="130"/>
        <v>610.67526769285632</v>
      </c>
      <c r="CO26" s="72">
        <f t="shared" si="130"/>
        <v>43993.78</v>
      </c>
      <c r="CP26" s="70">
        <v>-6960.0299999999988</v>
      </c>
      <c r="CQ26" s="70">
        <f t="shared" si="130"/>
        <v>0</v>
      </c>
      <c r="CR26" s="70">
        <f t="shared" si="130"/>
        <v>0</v>
      </c>
      <c r="CS26" s="70">
        <f t="shared" si="130"/>
        <v>37033.75</v>
      </c>
      <c r="CT26" s="70">
        <f t="shared" si="130"/>
        <v>610.67526769285632</v>
      </c>
      <c r="CU26" s="70">
        <v>731.82791475238071</v>
      </c>
      <c r="CV26" s="70">
        <f t="shared" si="130"/>
        <v>0</v>
      </c>
      <c r="CW26" s="70">
        <f t="shared" si="130"/>
        <v>0</v>
      </c>
      <c r="CX26" s="71">
        <f t="shared" si="130"/>
        <v>1342.5031824452371</v>
      </c>
      <c r="CY26" s="69">
        <f t="shared" si="130"/>
        <v>37033.75</v>
      </c>
      <c r="CZ26" s="70">
        <v>-776.05843673737036</v>
      </c>
      <c r="DA26" s="70">
        <f t="shared" si="130"/>
        <v>0</v>
      </c>
      <c r="DB26" s="70">
        <f t="shared" si="130"/>
        <v>0</v>
      </c>
      <c r="DC26" s="70">
        <f t="shared" si="130"/>
        <v>36257.691563262633</v>
      </c>
      <c r="DD26" s="70">
        <f t="shared" si="130"/>
        <v>1342.5031824452371</v>
      </c>
      <c r="DE26" s="70">
        <v>361.53137400238035</v>
      </c>
      <c r="DF26" s="70">
        <f t="shared" si="130"/>
        <v>0</v>
      </c>
      <c r="DG26" s="70">
        <f t="shared" si="130"/>
        <v>0</v>
      </c>
      <c r="DH26" s="68">
        <f t="shared" si="130"/>
        <v>1704.0345564476172</v>
      </c>
      <c r="DI26" s="72">
        <f t="shared" si="130"/>
        <v>36257.691563262633</v>
      </c>
      <c r="DJ26" s="70">
        <v>15680.609118978515</v>
      </c>
      <c r="DK26" s="70">
        <f t="shared" si="130"/>
        <v>0</v>
      </c>
      <c r="DL26" s="70">
        <f t="shared" si="130"/>
        <v>0</v>
      </c>
      <c r="DM26" s="70">
        <f t="shared" si="130"/>
        <v>51938.300682241155</v>
      </c>
      <c r="DN26" s="70">
        <f t="shared" si="130"/>
        <v>1704.0345564476172</v>
      </c>
      <c r="DO26" s="70">
        <v>194.44526499999961</v>
      </c>
      <c r="DP26" s="70">
        <f t="shared" si="130"/>
        <v>0</v>
      </c>
      <c r="DQ26" s="70">
        <f t="shared" si="130"/>
        <v>0</v>
      </c>
      <c r="DR26" s="71">
        <f t="shared" si="130"/>
        <v>1898.479821447617</v>
      </c>
      <c r="DS26" s="69">
        <f t="shared" si="130"/>
        <v>51938.300682241155</v>
      </c>
      <c r="DT26" s="70">
        <v>14494.739118978508</v>
      </c>
      <c r="DU26" s="70">
        <f t="shared" si="130"/>
        <v>0</v>
      </c>
      <c r="DV26" s="70">
        <f t="shared" si="130"/>
        <v>0</v>
      </c>
      <c r="DW26" s="70">
        <f t="shared" si="130"/>
        <v>66433.039801219653</v>
      </c>
      <c r="DX26" s="70">
        <f t="shared" si="130"/>
        <v>1898.479821447617</v>
      </c>
      <c r="DY26" s="70">
        <v>742.7841950857138</v>
      </c>
      <c r="DZ26" s="70">
        <f t="shared" si="130"/>
        <v>0</v>
      </c>
      <c r="EA26" s="70">
        <f t="shared" si="130"/>
        <v>0</v>
      </c>
      <c r="EB26" s="68">
        <f t="shared" ref="EB26:EV26" si="131">SUM(EB20:EB25)</f>
        <v>2641.2640165333305</v>
      </c>
      <c r="EC26" s="72">
        <f t="shared" si="131"/>
        <v>66433.039801219653</v>
      </c>
      <c r="ED26" s="70">
        <v>1234.769118978511</v>
      </c>
      <c r="EE26" s="70">
        <f t="shared" si="131"/>
        <v>0</v>
      </c>
      <c r="EF26" s="70">
        <f t="shared" si="131"/>
        <v>0</v>
      </c>
      <c r="EG26" s="70">
        <f t="shared" si="131"/>
        <v>67667.808920198164</v>
      </c>
      <c r="EH26" s="70">
        <f t="shared" si="131"/>
        <v>2641.2640165333305</v>
      </c>
      <c r="EI26" s="70">
        <v>1408.2454345000015</v>
      </c>
      <c r="EJ26" s="70">
        <f t="shared" si="131"/>
        <v>0</v>
      </c>
      <c r="EK26" s="70">
        <f t="shared" si="131"/>
        <v>0</v>
      </c>
      <c r="EL26" s="71">
        <f t="shared" si="131"/>
        <v>4049.5094510333333</v>
      </c>
      <c r="EM26" s="73">
        <f t="shared" si="131"/>
        <v>67667.808920198164</v>
      </c>
      <c r="EN26" s="74">
        <v>2173.0124523118375</v>
      </c>
      <c r="EO26" s="74">
        <f t="shared" si="131"/>
        <v>0</v>
      </c>
      <c r="EP26" s="74">
        <v>19331.457356935531</v>
      </c>
      <c r="EQ26" s="74">
        <f t="shared" si="131"/>
        <v>89172.278729445534</v>
      </c>
      <c r="ER26" s="74">
        <f t="shared" si="131"/>
        <v>4049.5094510333333</v>
      </c>
      <c r="ES26" s="74">
        <v>2127.2473560300555</v>
      </c>
      <c r="ET26" s="74">
        <f t="shared" si="131"/>
        <v>0</v>
      </c>
      <c r="EU26" s="74">
        <f t="shared" si="131"/>
        <v>0</v>
      </c>
      <c r="EV26" s="75">
        <f t="shared" si="131"/>
        <v>6176.7568070633897</v>
      </c>
      <c r="EW26" s="76">
        <f>EV26+EQ26</f>
        <v>95349.03553650892</v>
      </c>
    </row>
    <row r="27" spans="1:153" x14ac:dyDescent="0.2">
      <c r="G27" s="14"/>
      <c r="Q27" s="14"/>
      <c r="AA27" s="14"/>
      <c r="AK27" s="14"/>
      <c r="AU27" s="14"/>
      <c r="BE27" s="14"/>
      <c r="BO27" s="14"/>
      <c r="BY27" s="14"/>
      <c r="CI27" s="14"/>
      <c r="CS27" s="14"/>
      <c r="DC27" s="14"/>
    </row>
    <row r="28" spans="1:153" x14ac:dyDescent="0.2">
      <c r="G28" s="14"/>
      <c r="Q28" s="14"/>
      <c r="AA28" s="14"/>
      <c r="AK28" s="14"/>
      <c r="AU28" s="14"/>
      <c r="BE28" s="14"/>
      <c r="BO28" s="14"/>
      <c r="BY28" s="14"/>
      <c r="CI28" s="14"/>
      <c r="CS28" s="14"/>
      <c r="DC28" s="14"/>
    </row>
    <row r="29" spans="1:153" x14ac:dyDescent="0.2">
      <c r="G29" s="14"/>
      <c r="Q29" s="14"/>
      <c r="AA29" s="14"/>
      <c r="AK29" s="14"/>
      <c r="AU29" s="14"/>
      <c r="BE29" s="14"/>
      <c r="BO29" s="14"/>
      <c r="BY29" s="14"/>
      <c r="CI29" s="14"/>
      <c r="CS29" s="14"/>
      <c r="DC29" s="14"/>
    </row>
    <row r="30" spans="1:153" x14ac:dyDescent="0.2">
      <c r="G30" s="14"/>
      <c r="Q30" s="14"/>
      <c r="AA30" s="14"/>
      <c r="AK30" s="14"/>
      <c r="AU30" s="14"/>
      <c r="BE30" s="14"/>
      <c r="BO30" s="14"/>
      <c r="BY30" s="14"/>
      <c r="CI30" s="14"/>
      <c r="CS30" s="14"/>
      <c r="DC30" s="14"/>
    </row>
    <row r="31" spans="1:153" x14ac:dyDescent="0.2">
      <c r="G31" s="14"/>
      <c r="Q31" s="14"/>
      <c r="AA31" s="14"/>
      <c r="AK31" s="14"/>
      <c r="AU31" s="14"/>
      <c r="BE31" s="14"/>
      <c r="BO31" s="14"/>
      <c r="BY31" s="14"/>
      <c r="CI31" s="14"/>
      <c r="CS31" s="14"/>
      <c r="DC31" s="14"/>
    </row>
  </sheetData>
  <mergeCells count="30">
    <mergeCell ref="C5:L5"/>
    <mergeCell ref="M5:V5"/>
    <mergeCell ref="W5:AF5"/>
    <mergeCell ref="AG5:AP5"/>
    <mergeCell ref="AQ5:AZ5"/>
    <mergeCell ref="BA5:BJ5"/>
    <mergeCell ref="DS18:EB18"/>
    <mergeCell ref="EC18:EL18"/>
    <mergeCell ref="EM18:EV18"/>
    <mergeCell ref="BK18:BT18"/>
    <mergeCell ref="BU18:CD18"/>
    <mergeCell ref="DS5:EB5"/>
    <mergeCell ref="EC5:EL5"/>
    <mergeCell ref="EM5:EV5"/>
    <mergeCell ref="BK5:BT5"/>
    <mergeCell ref="BU5:CD5"/>
    <mergeCell ref="CE5:CN5"/>
    <mergeCell ref="CO5:CX5"/>
    <mergeCell ref="CY5:DH5"/>
    <mergeCell ref="DI5:DR5"/>
    <mergeCell ref="CE18:CN18"/>
    <mergeCell ref="CO18:CX18"/>
    <mergeCell ref="CY18:DH18"/>
    <mergeCell ref="DI18:DR18"/>
    <mergeCell ref="C18:L18"/>
    <mergeCell ref="M18:V18"/>
    <mergeCell ref="W18:AF18"/>
    <mergeCell ref="AG18:AP18"/>
    <mergeCell ref="AQ18:AZ18"/>
    <mergeCell ref="BA18:BJ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6A57F31CF2E46B1E21EF835D8FBAC" ma:contentTypeVersion="16" ma:contentTypeDescription="Create a new document." ma:contentTypeScope="" ma:versionID="49e7cfca17f6b1a650bdc9e321ffd475">
  <xsd:schema xmlns:xsd="http://www.w3.org/2001/XMLSchema" xmlns:xs="http://www.w3.org/2001/XMLSchema" xmlns:p="http://schemas.microsoft.com/office/2006/metadata/properties" xmlns:ns2="71b3280e-278e-4757-b4bb-e9ac03851edb" xmlns:ns3="c5d9ce97-aef7-47cc-b459-6fa95feb7885" targetNamespace="http://schemas.microsoft.com/office/2006/metadata/properties" ma:root="true" ma:fieldsID="50eb38c6fe3eca1b8290d1fd344af153" ns2:_="" ns3:_="">
    <xsd:import namespace="71b3280e-278e-4757-b4bb-e9ac03851edb"/>
    <xsd:import namespace="c5d9ce97-aef7-47cc-b459-6fa95feb7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3280e-278e-4757-b4bb-e9ac03851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bfa5b5a-13b8-401f-9e52-2b297c690e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9ce97-aef7-47cc-b459-6fa95feb7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66291a7-23b7-4719-95a8-af7fded7af26}" ma:internalName="TaxCatchAll" ma:showField="CatchAllData" ma:web="c5d9ce97-aef7-47cc-b459-6fa95feb78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b3280e-278e-4757-b4bb-e9ac03851edb">
      <Terms xmlns="http://schemas.microsoft.com/office/infopath/2007/PartnerControls"/>
    </lcf76f155ced4ddcb4097134ff3c332f>
    <TaxCatchAll xmlns="c5d9ce97-aef7-47cc-b459-6fa95feb7885" xsi:nil="true"/>
  </documentManagement>
</p:properties>
</file>

<file path=customXml/itemProps1.xml><?xml version="1.0" encoding="utf-8"?>
<ds:datastoreItem xmlns:ds="http://schemas.openxmlformats.org/officeDocument/2006/customXml" ds:itemID="{819A453B-7C9E-41A9-AC18-DA2A02EF8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3280e-278e-4757-b4bb-e9ac03851edb"/>
    <ds:schemaRef ds:uri="c5d9ce97-aef7-47cc-b459-6fa95feb7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ABB9A1-8E9E-43E0-87D2-D0222964E3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862CB7-0D57-4EE2-836E-865E3CFDF94D}">
  <ds:schemaRefs>
    <ds:schemaRef ds:uri="http://schemas.microsoft.com/office/2006/metadata/properties"/>
    <ds:schemaRef ds:uri="http://schemas.microsoft.com/office/infopath/2007/PartnerControls"/>
    <ds:schemaRef ds:uri="71b3280e-278e-4757-b4bb-e9ac03851edb"/>
    <ds:schemaRef ds:uri="c5d9ce97-aef7-47cc-b459-6fa95feb78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Kwan</dc:creator>
  <cp:keywords/>
  <dc:description/>
  <cp:lastModifiedBy>Donna Kwan</cp:lastModifiedBy>
  <cp:revision/>
  <dcterms:created xsi:type="dcterms:W3CDTF">2025-01-30T16:17:23Z</dcterms:created>
  <dcterms:modified xsi:type="dcterms:W3CDTF">2025-02-11T16:35:04Z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0x01010092B6A57F31CF2E46B1E21EF835D8FBAC</vt:lpwstr>
  </property>
</Properties>
</file>