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ATA\PDF - Dossiers + Impots\466152 - Hydro 2000\2025 Cost of Service\2025-02-25 Changements pour OEB\"/>
    </mc:Choice>
  </mc:AlternateContent>
  <xr:revisionPtr revIDLastSave="0" documentId="13_ncr:1_{8D72961C-8B9F-4B45-838E-99C760FB2AAC}" xr6:coauthVersionLast="47" xr6:coauthVersionMax="47" xr10:uidLastSave="{00000000-0000-0000-0000-000000000000}"/>
  <bookViews>
    <workbookView xWindow="-120" yWindow="-120" windowWidth="29040" windowHeight="15720" xr2:uid="{8971F6DE-828F-4AAC-9E73-06FAC757E8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E12" i="1"/>
  <c r="Q83" i="1"/>
  <c r="T6" i="1"/>
  <c r="U6" i="1" s="1"/>
  <c r="R6" i="1" l="1"/>
  <c r="T7" i="1" s="1"/>
  <c r="U7" i="1" s="1"/>
  <c r="E11" i="1"/>
  <c r="E10" i="1"/>
  <c r="E9" i="1"/>
  <c r="E8" i="1"/>
  <c r="E7" i="1"/>
  <c r="G14" i="1"/>
  <c r="E6" i="1"/>
  <c r="D12" i="1"/>
  <c r="D11" i="1"/>
  <c r="D10" i="1"/>
  <c r="D9" i="1"/>
  <c r="D8" i="1"/>
  <c r="D7" i="1"/>
  <c r="D6" i="1"/>
  <c r="F12" i="1" l="1"/>
  <c r="H12" i="1" s="1"/>
  <c r="H6" i="1"/>
  <c r="R7" i="1"/>
  <c r="H9" i="1" l="1"/>
  <c r="H10" i="1"/>
  <c r="T8" i="1"/>
  <c r="R8" i="1"/>
  <c r="H8" i="1"/>
  <c r="H11" i="1"/>
  <c r="H7" i="1"/>
  <c r="F14" i="1"/>
  <c r="H14" i="1" l="1"/>
  <c r="U8" i="1"/>
  <c r="R9" i="1"/>
  <c r="T9" i="1"/>
  <c r="U9" i="1" l="1"/>
  <c r="U10" i="1" s="1"/>
  <c r="R10" i="1"/>
  <c r="T10" i="1"/>
  <c r="R11" i="1" l="1"/>
  <c r="T11" i="1"/>
  <c r="U11" i="1" s="1"/>
  <c r="U12" i="1" l="1"/>
  <c r="R12" i="1"/>
  <c r="T12" i="1"/>
  <c r="R13" i="1" l="1"/>
  <c r="T13" i="1"/>
  <c r="R14" i="1" l="1"/>
  <c r="T14" i="1"/>
  <c r="U13" i="1"/>
  <c r="U14" i="1" s="1"/>
  <c r="R15" i="1" l="1"/>
  <c r="T15" i="1"/>
  <c r="U15" i="1" s="1"/>
  <c r="R16" i="1" l="1"/>
  <c r="T16" i="1"/>
  <c r="U16" i="1" s="1"/>
  <c r="R17" i="1" l="1"/>
  <c r="T17" i="1"/>
  <c r="V17" i="1" s="1"/>
  <c r="R18" i="1" l="1"/>
  <c r="T18" i="1"/>
  <c r="U17" i="1"/>
  <c r="U18" i="1" s="1"/>
  <c r="R19" i="1" l="1"/>
  <c r="T19" i="1"/>
  <c r="U19" i="1" s="1"/>
  <c r="R20" i="1" l="1"/>
  <c r="T20" i="1"/>
  <c r="U20" i="1" s="1"/>
  <c r="R21" i="1" l="1"/>
  <c r="T21" i="1"/>
  <c r="U21" i="1" s="1"/>
  <c r="R22" i="1" l="1"/>
  <c r="T22" i="1"/>
  <c r="U22" i="1" s="1"/>
  <c r="R23" i="1" l="1"/>
  <c r="T23" i="1"/>
  <c r="U23" i="1" s="1"/>
  <c r="R24" i="1" l="1"/>
  <c r="T24" i="1"/>
  <c r="U24" i="1" s="1"/>
  <c r="R25" i="1" l="1"/>
  <c r="T25" i="1"/>
  <c r="U25" i="1" s="1"/>
  <c r="R26" i="1" l="1"/>
  <c r="T26" i="1"/>
  <c r="U26" i="1" s="1"/>
  <c r="R27" i="1" l="1"/>
  <c r="T27" i="1"/>
  <c r="U27" i="1" s="1"/>
  <c r="R28" i="1" l="1"/>
  <c r="T28" i="1"/>
  <c r="U28" i="1" s="1"/>
  <c r="R29" i="1" l="1"/>
  <c r="T29" i="1"/>
  <c r="V29" i="1" s="1"/>
  <c r="R30" i="1" l="1"/>
  <c r="T30" i="1"/>
  <c r="U29" i="1"/>
  <c r="R31" i="1" l="1"/>
  <c r="T31" i="1"/>
  <c r="U30" i="1"/>
  <c r="R32" i="1" l="1"/>
  <c r="T32" i="1"/>
  <c r="U31" i="1"/>
  <c r="U32" i="1" l="1"/>
  <c r="R33" i="1"/>
  <c r="T33" i="1"/>
  <c r="R34" i="1" l="1"/>
  <c r="T34" i="1"/>
  <c r="U33" i="1"/>
  <c r="U34" i="1" l="1"/>
  <c r="R35" i="1"/>
  <c r="T35" i="1"/>
  <c r="R36" i="1" l="1"/>
  <c r="T36" i="1"/>
  <c r="U35" i="1"/>
  <c r="U36" i="1" s="1"/>
  <c r="R37" i="1" l="1"/>
  <c r="T37" i="1"/>
  <c r="U37" i="1" s="1"/>
  <c r="R38" i="1" l="1"/>
  <c r="T38" i="1"/>
  <c r="U38" i="1" s="1"/>
  <c r="R39" i="1" l="1"/>
  <c r="T39" i="1"/>
  <c r="U39" i="1" s="1"/>
  <c r="R40" i="1" l="1"/>
  <c r="T40" i="1"/>
  <c r="U40" i="1" s="1"/>
  <c r="R41" i="1" l="1"/>
  <c r="T41" i="1"/>
  <c r="V41" i="1" s="1"/>
  <c r="U41" i="1" l="1"/>
  <c r="R42" i="1"/>
  <c r="T42" i="1"/>
  <c r="U42" i="1" l="1"/>
  <c r="R43" i="1"/>
  <c r="T43" i="1"/>
  <c r="U43" i="1" l="1"/>
  <c r="R44" i="1"/>
  <c r="T44" i="1"/>
  <c r="R45" i="1" l="1"/>
  <c r="T45" i="1"/>
  <c r="U44" i="1"/>
  <c r="U45" i="1" l="1"/>
  <c r="R46" i="1"/>
  <c r="T46" i="1"/>
  <c r="U46" i="1" s="1"/>
  <c r="R47" i="1" l="1"/>
  <c r="T47" i="1"/>
  <c r="U47" i="1" s="1"/>
  <c r="R48" i="1" l="1"/>
  <c r="T48" i="1"/>
  <c r="U48" i="1" s="1"/>
  <c r="R49" i="1" l="1"/>
  <c r="T49" i="1"/>
  <c r="U49" i="1" s="1"/>
  <c r="R50" i="1" l="1"/>
  <c r="T50" i="1"/>
  <c r="U50" i="1" s="1"/>
  <c r="R51" i="1" l="1"/>
  <c r="T51" i="1"/>
  <c r="U51" i="1" s="1"/>
  <c r="R52" i="1" l="1"/>
  <c r="T52" i="1"/>
  <c r="U52" i="1" s="1"/>
  <c r="R53" i="1" l="1"/>
  <c r="T53" i="1"/>
  <c r="V53" i="1" s="1"/>
  <c r="R54" i="1" l="1"/>
  <c r="T54" i="1"/>
  <c r="U53" i="1"/>
  <c r="U54" i="1" l="1"/>
  <c r="R55" i="1"/>
  <c r="T55" i="1"/>
  <c r="U55" i="1" l="1"/>
  <c r="R56" i="1"/>
  <c r="T56" i="1"/>
  <c r="U56" i="1" s="1"/>
  <c r="R57" i="1" l="1"/>
  <c r="T57" i="1"/>
  <c r="U57" i="1" s="1"/>
  <c r="R58" i="1" l="1"/>
  <c r="T58" i="1"/>
  <c r="U58" i="1" s="1"/>
  <c r="R59" i="1" l="1"/>
  <c r="T59" i="1"/>
  <c r="U59" i="1" s="1"/>
  <c r="R60" i="1" l="1"/>
  <c r="T60" i="1"/>
  <c r="U60" i="1" s="1"/>
  <c r="R61" i="1" l="1"/>
  <c r="T61" i="1"/>
  <c r="U61" i="1" s="1"/>
  <c r="R62" i="1" l="1"/>
  <c r="T62" i="1"/>
  <c r="U62" i="1" s="1"/>
  <c r="R63" i="1" l="1"/>
  <c r="T63" i="1"/>
  <c r="U63" i="1" s="1"/>
  <c r="R64" i="1" l="1"/>
  <c r="T64" i="1"/>
  <c r="U64" i="1" s="1"/>
  <c r="R65" i="1" l="1"/>
  <c r="T65" i="1"/>
  <c r="V65" i="1" s="1"/>
  <c r="R66" i="1" l="1"/>
  <c r="T66" i="1"/>
  <c r="U65" i="1"/>
  <c r="U66" i="1" l="1"/>
  <c r="R67" i="1"/>
  <c r="T67" i="1"/>
  <c r="U67" i="1" l="1"/>
  <c r="R68" i="1"/>
  <c r="T68" i="1"/>
  <c r="U68" i="1" l="1"/>
  <c r="R69" i="1"/>
  <c r="T69" i="1"/>
  <c r="U69" i="1" l="1"/>
  <c r="R70" i="1"/>
  <c r="T70" i="1"/>
  <c r="U70" i="1" l="1"/>
  <c r="R71" i="1"/>
  <c r="T71" i="1"/>
  <c r="U71" i="1" l="1"/>
  <c r="R72" i="1"/>
  <c r="T72" i="1"/>
  <c r="U72" i="1" l="1"/>
  <c r="R73" i="1"/>
  <c r="T73" i="1"/>
  <c r="U73" i="1" s="1"/>
  <c r="R74" i="1" l="1"/>
  <c r="T74" i="1"/>
  <c r="U74" i="1" s="1"/>
  <c r="R75" i="1" l="1"/>
  <c r="T75" i="1"/>
  <c r="U75" i="1" s="1"/>
  <c r="R76" i="1" l="1"/>
  <c r="T76" i="1"/>
  <c r="U76" i="1" s="1"/>
  <c r="R77" i="1" l="1"/>
  <c r="T77" i="1"/>
  <c r="V77" i="1" s="1"/>
  <c r="R78" i="1" l="1"/>
  <c r="T78" i="1"/>
  <c r="U77" i="1"/>
  <c r="U78" i="1" l="1"/>
  <c r="T79" i="1"/>
  <c r="R79" i="1"/>
  <c r="T80" i="1" l="1"/>
  <c r="R80" i="1"/>
  <c r="U79" i="1"/>
  <c r="U80" i="1" l="1"/>
  <c r="R81" i="1"/>
  <c r="T81" i="1"/>
  <c r="V81" i="1" l="1"/>
  <c r="V83" i="1" s="1"/>
  <c r="T83" i="1"/>
  <c r="U81" i="1"/>
</calcChain>
</file>

<file path=xl/sharedStrings.xml><?xml version="1.0" encoding="utf-8"?>
<sst xmlns="http://schemas.openxmlformats.org/spreadsheetml/2006/main" count="88" uniqueCount="23">
  <si>
    <t>Incremental charge</t>
  </si>
  <si>
    <t># Poles</t>
  </si>
  <si>
    <t>Incremental revenue</t>
  </si>
  <si>
    <t>Carrying charges</t>
  </si>
  <si>
    <t>Total</t>
  </si>
  <si>
    <t>Unit per pole in last COS</t>
  </si>
  <si>
    <t>Actual rate per pole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</si>
  <si>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</si>
  <si>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</si>
  <si>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</si>
  <si>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</si>
  <si>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</si>
  <si>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</si>
  <si>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</si>
  <si>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</si>
  <si>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</si>
  <si>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</si>
  <si>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</si>
  <si>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</si>
  <si>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Variance</t>
  </si>
  <si>
    <t>Cumulative variance</t>
  </si>
  <si>
    <t>Carrying charges rate %</t>
  </si>
  <si>
    <t>Cumulative carrying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</si>
</sst>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wrapText="1"/>
    </xf>
    <xf numFmtId="43" fontId="0" fillId="0" borderId="0" xfId="1" applyFont="1"/>
    <xf numFmtId="43" fontId="0" fillId="0" borderId="1" xfId="1" applyFont="1" applyBorder="1"/>
    <xf numFmtId="0" fontId="3" fillId="0" borderId="0" xfId="0" applyFont="1"/>
    <xf numFmtId="0" fontId="0" fillId="0" borderId="0" xfId="0" quotePrefix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539B-6EC2-45A9-8C79-BCBCC2E7CFD9}">
  <dimension ref="A1:X188"/>
  <sheetViews>
    <sheetView tabSelected="1" workbookViewId="0">
      <selection activeCell="I20" sqref="I20"/>
    </sheetView>
  </sheetViews>
  <sheetFormatPr defaultRowHeight="15" x14ac:dyDescent="0.25"/>
  <cols>
    <col min="2" max="3" width="10.5703125" bestFit="1" customWidth="1"/>
    <col min="4" max="4" width="9.5703125" bestFit="1" customWidth="1"/>
    <col min="5" max="5" width="8" bestFit="1" customWidth="1"/>
    <col min="6" max="6" width="10.5703125" bestFit="1" customWidth="1"/>
    <col min="7" max="7" width="9.5703125" bestFit="1" customWidth="1"/>
    <col min="8" max="9" width="10.5703125" bestFit="1" customWidth="1"/>
    <col min="10" max="10" width="9.42578125" customWidth="1"/>
    <col min="13" max="13" width="10.5703125" bestFit="1" customWidth="1"/>
    <col min="14" max="14" width="9.5703125" bestFit="1" customWidth="1"/>
    <col min="15" max="16" width="10.5703125" bestFit="1" customWidth="1"/>
    <col min="17" max="17" width="9.5703125" bestFit="1" customWidth="1"/>
    <col min="18" max="18" width="13.140625" customWidth="1"/>
  </cols>
  <sheetData>
    <row r="1" spans="1:24" ht="24" x14ac:dyDescent="0.4">
      <c r="A1" s="4"/>
      <c r="B1" s="2"/>
      <c r="C1" s="2"/>
      <c r="D1" s="2"/>
      <c r="E1" s="2"/>
      <c r="F1" s="2"/>
      <c r="G1" s="2"/>
      <c r="H1" s="2"/>
      <c r="I1" s="2"/>
      <c r="J1" s="2"/>
    </row>
    <row r="2" spans="1:24" x14ac:dyDescent="0.25">
      <c r="B2" s="2"/>
      <c r="C2" s="2"/>
      <c r="D2" s="2"/>
      <c r="E2" s="2"/>
      <c r="F2" s="2"/>
      <c r="G2" s="2"/>
      <c r="H2" s="2"/>
      <c r="I2" s="2"/>
      <c r="J2" s="2"/>
    </row>
    <row r="3" spans="1:24" x14ac:dyDescent="0.25">
      <c r="B3" s="2"/>
      <c r="C3" s="2"/>
      <c r="D3" s="2"/>
      <c r="E3" s="2"/>
      <c r="F3" s="2"/>
      <c r="G3" s="2"/>
      <c r="H3" s="2"/>
      <c r="I3" s="2"/>
      <c r="J3" s="2"/>
    </row>
    <row r="4" spans="1:24" ht="60" x14ac:dyDescent="0.25">
      <c r="B4" s="1" t="s">
        <v>5</v>
      </c>
      <c r="C4" s="1" t="s">
        <v>6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2"/>
      <c r="J4" s="2"/>
      <c r="Q4" s="1" t="s">
        <v>19</v>
      </c>
      <c r="R4" s="1" t="s">
        <v>20</v>
      </c>
      <c r="S4" s="1" t="s">
        <v>21</v>
      </c>
      <c r="T4" s="1" t="s">
        <v>3</v>
      </c>
      <c r="U4" s="1" t="s">
        <v>22</v>
      </c>
    </row>
    <row r="6" spans="1:24" x14ac:dyDescent="0.25">
      <c r="A6">
        <v>2019</v>
      </c>
      <c r="B6" s="2">
        <v>22.35</v>
      </c>
      <c r="C6" s="2">
        <v>43.63</v>
      </c>
      <c r="D6" s="2">
        <f>+C6-B6</f>
        <v>21.28</v>
      </c>
      <c r="E6" s="2">
        <f>217+217</f>
        <v>434</v>
      </c>
      <c r="F6" s="2">
        <f>+E6*-D6</f>
        <v>-9235.52</v>
      </c>
      <c r="G6" s="2">
        <v>-92.79</v>
      </c>
      <c r="H6" s="2">
        <f>SUM(F6:G6)</f>
        <v>-9328.3100000000013</v>
      </c>
      <c r="I6" s="2"/>
      <c r="J6" s="2"/>
      <c r="K6" s="2"/>
      <c r="O6">
        <v>2019</v>
      </c>
      <c r="P6" s="5" t="s">
        <v>7</v>
      </c>
      <c r="Q6" s="2">
        <v>-769.63</v>
      </c>
      <c r="R6" s="2">
        <f>+R5+Q6</f>
        <v>-769.63</v>
      </c>
      <c r="S6" s="6">
        <v>2.4500000000000001E-2</v>
      </c>
      <c r="T6" s="2">
        <f>ROUND(+R5*S6/12,2)</f>
        <v>0</v>
      </c>
      <c r="U6" s="2">
        <f>+U5+T6</f>
        <v>0</v>
      </c>
      <c r="V6" s="2"/>
      <c r="W6" s="2"/>
      <c r="X6" s="2"/>
    </row>
    <row r="7" spans="1:24" x14ac:dyDescent="0.25">
      <c r="A7">
        <v>2020</v>
      </c>
      <c r="B7" s="2">
        <v>44.5</v>
      </c>
      <c r="C7" s="2">
        <v>44.5</v>
      </c>
      <c r="D7" s="2">
        <f t="shared" ref="D7:D12" si="0">+C7-B7</f>
        <v>0</v>
      </c>
      <c r="E7" s="2">
        <f>217+217</f>
        <v>434</v>
      </c>
      <c r="F7" s="2">
        <f t="shared" ref="F7:F12" si="1">+E7*-D7</f>
        <v>0</v>
      </c>
      <c r="G7" s="2">
        <v>-127.02</v>
      </c>
      <c r="H7" s="2">
        <f t="shared" ref="H7:H12" si="2">SUM(F7:G7)</f>
        <v>-127.02</v>
      </c>
      <c r="I7" s="2"/>
      <c r="J7" s="2"/>
      <c r="K7" s="2"/>
      <c r="O7">
        <v>2019</v>
      </c>
      <c r="P7" s="5" t="s">
        <v>8</v>
      </c>
      <c r="Q7" s="2">
        <v>-769.63</v>
      </c>
      <c r="R7" s="2">
        <f t="shared" ref="R7:R70" si="3">+R6+Q7</f>
        <v>-1539.26</v>
      </c>
      <c r="S7" s="6">
        <v>2.4500000000000001E-2</v>
      </c>
      <c r="T7" s="2">
        <f t="shared" ref="T7:T70" si="4">ROUND(+R6*S7/12,2)</f>
        <v>-1.57</v>
      </c>
      <c r="U7" s="2">
        <f t="shared" ref="U7:U70" si="5">+U6+T7</f>
        <v>-1.57</v>
      </c>
      <c r="V7" s="2"/>
      <c r="W7" s="2"/>
      <c r="X7" s="2"/>
    </row>
    <row r="8" spans="1:24" x14ac:dyDescent="0.25">
      <c r="A8">
        <v>2021</v>
      </c>
      <c r="B8" s="2">
        <v>44.5</v>
      </c>
      <c r="C8" s="2">
        <v>44.5</v>
      </c>
      <c r="D8" s="2">
        <f t="shared" si="0"/>
        <v>0</v>
      </c>
      <c r="E8" s="2">
        <f>217+217</f>
        <v>434</v>
      </c>
      <c r="F8" s="2">
        <f t="shared" si="1"/>
        <v>0</v>
      </c>
      <c r="G8" s="2">
        <v>-52.68</v>
      </c>
      <c r="H8" s="2">
        <f t="shared" si="2"/>
        <v>-52.68</v>
      </c>
      <c r="I8" s="2"/>
      <c r="J8" s="2"/>
      <c r="K8" s="2"/>
      <c r="O8">
        <v>2019</v>
      </c>
      <c r="P8" s="5" t="s">
        <v>9</v>
      </c>
      <c r="Q8" s="2">
        <v>-769.63</v>
      </c>
      <c r="R8" s="2">
        <f t="shared" si="3"/>
        <v>-2308.89</v>
      </c>
      <c r="S8" s="6">
        <v>2.4500000000000001E-2</v>
      </c>
      <c r="T8" s="2">
        <f t="shared" si="4"/>
        <v>-3.14</v>
      </c>
      <c r="U8" s="2">
        <f t="shared" si="5"/>
        <v>-4.71</v>
      </c>
      <c r="V8" s="2"/>
      <c r="W8" s="2"/>
      <c r="X8" s="2"/>
    </row>
    <row r="9" spans="1:24" x14ac:dyDescent="0.25">
      <c r="A9">
        <v>2022</v>
      </c>
      <c r="B9" s="2">
        <v>44.5</v>
      </c>
      <c r="C9" s="2">
        <v>34.76</v>
      </c>
      <c r="D9" s="2">
        <f t="shared" si="0"/>
        <v>-9.740000000000002</v>
      </c>
      <c r="E9" s="2">
        <f>217+217</f>
        <v>434</v>
      </c>
      <c r="F9" s="2">
        <f t="shared" si="1"/>
        <v>4227.1600000000008</v>
      </c>
      <c r="G9" s="2">
        <v>-125.12</v>
      </c>
      <c r="H9" s="2">
        <f t="shared" si="2"/>
        <v>4102.0400000000009</v>
      </c>
      <c r="I9" s="2"/>
      <c r="J9" s="2"/>
      <c r="K9" s="2"/>
      <c r="O9">
        <v>2019</v>
      </c>
      <c r="P9" s="5" t="s">
        <v>10</v>
      </c>
      <c r="Q9" s="2">
        <v>-769.63</v>
      </c>
      <c r="R9" s="2">
        <f t="shared" si="3"/>
        <v>-3078.52</v>
      </c>
      <c r="S9" s="6">
        <v>2.18E-2</v>
      </c>
      <c r="T9" s="2">
        <f t="shared" si="4"/>
        <v>-4.1900000000000004</v>
      </c>
      <c r="U9" s="2">
        <f t="shared" si="5"/>
        <v>-8.9</v>
      </c>
      <c r="V9" s="2"/>
      <c r="W9" s="2"/>
      <c r="X9" s="2"/>
    </row>
    <row r="10" spans="1:24" x14ac:dyDescent="0.25">
      <c r="A10">
        <v>2023</v>
      </c>
      <c r="B10" s="2">
        <v>44.5</v>
      </c>
      <c r="C10" s="2">
        <v>36.049999999999997</v>
      </c>
      <c r="D10" s="2">
        <f t="shared" si="0"/>
        <v>-8.4500000000000028</v>
      </c>
      <c r="E10" s="2">
        <f>217+217+19</f>
        <v>453</v>
      </c>
      <c r="F10" s="2">
        <f t="shared" si="1"/>
        <v>3827.8500000000013</v>
      </c>
      <c r="G10" s="2">
        <v>-161.43</v>
      </c>
      <c r="H10" s="2">
        <f t="shared" si="2"/>
        <v>3666.4200000000014</v>
      </c>
      <c r="I10" s="2"/>
      <c r="J10" s="2"/>
      <c r="K10" s="2"/>
      <c r="O10">
        <v>2019</v>
      </c>
      <c r="P10" s="5" t="s">
        <v>11</v>
      </c>
      <c r="Q10" s="2">
        <v>-769.63</v>
      </c>
      <c r="R10" s="2">
        <f t="shared" si="3"/>
        <v>-3848.15</v>
      </c>
      <c r="S10" s="6">
        <v>2.18E-2</v>
      </c>
      <c r="T10" s="2">
        <f t="shared" si="4"/>
        <v>-5.59</v>
      </c>
      <c r="U10" s="2">
        <f t="shared" si="5"/>
        <v>-14.49</v>
      </c>
      <c r="V10" s="2"/>
      <c r="W10" s="2"/>
      <c r="X10" s="2"/>
    </row>
    <row r="11" spans="1:24" x14ac:dyDescent="0.25">
      <c r="A11">
        <v>2024</v>
      </c>
      <c r="B11" s="2">
        <v>44.5</v>
      </c>
      <c r="C11" s="2">
        <v>37.78</v>
      </c>
      <c r="D11" s="2">
        <f t="shared" si="0"/>
        <v>-6.7199999999999989</v>
      </c>
      <c r="E11" s="2">
        <f>217+217+20</f>
        <v>454</v>
      </c>
      <c r="F11" s="2">
        <f t="shared" si="1"/>
        <v>3050.8799999999997</v>
      </c>
      <c r="G11" s="2">
        <v>7.81</v>
      </c>
      <c r="H11" s="2">
        <f t="shared" si="2"/>
        <v>3058.6899999999996</v>
      </c>
      <c r="I11" s="2"/>
      <c r="J11" s="2"/>
      <c r="K11" s="2"/>
      <c r="O11">
        <v>2019</v>
      </c>
      <c r="P11" s="5" t="s">
        <v>12</v>
      </c>
      <c r="Q11" s="2">
        <v>-769.63</v>
      </c>
      <c r="R11" s="2">
        <f t="shared" si="3"/>
        <v>-4617.78</v>
      </c>
      <c r="S11" s="6">
        <v>2.18E-2</v>
      </c>
      <c r="T11" s="2">
        <f t="shared" si="4"/>
        <v>-6.99</v>
      </c>
      <c r="U11" s="2">
        <f t="shared" si="5"/>
        <v>-21.48</v>
      </c>
      <c r="V11" s="2"/>
      <c r="W11" s="2"/>
      <c r="X11" s="2"/>
    </row>
    <row r="12" spans="1:24" x14ac:dyDescent="0.25">
      <c r="A12">
        <v>2025</v>
      </c>
      <c r="B12" s="2">
        <v>0</v>
      </c>
      <c r="C12" s="2">
        <v>0</v>
      </c>
      <c r="D12" s="2">
        <f t="shared" si="0"/>
        <v>0</v>
      </c>
      <c r="E12" s="2">
        <f>217+217+20</f>
        <v>454</v>
      </c>
      <c r="F12" s="2">
        <f t="shared" si="1"/>
        <v>0</v>
      </c>
      <c r="G12" s="2">
        <v>22.68</v>
      </c>
      <c r="H12" s="2">
        <f t="shared" si="2"/>
        <v>22.68</v>
      </c>
      <c r="I12" s="2"/>
      <c r="J12" s="2"/>
      <c r="K12" s="2"/>
      <c r="O12">
        <v>2019</v>
      </c>
      <c r="P12" s="5" t="s">
        <v>13</v>
      </c>
      <c r="Q12" s="2">
        <v>-769.63</v>
      </c>
      <c r="R12" s="2">
        <f t="shared" si="3"/>
        <v>-5387.41</v>
      </c>
      <c r="S12" s="6">
        <v>2.18E-2</v>
      </c>
      <c r="T12" s="2">
        <f t="shared" si="4"/>
        <v>-8.39</v>
      </c>
      <c r="U12" s="2">
        <f t="shared" si="5"/>
        <v>-29.87</v>
      </c>
      <c r="V12" s="2"/>
      <c r="W12" s="2"/>
      <c r="X12" s="2"/>
    </row>
    <row r="13" spans="1:24" x14ac:dyDescent="0.25">
      <c r="B13" s="2"/>
      <c r="C13" s="2"/>
      <c r="D13" s="2"/>
      <c r="E13" s="2"/>
      <c r="F13" s="2"/>
      <c r="G13" s="2"/>
      <c r="H13" s="2"/>
      <c r="I13" s="2"/>
      <c r="O13">
        <v>2019</v>
      </c>
      <c r="P13" s="5" t="s">
        <v>14</v>
      </c>
      <c r="Q13" s="2">
        <v>-769.63</v>
      </c>
      <c r="R13" s="2">
        <f t="shared" si="3"/>
        <v>-6157.04</v>
      </c>
      <c r="S13" s="6">
        <v>2.18E-2</v>
      </c>
      <c r="T13" s="2">
        <f t="shared" si="4"/>
        <v>-9.7899999999999991</v>
      </c>
      <c r="U13" s="2">
        <f t="shared" si="5"/>
        <v>-39.659999999999997</v>
      </c>
      <c r="V13" s="2"/>
      <c r="W13" s="2"/>
      <c r="X13" s="2"/>
    </row>
    <row r="14" spans="1:24" ht="15.75" thickBot="1" x14ac:dyDescent="0.3">
      <c r="B14" s="2"/>
      <c r="C14" s="2"/>
      <c r="D14" s="2"/>
      <c r="E14" s="2"/>
      <c r="F14" s="3">
        <f>SUM(F6:F13)</f>
        <v>1870.3700000000013</v>
      </c>
      <c r="G14" s="3">
        <f t="shared" ref="G14:H14" si="6">SUM(G6:G13)</f>
        <v>-528.55000000000007</v>
      </c>
      <c r="H14" s="3">
        <f t="shared" si="6"/>
        <v>1341.82</v>
      </c>
      <c r="I14" s="2"/>
      <c r="O14">
        <v>2019</v>
      </c>
      <c r="P14" s="5" t="s">
        <v>15</v>
      </c>
      <c r="Q14" s="2">
        <v>-769.63</v>
      </c>
      <c r="R14" s="2">
        <f t="shared" si="3"/>
        <v>-6926.67</v>
      </c>
      <c r="S14" s="6">
        <v>2.18E-2</v>
      </c>
      <c r="T14" s="2">
        <f t="shared" si="4"/>
        <v>-11.19</v>
      </c>
      <c r="U14" s="2">
        <f t="shared" si="5"/>
        <v>-50.849999999999994</v>
      </c>
      <c r="V14" s="2"/>
      <c r="W14" s="2"/>
      <c r="X14" s="2"/>
    </row>
    <row r="15" spans="1:24" ht="15.75" thickTop="1" x14ac:dyDescent="0.25">
      <c r="B15" s="2"/>
      <c r="C15" s="2"/>
      <c r="D15" s="2"/>
      <c r="E15" s="2"/>
      <c r="F15" s="2"/>
      <c r="G15" s="2"/>
      <c r="H15" s="2"/>
      <c r="I15" s="2"/>
      <c r="O15">
        <v>2019</v>
      </c>
      <c r="P15" s="5" t="s">
        <v>16</v>
      </c>
      <c r="Q15" s="2">
        <v>-769.63</v>
      </c>
      <c r="R15" s="2">
        <f t="shared" si="3"/>
        <v>-7696.3</v>
      </c>
      <c r="S15" s="6">
        <v>2.18E-2</v>
      </c>
      <c r="T15" s="2">
        <f t="shared" si="4"/>
        <v>-12.58</v>
      </c>
      <c r="U15" s="2">
        <f t="shared" si="5"/>
        <v>-63.429999999999993</v>
      </c>
      <c r="V15" s="2"/>
      <c r="W15" s="2"/>
      <c r="X15" s="2"/>
    </row>
    <row r="16" spans="1:24" x14ac:dyDescent="0.25">
      <c r="B16" s="2"/>
      <c r="C16" s="2"/>
      <c r="D16" s="2"/>
      <c r="E16" s="2"/>
      <c r="F16" s="2"/>
      <c r="G16" s="2"/>
      <c r="H16" s="2"/>
      <c r="I16" s="2"/>
      <c r="O16">
        <v>2019</v>
      </c>
      <c r="P16" s="5" t="s">
        <v>17</v>
      </c>
      <c r="Q16" s="2">
        <v>-769.63</v>
      </c>
      <c r="R16" s="2">
        <f t="shared" si="3"/>
        <v>-8465.93</v>
      </c>
      <c r="S16" s="6">
        <v>2.18E-2</v>
      </c>
      <c r="T16" s="2">
        <f t="shared" si="4"/>
        <v>-13.98</v>
      </c>
      <c r="U16" s="2">
        <f t="shared" si="5"/>
        <v>-77.41</v>
      </c>
      <c r="V16" s="2"/>
      <c r="W16" s="2"/>
      <c r="X16" s="2"/>
    </row>
    <row r="17" spans="2:24" x14ac:dyDescent="0.25">
      <c r="B17" s="2"/>
      <c r="C17" s="2"/>
      <c r="D17" s="2"/>
      <c r="E17" s="2"/>
      <c r="F17" s="2"/>
      <c r="G17" s="2"/>
      <c r="H17" s="2"/>
      <c r="I17" s="2"/>
      <c r="O17">
        <v>2019</v>
      </c>
      <c r="P17" s="5" t="s">
        <v>18</v>
      </c>
      <c r="Q17" s="2">
        <v>-769.59</v>
      </c>
      <c r="R17" s="2">
        <f t="shared" si="3"/>
        <v>-9235.52</v>
      </c>
      <c r="S17" s="6">
        <v>2.18E-2</v>
      </c>
      <c r="T17" s="2">
        <f t="shared" si="4"/>
        <v>-15.38</v>
      </c>
      <c r="U17" s="2">
        <f t="shared" si="5"/>
        <v>-92.789999999999992</v>
      </c>
      <c r="V17" s="2">
        <f>SUM(T6:T17)</f>
        <v>-92.789999999999992</v>
      </c>
      <c r="W17" s="2"/>
      <c r="X17" s="2"/>
    </row>
    <row r="18" spans="2:24" x14ac:dyDescent="0.25">
      <c r="B18" s="2"/>
      <c r="C18" s="2"/>
      <c r="D18" s="2"/>
      <c r="E18" s="2"/>
      <c r="F18" s="2"/>
      <c r="G18" s="2"/>
      <c r="H18" s="2"/>
      <c r="I18" s="2"/>
      <c r="O18">
        <v>2020</v>
      </c>
      <c r="P18" s="5" t="s">
        <v>7</v>
      </c>
      <c r="Q18" s="2">
        <v>0</v>
      </c>
      <c r="R18" s="2">
        <f t="shared" si="3"/>
        <v>-9235.52</v>
      </c>
      <c r="S18" s="6">
        <v>2.18E-2</v>
      </c>
      <c r="T18" s="2">
        <f t="shared" si="4"/>
        <v>-16.78</v>
      </c>
      <c r="U18" s="2">
        <f t="shared" si="5"/>
        <v>-109.57</v>
      </c>
      <c r="V18" s="2"/>
      <c r="W18" s="2"/>
      <c r="X18" s="2"/>
    </row>
    <row r="19" spans="2:24" x14ac:dyDescent="0.25">
      <c r="B19" s="2"/>
      <c r="C19" s="2"/>
      <c r="D19" s="2"/>
      <c r="E19" s="2"/>
      <c r="F19" s="2"/>
      <c r="G19" s="2"/>
      <c r="H19" s="2"/>
      <c r="I19" s="2"/>
      <c r="O19">
        <v>2020</v>
      </c>
      <c r="P19" s="5" t="s">
        <v>8</v>
      </c>
      <c r="Q19" s="2">
        <v>0</v>
      </c>
      <c r="R19" s="2">
        <f t="shared" si="3"/>
        <v>-9235.52</v>
      </c>
      <c r="S19" s="6">
        <v>2.18E-2</v>
      </c>
      <c r="T19" s="2">
        <f t="shared" si="4"/>
        <v>-16.78</v>
      </c>
      <c r="U19" s="2">
        <f t="shared" si="5"/>
        <v>-126.35</v>
      </c>
      <c r="V19" s="2"/>
      <c r="W19" s="2"/>
      <c r="X19" s="2"/>
    </row>
    <row r="20" spans="2:24" x14ac:dyDescent="0.25">
      <c r="B20" s="2"/>
      <c r="C20" s="2"/>
      <c r="D20" s="2"/>
      <c r="E20" s="2"/>
      <c r="F20" s="2"/>
      <c r="G20" s="2"/>
      <c r="H20" s="2"/>
      <c r="I20" s="2"/>
      <c r="O20">
        <v>2020</v>
      </c>
      <c r="P20" s="5" t="s">
        <v>9</v>
      </c>
      <c r="Q20" s="2">
        <v>0</v>
      </c>
      <c r="R20" s="2">
        <f t="shared" si="3"/>
        <v>-9235.52</v>
      </c>
      <c r="S20" s="6">
        <v>2.18E-2</v>
      </c>
      <c r="T20" s="2">
        <f t="shared" si="4"/>
        <v>-16.78</v>
      </c>
      <c r="U20" s="2">
        <f t="shared" si="5"/>
        <v>-143.13</v>
      </c>
      <c r="V20" s="2"/>
      <c r="W20" s="2"/>
      <c r="X20" s="2"/>
    </row>
    <row r="21" spans="2:24" x14ac:dyDescent="0.25">
      <c r="B21" s="2"/>
      <c r="C21" s="2"/>
      <c r="D21" s="2"/>
      <c r="E21" s="2"/>
      <c r="F21" s="2"/>
      <c r="G21" s="2"/>
      <c r="H21" s="2"/>
      <c r="I21" s="2"/>
      <c r="O21">
        <v>2020</v>
      </c>
      <c r="P21" s="5" t="s">
        <v>10</v>
      </c>
      <c r="Q21" s="2">
        <v>0</v>
      </c>
      <c r="R21" s="2">
        <f t="shared" si="3"/>
        <v>-9235.52</v>
      </c>
      <c r="S21" s="6">
        <v>2.18E-2</v>
      </c>
      <c r="T21" s="2">
        <f t="shared" si="4"/>
        <v>-16.78</v>
      </c>
      <c r="U21" s="2">
        <f t="shared" si="5"/>
        <v>-159.91</v>
      </c>
      <c r="V21" s="2"/>
      <c r="W21" s="2"/>
      <c r="X21" s="2"/>
    </row>
    <row r="22" spans="2:24" x14ac:dyDescent="0.25">
      <c r="O22">
        <v>2020</v>
      </c>
      <c r="P22" s="5" t="s">
        <v>11</v>
      </c>
      <c r="Q22" s="2">
        <v>0</v>
      </c>
      <c r="R22" s="2">
        <f t="shared" si="3"/>
        <v>-9235.52</v>
      </c>
      <c r="S22" s="6">
        <v>2.18E-2</v>
      </c>
      <c r="T22" s="2">
        <f t="shared" si="4"/>
        <v>-16.78</v>
      </c>
      <c r="U22" s="2">
        <f t="shared" si="5"/>
        <v>-176.69</v>
      </c>
      <c r="V22" s="2"/>
      <c r="W22" s="2"/>
      <c r="X22" s="2"/>
    </row>
    <row r="23" spans="2:24" x14ac:dyDescent="0.25">
      <c r="O23">
        <v>2020</v>
      </c>
      <c r="P23" s="5" t="s">
        <v>12</v>
      </c>
      <c r="Q23" s="2">
        <v>0</v>
      </c>
      <c r="R23" s="2">
        <f t="shared" si="3"/>
        <v>-9235.52</v>
      </c>
      <c r="S23" s="6">
        <v>2.18E-2</v>
      </c>
      <c r="T23" s="2">
        <f t="shared" si="4"/>
        <v>-16.78</v>
      </c>
      <c r="U23" s="2">
        <f t="shared" si="5"/>
        <v>-193.47</v>
      </c>
      <c r="V23" s="2"/>
      <c r="W23" s="2"/>
      <c r="X23" s="2"/>
    </row>
    <row r="24" spans="2:24" x14ac:dyDescent="0.25">
      <c r="O24">
        <v>2020</v>
      </c>
      <c r="P24" s="5" t="s">
        <v>13</v>
      </c>
      <c r="Q24" s="2">
        <v>0</v>
      </c>
      <c r="R24" s="2">
        <f t="shared" si="3"/>
        <v>-9235.52</v>
      </c>
      <c r="S24" s="6">
        <v>5.7000000000000002E-3</v>
      </c>
      <c r="T24" s="2">
        <f t="shared" si="4"/>
        <v>-4.3899999999999997</v>
      </c>
      <c r="U24" s="2">
        <f t="shared" si="5"/>
        <v>-197.85999999999999</v>
      </c>
      <c r="V24" s="2"/>
      <c r="W24" s="2"/>
      <c r="X24" s="2"/>
    </row>
    <row r="25" spans="2:24" x14ac:dyDescent="0.25">
      <c r="O25">
        <v>2020</v>
      </c>
      <c r="P25" s="5" t="s">
        <v>14</v>
      </c>
      <c r="Q25" s="2">
        <v>0</v>
      </c>
      <c r="R25" s="2">
        <f t="shared" si="3"/>
        <v>-9235.52</v>
      </c>
      <c r="S25" s="6">
        <v>5.7000000000000002E-3</v>
      </c>
      <c r="T25" s="2">
        <f t="shared" si="4"/>
        <v>-4.3899999999999997</v>
      </c>
      <c r="U25" s="2">
        <f t="shared" si="5"/>
        <v>-202.24999999999997</v>
      </c>
      <c r="V25" s="2"/>
      <c r="W25" s="2"/>
      <c r="X25" s="2"/>
    </row>
    <row r="26" spans="2:24" x14ac:dyDescent="0.25">
      <c r="O26">
        <v>2020</v>
      </c>
      <c r="P26" s="5" t="s">
        <v>15</v>
      </c>
      <c r="Q26" s="2">
        <v>0</v>
      </c>
      <c r="R26" s="2">
        <f t="shared" si="3"/>
        <v>-9235.52</v>
      </c>
      <c r="S26" s="6">
        <v>5.7000000000000002E-3</v>
      </c>
      <c r="T26" s="2">
        <f t="shared" si="4"/>
        <v>-4.3899999999999997</v>
      </c>
      <c r="U26" s="2">
        <f t="shared" si="5"/>
        <v>-206.63999999999996</v>
      </c>
      <c r="V26" s="2"/>
      <c r="W26" s="2"/>
      <c r="X26" s="2"/>
    </row>
    <row r="27" spans="2:24" x14ac:dyDescent="0.25">
      <c r="O27">
        <v>2020</v>
      </c>
      <c r="P27" s="5" t="s">
        <v>16</v>
      </c>
      <c r="Q27" s="2">
        <v>0</v>
      </c>
      <c r="R27" s="2">
        <f t="shared" si="3"/>
        <v>-9235.52</v>
      </c>
      <c r="S27" s="6">
        <v>5.7000000000000002E-3</v>
      </c>
      <c r="T27" s="2">
        <f t="shared" si="4"/>
        <v>-4.3899999999999997</v>
      </c>
      <c r="U27" s="2">
        <f t="shared" si="5"/>
        <v>-211.02999999999994</v>
      </c>
      <c r="V27" s="2"/>
      <c r="W27" s="2"/>
      <c r="X27" s="2"/>
    </row>
    <row r="28" spans="2:24" x14ac:dyDescent="0.25">
      <c r="O28">
        <v>2020</v>
      </c>
      <c r="P28" s="5" t="s">
        <v>17</v>
      </c>
      <c r="Q28" s="2">
        <v>0</v>
      </c>
      <c r="R28" s="2">
        <f t="shared" si="3"/>
        <v>-9235.52</v>
      </c>
      <c r="S28" s="6">
        <v>5.7000000000000002E-3</v>
      </c>
      <c r="T28" s="2">
        <f t="shared" si="4"/>
        <v>-4.3899999999999997</v>
      </c>
      <c r="U28" s="2">
        <f t="shared" si="5"/>
        <v>-215.41999999999993</v>
      </c>
      <c r="V28" s="2"/>
      <c r="W28" s="2"/>
      <c r="X28" s="2"/>
    </row>
    <row r="29" spans="2:24" x14ac:dyDescent="0.25">
      <c r="O29">
        <v>2020</v>
      </c>
      <c r="P29" s="5" t="s">
        <v>18</v>
      </c>
      <c r="Q29" s="2">
        <v>0</v>
      </c>
      <c r="R29" s="2">
        <f t="shared" si="3"/>
        <v>-9235.52</v>
      </c>
      <c r="S29" s="6">
        <v>5.7000000000000002E-3</v>
      </c>
      <c r="T29" s="2">
        <f t="shared" si="4"/>
        <v>-4.3899999999999997</v>
      </c>
      <c r="U29" s="2">
        <f t="shared" si="5"/>
        <v>-219.80999999999992</v>
      </c>
      <c r="V29" s="2">
        <f>SUM(T18:T29)</f>
        <v>-127.02000000000001</v>
      </c>
      <c r="W29" s="2"/>
      <c r="X29" s="2"/>
    </row>
    <row r="30" spans="2:24" x14ac:dyDescent="0.25">
      <c r="O30">
        <v>2021</v>
      </c>
      <c r="P30" s="5" t="s">
        <v>7</v>
      </c>
      <c r="Q30" s="2">
        <v>0</v>
      </c>
      <c r="R30" s="2">
        <f t="shared" si="3"/>
        <v>-9235.52</v>
      </c>
      <c r="S30" s="6">
        <v>5.7000000000000002E-3</v>
      </c>
      <c r="T30" s="2">
        <f t="shared" si="4"/>
        <v>-4.3899999999999997</v>
      </c>
      <c r="U30" s="2">
        <f t="shared" si="5"/>
        <v>-224.1999999999999</v>
      </c>
      <c r="V30" s="2"/>
      <c r="W30" s="2"/>
      <c r="X30" s="2"/>
    </row>
    <row r="31" spans="2:24" x14ac:dyDescent="0.25">
      <c r="O31">
        <v>2021</v>
      </c>
      <c r="P31" s="5" t="s">
        <v>8</v>
      </c>
      <c r="Q31" s="2">
        <v>0</v>
      </c>
      <c r="R31" s="2">
        <f t="shared" si="3"/>
        <v>-9235.52</v>
      </c>
      <c r="S31" s="6">
        <v>5.7000000000000002E-3</v>
      </c>
      <c r="T31" s="2">
        <f t="shared" si="4"/>
        <v>-4.3899999999999997</v>
      </c>
      <c r="U31" s="2">
        <f t="shared" si="5"/>
        <v>-228.58999999999989</v>
      </c>
      <c r="V31" s="2"/>
      <c r="W31" s="2"/>
      <c r="X31" s="2"/>
    </row>
    <row r="32" spans="2:24" x14ac:dyDescent="0.25">
      <c r="O32">
        <v>2021</v>
      </c>
      <c r="P32" s="5" t="s">
        <v>9</v>
      </c>
      <c r="Q32" s="2">
        <v>0</v>
      </c>
      <c r="R32" s="2">
        <f t="shared" si="3"/>
        <v>-9235.52</v>
      </c>
      <c r="S32" s="6">
        <v>5.7000000000000002E-3</v>
      </c>
      <c r="T32" s="2">
        <f t="shared" si="4"/>
        <v>-4.3899999999999997</v>
      </c>
      <c r="U32" s="2">
        <f t="shared" si="5"/>
        <v>-232.97999999999988</v>
      </c>
      <c r="V32" s="2"/>
      <c r="W32" s="2"/>
      <c r="X32" s="2"/>
    </row>
    <row r="33" spans="15:24" x14ac:dyDescent="0.25">
      <c r="O33">
        <v>2021</v>
      </c>
      <c r="P33" s="5" t="s">
        <v>10</v>
      </c>
      <c r="Q33" s="2">
        <v>0</v>
      </c>
      <c r="R33" s="2">
        <f t="shared" si="3"/>
        <v>-9235.52</v>
      </c>
      <c r="S33" s="6">
        <v>5.7000000000000002E-3</v>
      </c>
      <c r="T33" s="2">
        <f t="shared" si="4"/>
        <v>-4.3899999999999997</v>
      </c>
      <c r="U33" s="2">
        <f t="shared" si="5"/>
        <v>-237.36999999999986</v>
      </c>
      <c r="V33" s="2"/>
      <c r="W33" s="2"/>
      <c r="X33" s="2"/>
    </row>
    <row r="34" spans="15:24" x14ac:dyDescent="0.25">
      <c r="O34">
        <v>2021</v>
      </c>
      <c r="P34" s="5" t="s">
        <v>11</v>
      </c>
      <c r="Q34" s="2">
        <v>0</v>
      </c>
      <c r="R34" s="2">
        <f t="shared" si="3"/>
        <v>-9235.52</v>
      </c>
      <c r="S34" s="6">
        <v>5.7000000000000002E-3</v>
      </c>
      <c r="T34" s="2">
        <f t="shared" si="4"/>
        <v>-4.3899999999999997</v>
      </c>
      <c r="U34" s="2">
        <f t="shared" si="5"/>
        <v>-241.75999999999985</v>
      </c>
      <c r="V34" s="2"/>
      <c r="W34" s="2"/>
      <c r="X34" s="2"/>
    </row>
    <row r="35" spans="15:24" x14ac:dyDescent="0.25">
      <c r="O35">
        <v>2021</v>
      </c>
      <c r="P35" s="5" t="s">
        <v>12</v>
      </c>
      <c r="Q35" s="2">
        <v>0</v>
      </c>
      <c r="R35" s="2">
        <f t="shared" si="3"/>
        <v>-9235.52</v>
      </c>
      <c r="S35" s="6">
        <v>5.7000000000000002E-3</v>
      </c>
      <c r="T35" s="2">
        <f t="shared" si="4"/>
        <v>-4.3899999999999997</v>
      </c>
      <c r="U35" s="2">
        <f t="shared" si="5"/>
        <v>-246.14999999999984</v>
      </c>
      <c r="V35" s="2"/>
      <c r="W35" s="2"/>
      <c r="X35" s="2"/>
    </row>
    <row r="36" spans="15:24" x14ac:dyDescent="0.25">
      <c r="O36">
        <v>2021</v>
      </c>
      <c r="P36" s="5" t="s">
        <v>13</v>
      </c>
      <c r="Q36" s="2">
        <v>0</v>
      </c>
      <c r="R36" s="2">
        <f t="shared" si="3"/>
        <v>-9235.52</v>
      </c>
      <c r="S36" s="6">
        <v>5.7000000000000002E-3</v>
      </c>
      <c r="T36" s="2">
        <f t="shared" si="4"/>
        <v>-4.3899999999999997</v>
      </c>
      <c r="U36" s="2">
        <f t="shared" si="5"/>
        <v>-250.53999999999982</v>
      </c>
      <c r="V36" s="2"/>
      <c r="W36" s="2"/>
      <c r="X36" s="2"/>
    </row>
    <row r="37" spans="15:24" x14ac:dyDescent="0.25">
      <c r="O37">
        <v>2021</v>
      </c>
      <c r="P37" s="5" t="s">
        <v>14</v>
      </c>
      <c r="Q37" s="2">
        <v>0</v>
      </c>
      <c r="R37" s="2">
        <f t="shared" si="3"/>
        <v>-9235.52</v>
      </c>
      <c r="S37" s="6">
        <v>5.7000000000000002E-3</v>
      </c>
      <c r="T37" s="2">
        <f t="shared" si="4"/>
        <v>-4.3899999999999997</v>
      </c>
      <c r="U37" s="2">
        <f t="shared" si="5"/>
        <v>-254.92999999999981</v>
      </c>
      <c r="V37" s="2"/>
      <c r="W37" s="2"/>
      <c r="X37" s="2"/>
    </row>
    <row r="38" spans="15:24" x14ac:dyDescent="0.25">
      <c r="O38">
        <v>2021</v>
      </c>
      <c r="P38" s="5" t="s">
        <v>15</v>
      </c>
      <c r="Q38" s="2">
        <v>0</v>
      </c>
      <c r="R38" s="2">
        <f t="shared" si="3"/>
        <v>-9235.52</v>
      </c>
      <c r="S38" s="6">
        <v>5.7000000000000002E-3</v>
      </c>
      <c r="T38" s="2">
        <f t="shared" si="4"/>
        <v>-4.3899999999999997</v>
      </c>
      <c r="U38" s="2">
        <f t="shared" si="5"/>
        <v>-259.31999999999982</v>
      </c>
      <c r="V38" s="2"/>
      <c r="W38" s="2"/>
      <c r="X38" s="2"/>
    </row>
    <row r="39" spans="15:24" x14ac:dyDescent="0.25">
      <c r="O39">
        <v>2021</v>
      </c>
      <c r="P39" s="5" t="s">
        <v>16</v>
      </c>
      <c r="Q39" s="2">
        <v>0</v>
      </c>
      <c r="R39" s="2">
        <f t="shared" si="3"/>
        <v>-9235.52</v>
      </c>
      <c r="S39" s="6">
        <v>5.7000000000000002E-3</v>
      </c>
      <c r="T39" s="2">
        <f t="shared" si="4"/>
        <v>-4.3899999999999997</v>
      </c>
      <c r="U39" s="2">
        <f t="shared" si="5"/>
        <v>-263.70999999999981</v>
      </c>
      <c r="V39" s="2"/>
      <c r="W39" s="2"/>
      <c r="X39" s="2"/>
    </row>
    <row r="40" spans="15:24" x14ac:dyDescent="0.25">
      <c r="O40">
        <v>2021</v>
      </c>
      <c r="P40" s="5" t="s">
        <v>17</v>
      </c>
      <c r="Q40" s="2">
        <v>0</v>
      </c>
      <c r="R40" s="2">
        <f t="shared" si="3"/>
        <v>-9235.52</v>
      </c>
      <c r="S40" s="6">
        <v>5.7000000000000002E-3</v>
      </c>
      <c r="T40" s="2">
        <f t="shared" si="4"/>
        <v>-4.3899999999999997</v>
      </c>
      <c r="U40" s="2">
        <f t="shared" si="5"/>
        <v>-268.0999999999998</v>
      </c>
      <c r="V40" s="2"/>
      <c r="W40" s="2"/>
      <c r="X40" s="2"/>
    </row>
    <row r="41" spans="15:24" x14ac:dyDescent="0.25">
      <c r="O41">
        <v>2021</v>
      </c>
      <c r="P41" s="5" t="s">
        <v>18</v>
      </c>
      <c r="Q41" s="2">
        <v>0</v>
      </c>
      <c r="R41" s="2">
        <f t="shared" si="3"/>
        <v>-9235.52</v>
      </c>
      <c r="S41" s="6">
        <v>5.7000000000000002E-3</v>
      </c>
      <c r="T41" s="2">
        <f t="shared" si="4"/>
        <v>-4.3899999999999997</v>
      </c>
      <c r="U41" s="2">
        <f t="shared" si="5"/>
        <v>-272.48999999999978</v>
      </c>
      <c r="V41" s="2">
        <f>SUM(T30:T41)</f>
        <v>-52.68</v>
      </c>
      <c r="W41" s="2"/>
      <c r="X41" s="2"/>
    </row>
    <row r="42" spans="15:24" x14ac:dyDescent="0.25">
      <c r="O42">
        <v>2022</v>
      </c>
      <c r="P42" s="5" t="s">
        <v>7</v>
      </c>
      <c r="Q42" s="2">
        <v>352.26</v>
      </c>
      <c r="R42" s="2">
        <f t="shared" si="3"/>
        <v>-8883.26</v>
      </c>
      <c r="S42" s="6">
        <v>5.7000000000000002E-3</v>
      </c>
      <c r="T42" s="2">
        <f t="shared" si="4"/>
        <v>-4.3899999999999997</v>
      </c>
      <c r="U42" s="2">
        <f t="shared" si="5"/>
        <v>-276.87999999999977</v>
      </c>
      <c r="V42" s="2"/>
      <c r="W42" s="2"/>
      <c r="X42" s="2"/>
    </row>
    <row r="43" spans="15:24" x14ac:dyDescent="0.25">
      <c r="O43">
        <v>2022</v>
      </c>
      <c r="P43" s="5" t="s">
        <v>8</v>
      </c>
      <c r="Q43" s="2">
        <v>352.26</v>
      </c>
      <c r="R43" s="2">
        <f t="shared" si="3"/>
        <v>-8531</v>
      </c>
      <c r="S43" s="6">
        <v>5.7000000000000002E-3</v>
      </c>
      <c r="T43" s="2">
        <f t="shared" si="4"/>
        <v>-4.22</v>
      </c>
      <c r="U43" s="2">
        <f t="shared" si="5"/>
        <v>-281.0999999999998</v>
      </c>
      <c r="V43" s="2"/>
      <c r="W43" s="2"/>
      <c r="X43" s="2"/>
    </row>
    <row r="44" spans="15:24" x14ac:dyDescent="0.25">
      <c r="O44">
        <v>2022</v>
      </c>
      <c r="P44" s="5" t="s">
        <v>9</v>
      </c>
      <c r="Q44" s="2">
        <v>352.26</v>
      </c>
      <c r="R44" s="2">
        <f t="shared" si="3"/>
        <v>-8178.74</v>
      </c>
      <c r="S44" s="6">
        <v>5.7000000000000002E-3</v>
      </c>
      <c r="T44" s="2">
        <f t="shared" si="4"/>
        <v>-4.05</v>
      </c>
      <c r="U44" s="2">
        <f t="shared" si="5"/>
        <v>-285.14999999999981</v>
      </c>
      <c r="V44" s="2"/>
      <c r="W44" s="2"/>
      <c r="X44" s="2"/>
    </row>
    <row r="45" spans="15:24" x14ac:dyDescent="0.25">
      <c r="O45">
        <v>2022</v>
      </c>
      <c r="P45" s="5" t="s">
        <v>10</v>
      </c>
      <c r="Q45" s="2">
        <v>352.26</v>
      </c>
      <c r="R45" s="2">
        <f t="shared" si="3"/>
        <v>-7826.48</v>
      </c>
      <c r="S45" s="6">
        <v>1.0200000000000001E-2</v>
      </c>
      <c r="T45" s="2">
        <f t="shared" si="4"/>
        <v>-6.95</v>
      </c>
      <c r="U45" s="2">
        <f t="shared" si="5"/>
        <v>-292.0999999999998</v>
      </c>
      <c r="V45" s="2"/>
      <c r="W45" s="2"/>
      <c r="X45" s="2"/>
    </row>
    <row r="46" spans="15:24" x14ac:dyDescent="0.25">
      <c r="O46">
        <v>2022</v>
      </c>
      <c r="P46" s="5" t="s">
        <v>11</v>
      </c>
      <c r="Q46" s="2">
        <v>352.26</v>
      </c>
      <c r="R46" s="2">
        <f t="shared" si="3"/>
        <v>-7474.2199999999993</v>
      </c>
      <c r="S46" s="6">
        <v>1.0200000000000001E-2</v>
      </c>
      <c r="T46" s="2">
        <f t="shared" si="4"/>
        <v>-6.65</v>
      </c>
      <c r="U46" s="2">
        <f t="shared" si="5"/>
        <v>-298.74999999999977</v>
      </c>
      <c r="V46" s="2"/>
      <c r="W46" s="2"/>
      <c r="X46" s="2"/>
    </row>
    <row r="47" spans="15:24" x14ac:dyDescent="0.25">
      <c r="O47">
        <v>2022</v>
      </c>
      <c r="P47" s="5" t="s">
        <v>12</v>
      </c>
      <c r="Q47" s="2">
        <v>352.26</v>
      </c>
      <c r="R47" s="2">
        <f t="shared" si="3"/>
        <v>-7121.9599999999991</v>
      </c>
      <c r="S47" s="6">
        <v>1.0200000000000001E-2</v>
      </c>
      <c r="T47" s="2">
        <f t="shared" si="4"/>
        <v>-6.35</v>
      </c>
      <c r="U47" s="2">
        <f t="shared" si="5"/>
        <v>-305.0999999999998</v>
      </c>
      <c r="V47" s="2"/>
      <c r="W47" s="2"/>
      <c r="X47" s="2"/>
    </row>
    <row r="48" spans="15:24" x14ac:dyDescent="0.25">
      <c r="O48">
        <v>2022</v>
      </c>
      <c r="P48" s="5" t="s">
        <v>13</v>
      </c>
      <c r="Q48" s="2">
        <v>352.26</v>
      </c>
      <c r="R48" s="2">
        <f t="shared" si="3"/>
        <v>-6769.6999999999989</v>
      </c>
      <c r="S48" s="6">
        <v>2.1999999999999999E-2</v>
      </c>
      <c r="T48" s="2">
        <f t="shared" si="4"/>
        <v>-13.06</v>
      </c>
      <c r="U48" s="2">
        <f t="shared" si="5"/>
        <v>-318.1599999999998</v>
      </c>
      <c r="V48" s="2"/>
      <c r="W48" s="2"/>
      <c r="X48" s="2"/>
    </row>
    <row r="49" spans="15:24" x14ac:dyDescent="0.25">
      <c r="O49">
        <v>2022</v>
      </c>
      <c r="P49" s="5" t="s">
        <v>14</v>
      </c>
      <c r="Q49" s="2">
        <v>352.26</v>
      </c>
      <c r="R49" s="2">
        <f t="shared" si="3"/>
        <v>-6417.4399999999987</v>
      </c>
      <c r="S49" s="6">
        <v>2.1999999999999999E-2</v>
      </c>
      <c r="T49" s="2">
        <f t="shared" si="4"/>
        <v>-12.41</v>
      </c>
      <c r="U49" s="2">
        <f t="shared" si="5"/>
        <v>-330.56999999999982</v>
      </c>
      <c r="V49" s="2"/>
      <c r="W49" s="2"/>
      <c r="X49" s="2"/>
    </row>
    <row r="50" spans="15:24" x14ac:dyDescent="0.25">
      <c r="O50">
        <v>2022</v>
      </c>
      <c r="P50" s="5" t="s">
        <v>15</v>
      </c>
      <c r="Q50" s="2">
        <v>352.26</v>
      </c>
      <c r="R50" s="2">
        <f t="shared" si="3"/>
        <v>-6065.1799999999985</v>
      </c>
      <c r="S50" s="6">
        <v>2.1999999999999999E-2</v>
      </c>
      <c r="T50" s="2">
        <f t="shared" si="4"/>
        <v>-11.77</v>
      </c>
      <c r="U50" s="2">
        <f t="shared" si="5"/>
        <v>-342.3399999999998</v>
      </c>
      <c r="V50" s="2"/>
      <c r="W50" s="2"/>
      <c r="X50" s="2"/>
    </row>
    <row r="51" spans="15:24" x14ac:dyDescent="0.25">
      <c r="O51">
        <v>2022</v>
      </c>
      <c r="P51" s="5" t="s">
        <v>16</v>
      </c>
      <c r="Q51" s="2">
        <v>352.26</v>
      </c>
      <c r="R51" s="2">
        <f t="shared" si="3"/>
        <v>-5712.9199999999983</v>
      </c>
      <c r="S51" s="6">
        <v>3.8699999999999998E-2</v>
      </c>
      <c r="T51" s="2">
        <f t="shared" si="4"/>
        <v>-19.559999999999999</v>
      </c>
      <c r="U51" s="2">
        <f t="shared" si="5"/>
        <v>-361.89999999999981</v>
      </c>
      <c r="V51" s="2"/>
      <c r="W51" s="2"/>
      <c r="X51" s="2"/>
    </row>
    <row r="52" spans="15:24" x14ac:dyDescent="0.25">
      <c r="O52">
        <v>2022</v>
      </c>
      <c r="P52" s="5" t="s">
        <v>17</v>
      </c>
      <c r="Q52" s="2">
        <v>352.26</v>
      </c>
      <c r="R52" s="2">
        <f t="shared" si="3"/>
        <v>-5360.659999999998</v>
      </c>
      <c r="S52" s="6">
        <v>3.8699999999999998E-2</v>
      </c>
      <c r="T52" s="2">
        <f t="shared" si="4"/>
        <v>-18.420000000000002</v>
      </c>
      <c r="U52" s="2">
        <f t="shared" si="5"/>
        <v>-380.31999999999982</v>
      </c>
      <c r="V52" s="2"/>
      <c r="W52" s="2"/>
      <c r="X52" s="2"/>
    </row>
    <row r="53" spans="15:24" x14ac:dyDescent="0.25">
      <c r="O53">
        <v>2022</v>
      </c>
      <c r="P53" s="5" t="s">
        <v>18</v>
      </c>
      <c r="Q53" s="2">
        <v>352.3</v>
      </c>
      <c r="R53" s="2">
        <f t="shared" si="3"/>
        <v>-5008.3599999999979</v>
      </c>
      <c r="S53" s="6">
        <v>3.8699999999999998E-2</v>
      </c>
      <c r="T53" s="2">
        <f t="shared" si="4"/>
        <v>-17.29</v>
      </c>
      <c r="U53" s="2">
        <f t="shared" si="5"/>
        <v>-397.60999999999984</v>
      </c>
      <c r="V53" s="2">
        <f>SUM(T42:T53)</f>
        <v>-125.12</v>
      </c>
      <c r="W53" s="2"/>
      <c r="X53" s="2"/>
    </row>
    <row r="54" spans="15:24" x14ac:dyDescent="0.25">
      <c r="O54">
        <v>2023</v>
      </c>
      <c r="P54" s="5" t="s">
        <v>7</v>
      </c>
      <c r="Q54" s="2">
        <v>318.99</v>
      </c>
      <c r="R54" s="2">
        <f t="shared" si="3"/>
        <v>-4689.3699999999981</v>
      </c>
      <c r="S54" s="6">
        <v>4.7300000000000002E-2</v>
      </c>
      <c r="T54" s="2">
        <f t="shared" si="4"/>
        <v>-19.739999999999998</v>
      </c>
      <c r="U54" s="2">
        <f t="shared" si="5"/>
        <v>-417.34999999999985</v>
      </c>
      <c r="V54" s="2"/>
      <c r="W54" s="2"/>
      <c r="X54" s="2"/>
    </row>
    <row r="55" spans="15:24" x14ac:dyDescent="0.25">
      <c r="O55">
        <v>2023</v>
      </c>
      <c r="P55" s="5" t="s">
        <v>8</v>
      </c>
      <c r="Q55" s="2">
        <v>318.99</v>
      </c>
      <c r="R55" s="2">
        <f t="shared" si="3"/>
        <v>-4370.3799999999983</v>
      </c>
      <c r="S55" s="6">
        <v>4.7300000000000002E-2</v>
      </c>
      <c r="T55" s="2">
        <f t="shared" si="4"/>
        <v>-18.48</v>
      </c>
      <c r="U55" s="2">
        <f t="shared" si="5"/>
        <v>-435.82999999999987</v>
      </c>
      <c r="V55" s="2"/>
      <c r="W55" s="2"/>
      <c r="X55" s="2"/>
    </row>
    <row r="56" spans="15:24" x14ac:dyDescent="0.25">
      <c r="O56">
        <v>2023</v>
      </c>
      <c r="P56" s="5" t="s">
        <v>9</v>
      </c>
      <c r="Q56" s="2">
        <v>318.99</v>
      </c>
      <c r="R56" s="2">
        <f t="shared" si="3"/>
        <v>-4051.3899999999985</v>
      </c>
      <c r="S56" s="6">
        <v>4.7300000000000002E-2</v>
      </c>
      <c r="T56" s="2">
        <f t="shared" si="4"/>
        <v>-17.23</v>
      </c>
      <c r="U56" s="2">
        <f t="shared" si="5"/>
        <v>-453.05999999999989</v>
      </c>
      <c r="V56" s="2"/>
      <c r="W56" s="2"/>
      <c r="X56" s="2"/>
    </row>
    <row r="57" spans="15:24" x14ac:dyDescent="0.25">
      <c r="O57">
        <v>2023</v>
      </c>
      <c r="P57" s="5" t="s">
        <v>10</v>
      </c>
      <c r="Q57" s="2">
        <v>318.99</v>
      </c>
      <c r="R57" s="2">
        <f t="shared" si="3"/>
        <v>-3732.3999999999987</v>
      </c>
      <c r="S57" s="6">
        <v>4.9799999999999997E-2</v>
      </c>
      <c r="T57" s="2">
        <f t="shared" si="4"/>
        <v>-16.809999999999999</v>
      </c>
      <c r="U57" s="2">
        <f t="shared" si="5"/>
        <v>-469.86999999999989</v>
      </c>
      <c r="V57" s="2"/>
      <c r="W57" s="2"/>
      <c r="X57" s="2"/>
    </row>
    <row r="58" spans="15:24" x14ac:dyDescent="0.25">
      <c r="O58">
        <v>2023</v>
      </c>
      <c r="P58" s="5" t="s">
        <v>11</v>
      </c>
      <c r="Q58" s="2">
        <v>318.99</v>
      </c>
      <c r="R58" s="2">
        <f t="shared" si="3"/>
        <v>-3413.4099999999989</v>
      </c>
      <c r="S58" s="6">
        <v>4.9799999999999997E-2</v>
      </c>
      <c r="T58" s="2">
        <f t="shared" si="4"/>
        <v>-15.49</v>
      </c>
      <c r="U58" s="2">
        <f t="shared" si="5"/>
        <v>-485.3599999999999</v>
      </c>
      <c r="V58" s="2"/>
      <c r="W58" s="2"/>
      <c r="X58" s="2"/>
    </row>
    <row r="59" spans="15:24" x14ac:dyDescent="0.25">
      <c r="O59">
        <v>2023</v>
      </c>
      <c r="P59" s="5" t="s">
        <v>12</v>
      </c>
      <c r="Q59" s="2">
        <v>318.99</v>
      </c>
      <c r="R59" s="2">
        <f t="shared" si="3"/>
        <v>-3094.4199999999992</v>
      </c>
      <c r="S59" s="6">
        <v>4.9799999999999997E-2</v>
      </c>
      <c r="T59" s="2">
        <f t="shared" si="4"/>
        <v>-14.17</v>
      </c>
      <c r="U59" s="2">
        <f t="shared" si="5"/>
        <v>-499.52999999999992</v>
      </c>
      <c r="V59" s="2"/>
      <c r="W59" s="2"/>
      <c r="X59" s="2"/>
    </row>
    <row r="60" spans="15:24" x14ac:dyDescent="0.25">
      <c r="O60">
        <v>2023</v>
      </c>
      <c r="P60" s="5" t="s">
        <v>13</v>
      </c>
      <c r="Q60" s="2">
        <v>318.99</v>
      </c>
      <c r="R60" s="2">
        <f t="shared" si="3"/>
        <v>-2775.4299999999994</v>
      </c>
      <c r="S60" s="6">
        <v>4.9799999999999997E-2</v>
      </c>
      <c r="T60" s="2">
        <f t="shared" si="4"/>
        <v>-12.84</v>
      </c>
      <c r="U60" s="2">
        <f t="shared" si="5"/>
        <v>-512.36999999999989</v>
      </c>
      <c r="V60" s="2"/>
      <c r="W60" s="2"/>
      <c r="X60" s="2"/>
    </row>
    <row r="61" spans="15:24" x14ac:dyDescent="0.25">
      <c r="O61">
        <v>2023</v>
      </c>
      <c r="P61" s="5" t="s">
        <v>14</v>
      </c>
      <c r="Q61" s="2">
        <v>318.99</v>
      </c>
      <c r="R61" s="2">
        <f t="shared" si="3"/>
        <v>-2456.4399999999996</v>
      </c>
      <c r="S61" s="6">
        <v>4.9799999999999997E-2</v>
      </c>
      <c r="T61" s="2">
        <f t="shared" si="4"/>
        <v>-11.52</v>
      </c>
      <c r="U61" s="2">
        <f t="shared" si="5"/>
        <v>-523.88999999999987</v>
      </c>
      <c r="V61" s="2"/>
      <c r="W61" s="2"/>
      <c r="X61" s="2"/>
    </row>
    <row r="62" spans="15:24" x14ac:dyDescent="0.25">
      <c r="O62">
        <v>2023</v>
      </c>
      <c r="P62" s="5" t="s">
        <v>15</v>
      </c>
      <c r="Q62" s="2">
        <v>318.99</v>
      </c>
      <c r="R62" s="2">
        <f t="shared" si="3"/>
        <v>-2137.4499999999998</v>
      </c>
      <c r="S62" s="6">
        <v>4.9799999999999997E-2</v>
      </c>
      <c r="T62" s="2">
        <f t="shared" si="4"/>
        <v>-10.19</v>
      </c>
      <c r="U62" s="2">
        <f t="shared" si="5"/>
        <v>-534.07999999999993</v>
      </c>
      <c r="V62" s="2"/>
      <c r="W62" s="2"/>
      <c r="X62" s="2"/>
    </row>
    <row r="63" spans="15:24" x14ac:dyDescent="0.25">
      <c r="O63">
        <v>2023</v>
      </c>
      <c r="P63" s="5" t="s">
        <v>16</v>
      </c>
      <c r="Q63" s="2">
        <v>318.99</v>
      </c>
      <c r="R63" s="2">
        <f t="shared" si="3"/>
        <v>-1818.4599999999998</v>
      </c>
      <c r="S63" s="6">
        <v>5.4899999999999997E-2</v>
      </c>
      <c r="T63" s="2">
        <f t="shared" si="4"/>
        <v>-9.7799999999999994</v>
      </c>
      <c r="U63" s="2">
        <f t="shared" si="5"/>
        <v>-543.8599999999999</v>
      </c>
      <c r="V63" s="2"/>
      <c r="W63" s="2"/>
      <c r="X63" s="2"/>
    </row>
    <row r="64" spans="15:24" x14ac:dyDescent="0.25">
      <c r="O64">
        <v>2023</v>
      </c>
      <c r="P64" s="5" t="s">
        <v>17</v>
      </c>
      <c r="Q64" s="2">
        <v>318.99</v>
      </c>
      <c r="R64" s="2">
        <f t="shared" si="3"/>
        <v>-1499.4699999999998</v>
      </c>
      <c r="S64" s="6">
        <v>5.4899999999999997E-2</v>
      </c>
      <c r="T64" s="2">
        <f t="shared" si="4"/>
        <v>-8.32</v>
      </c>
      <c r="U64" s="2">
        <f t="shared" si="5"/>
        <v>-552.17999999999995</v>
      </c>
      <c r="V64" s="2"/>
      <c r="W64" s="2"/>
      <c r="X64" s="2"/>
    </row>
    <row r="65" spans="15:24" x14ac:dyDescent="0.25">
      <c r="O65">
        <v>2023</v>
      </c>
      <c r="P65" s="5" t="s">
        <v>18</v>
      </c>
      <c r="Q65" s="2">
        <v>318.95999999999998</v>
      </c>
      <c r="R65" s="2">
        <f t="shared" si="3"/>
        <v>-1180.5099999999998</v>
      </c>
      <c r="S65" s="6">
        <v>5.4899999999999997E-2</v>
      </c>
      <c r="T65" s="2">
        <f t="shared" si="4"/>
        <v>-6.86</v>
      </c>
      <c r="U65" s="2">
        <f t="shared" si="5"/>
        <v>-559.04</v>
      </c>
      <c r="V65" s="2">
        <f>SUM(T54:T65)</f>
        <v>-161.43</v>
      </c>
      <c r="W65" s="2"/>
      <c r="X65" s="2"/>
    </row>
    <row r="66" spans="15:24" x14ac:dyDescent="0.25">
      <c r="O66">
        <v>2024</v>
      </c>
      <c r="P66" s="5" t="s">
        <v>7</v>
      </c>
      <c r="Q66" s="2">
        <v>254.24</v>
      </c>
      <c r="R66" s="2">
        <f t="shared" si="3"/>
        <v>-926.26999999999975</v>
      </c>
      <c r="S66" s="6">
        <v>5.4899999999999997E-2</v>
      </c>
      <c r="T66" s="2">
        <f t="shared" si="4"/>
        <v>-5.4</v>
      </c>
      <c r="U66" s="2">
        <f t="shared" si="5"/>
        <v>-564.43999999999994</v>
      </c>
      <c r="V66" s="2"/>
      <c r="W66" s="2"/>
      <c r="X66" s="2"/>
    </row>
    <row r="67" spans="15:24" x14ac:dyDescent="0.25">
      <c r="O67">
        <v>2024</v>
      </c>
      <c r="P67" s="5" t="s">
        <v>8</v>
      </c>
      <c r="Q67" s="2">
        <v>254.24</v>
      </c>
      <c r="R67" s="2">
        <f t="shared" si="3"/>
        <v>-672.02999999999975</v>
      </c>
      <c r="S67" s="6">
        <v>5.4899999999999997E-2</v>
      </c>
      <c r="T67" s="2">
        <f t="shared" si="4"/>
        <v>-4.24</v>
      </c>
      <c r="U67" s="2">
        <f t="shared" si="5"/>
        <v>-568.67999999999995</v>
      </c>
      <c r="V67" s="2"/>
      <c r="W67" s="2"/>
      <c r="X67" s="2"/>
    </row>
    <row r="68" spans="15:24" x14ac:dyDescent="0.25">
      <c r="O68">
        <v>2024</v>
      </c>
      <c r="P68" s="5" t="s">
        <v>9</v>
      </c>
      <c r="Q68" s="2">
        <v>254.24</v>
      </c>
      <c r="R68" s="2">
        <f t="shared" si="3"/>
        <v>-417.78999999999974</v>
      </c>
      <c r="S68" s="6">
        <v>5.4899999999999997E-2</v>
      </c>
      <c r="T68" s="2">
        <f t="shared" si="4"/>
        <v>-3.07</v>
      </c>
      <c r="U68" s="2">
        <f t="shared" si="5"/>
        <v>-571.75</v>
      </c>
      <c r="V68" s="2"/>
      <c r="W68" s="2"/>
      <c r="X68" s="2"/>
    </row>
    <row r="69" spans="15:24" x14ac:dyDescent="0.25">
      <c r="O69">
        <v>2024</v>
      </c>
      <c r="P69" s="5" t="s">
        <v>10</v>
      </c>
      <c r="Q69" s="2">
        <v>254.24</v>
      </c>
      <c r="R69" s="2">
        <f t="shared" si="3"/>
        <v>-163.54999999999973</v>
      </c>
      <c r="S69" s="6">
        <v>5.4899999999999997E-2</v>
      </c>
      <c r="T69" s="2">
        <f t="shared" si="4"/>
        <v>-1.91</v>
      </c>
      <c r="U69" s="2">
        <f t="shared" si="5"/>
        <v>-573.66</v>
      </c>
      <c r="V69" s="2"/>
      <c r="W69" s="2"/>
      <c r="X69" s="2"/>
    </row>
    <row r="70" spans="15:24" x14ac:dyDescent="0.25">
      <c r="O70">
        <v>2024</v>
      </c>
      <c r="P70" s="5" t="s">
        <v>11</v>
      </c>
      <c r="Q70" s="2">
        <v>254.24</v>
      </c>
      <c r="R70" s="2">
        <f t="shared" si="3"/>
        <v>90.690000000000282</v>
      </c>
      <c r="S70" s="6">
        <v>5.4899999999999997E-2</v>
      </c>
      <c r="T70" s="2">
        <f t="shared" si="4"/>
        <v>-0.75</v>
      </c>
      <c r="U70" s="2">
        <f t="shared" si="5"/>
        <v>-574.41</v>
      </c>
      <c r="V70" s="2"/>
      <c r="W70" s="2"/>
      <c r="X70" s="2"/>
    </row>
    <row r="71" spans="15:24" x14ac:dyDescent="0.25">
      <c r="O71">
        <v>2024</v>
      </c>
      <c r="P71" s="5" t="s">
        <v>12</v>
      </c>
      <c r="Q71" s="2">
        <v>254.24</v>
      </c>
      <c r="R71" s="2">
        <f t="shared" ref="R71:R81" si="7">+R70+Q71</f>
        <v>344.93000000000029</v>
      </c>
      <c r="S71" s="6">
        <v>5.4899999999999997E-2</v>
      </c>
      <c r="T71" s="2">
        <f t="shared" ref="T71:T81" si="8">ROUND(+R70*S71/12,2)</f>
        <v>0.41</v>
      </c>
      <c r="U71" s="2">
        <f t="shared" ref="U71:U81" si="9">+U70+T71</f>
        <v>-574</v>
      </c>
      <c r="V71" s="2"/>
      <c r="W71" s="2"/>
      <c r="X71" s="2"/>
    </row>
    <row r="72" spans="15:24" x14ac:dyDescent="0.25">
      <c r="O72">
        <v>2024</v>
      </c>
      <c r="P72" s="5" t="s">
        <v>13</v>
      </c>
      <c r="Q72" s="2">
        <v>254.24</v>
      </c>
      <c r="R72" s="2">
        <f t="shared" si="7"/>
        <v>599.1700000000003</v>
      </c>
      <c r="S72" s="6">
        <v>5.1999999999999998E-2</v>
      </c>
      <c r="T72" s="2">
        <f t="shared" si="8"/>
        <v>1.49</v>
      </c>
      <c r="U72" s="2">
        <f t="shared" si="9"/>
        <v>-572.51</v>
      </c>
      <c r="V72" s="2"/>
      <c r="W72" s="2"/>
      <c r="X72" s="2"/>
    </row>
    <row r="73" spans="15:24" x14ac:dyDescent="0.25">
      <c r="O73">
        <v>2024</v>
      </c>
      <c r="P73" s="5" t="s">
        <v>14</v>
      </c>
      <c r="Q73" s="2">
        <v>254.24</v>
      </c>
      <c r="R73" s="2">
        <f t="shared" si="7"/>
        <v>853.41000000000031</v>
      </c>
      <c r="S73" s="6">
        <v>5.1999999999999998E-2</v>
      </c>
      <c r="T73" s="2">
        <f t="shared" si="8"/>
        <v>2.6</v>
      </c>
      <c r="U73" s="2">
        <f t="shared" si="9"/>
        <v>-569.91</v>
      </c>
      <c r="V73" s="2"/>
      <c r="W73" s="2"/>
      <c r="X73" s="2"/>
    </row>
    <row r="74" spans="15:24" x14ac:dyDescent="0.25">
      <c r="O74">
        <v>2024</v>
      </c>
      <c r="P74" s="5" t="s">
        <v>15</v>
      </c>
      <c r="Q74" s="2">
        <v>254.24</v>
      </c>
      <c r="R74" s="2">
        <f t="shared" si="7"/>
        <v>1107.6500000000003</v>
      </c>
      <c r="S74" s="6">
        <v>5.1999999999999998E-2</v>
      </c>
      <c r="T74" s="2">
        <f t="shared" si="8"/>
        <v>3.7</v>
      </c>
      <c r="U74" s="2">
        <f t="shared" si="9"/>
        <v>-566.20999999999992</v>
      </c>
      <c r="V74" s="2"/>
      <c r="W74" s="2"/>
      <c r="X74" s="2"/>
    </row>
    <row r="75" spans="15:24" x14ac:dyDescent="0.25">
      <c r="O75">
        <v>2024</v>
      </c>
      <c r="P75" s="5" t="s">
        <v>16</v>
      </c>
      <c r="Q75" s="2">
        <v>254.24</v>
      </c>
      <c r="R75" s="2">
        <f t="shared" si="7"/>
        <v>1361.8900000000003</v>
      </c>
      <c r="S75" s="6">
        <v>4.3999999999999997E-2</v>
      </c>
      <c r="T75" s="2">
        <f t="shared" si="8"/>
        <v>4.0599999999999996</v>
      </c>
      <c r="U75" s="2">
        <f t="shared" si="9"/>
        <v>-562.15</v>
      </c>
      <c r="V75" s="2"/>
      <c r="W75" s="2"/>
      <c r="X75" s="2"/>
    </row>
    <row r="76" spans="15:24" x14ac:dyDescent="0.25">
      <c r="O76">
        <v>2024</v>
      </c>
      <c r="P76" s="5" t="s">
        <v>17</v>
      </c>
      <c r="Q76" s="2">
        <v>254.24</v>
      </c>
      <c r="R76" s="2">
        <f t="shared" si="7"/>
        <v>1616.1300000000003</v>
      </c>
      <c r="S76" s="6">
        <v>4.3999999999999997E-2</v>
      </c>
      <c r="T76" s="2">
        <f t="shared" si="8"/>
        <v>4.99</v>
      </c>
      <c r="U76" s="2">
        <f t="shared" si="9"/>
        <v>-557.16</v>
      </c>
      <c r="V76" s="2"/>
      <c r="W76" s="2"/>
      <c r="X76" s="2"/>
    </row>
    <row r="77" spans="15:24" x14ac:dyDescent="0.25">
      <c r="O77">
        <v>2024</v>
      </c>
      <c r="P77" s="5" t="s">
        <v>18</v>
      </c>
      <c r="Q77" s="2">
        <v>254.24</v>
      </c>
      <c r="R77" s="2">
        <f t="shared" si="7"/>
        <v>1870.3700000000003</v>
      </c>
      <c r="S77" s="6">
        <v>4.3999999999999997E-2</v>
      </c>
      <c r="T77" s="2">
        <f t="shared" si="8"/>
        <v>5.93</v>
      </c>
      <c r="U77" s="2">
        <f t="shared" si="9"/>
        <v>-551.23</v>
      </c>
      <c r="V77" s="2">
        <f>SUM(T66:T77)</f>
        <v>7.8099999999999987</v>
      </c>
      <c r="W77" s="2"/>
      <c r="X77" s="2"/>
    </row>
    <row r="78" spans="15:24" x14ac:dyDescent="0.25">
      <c r="O78">
        <v>2025</v>
      </c>
      <c r="P78" s="5" t="s">
        <v>7</v>
      </c>
      <c r="Q78" s="2">
        <v>0</v>
      </c>
      <c r="R78" s="2">
        <f t="shared" si="7"/>
        <v>1870.3700000000003</v>
      </c>
      <c r="S78" s="6">
        <v>3.6400000000000002E-2</v>
      </c>
      <c r="T78" s="2">
        <f t="shared" si="8"/>
        <v>5.67</v>
      </c>
      <c r="U78" s="2">
        <f t="shared" si="9"/>
        <v>-545.56000000000006</v>
      </c>
      <c r="V78" s="2"/>
      <c r="W78" s="2"/>
      <c r="X78" s="2"/>
    </row>
    <row r="79" spans="15:24" x14ac:dyDescent="0.25">
      <c r="O79">
        <v>2025</v>
      </c>
      <c r="P79" s="5" t="s">
        <v>8</v>
      </c>
      <c r="Q79" s="2">
        <v>0</v>
      </c>
      <c r="R79" s="2">
        <f t="shared" si="7"/>
        <v>1870.3700000000003</v>
      </c>
      <c r="S79" s="6">
        <v>3.6400000000000002E-2</v>
      </c>
      <c r="T79" s="2">
        <f t="shared" si="8"/>
        <v>5.67</v>
      </c>
      <c r="U79" s="2">
        <f t="shared" si="9"/>
        <v>-539.8900000000001</v>
      </c>
      <c r="V79" s="2"/>
      <c r="W79" s="2"/>
      <c r="X79" s="2"/>
    </row>
    <row r="80" spans="15:24" x14ac:dyDescent="0.25">
      <c r="O80">
        <v>2025</v>
      </c>
      <c r="P80" s="5" t="s">
        <v>9</v>
      </c>
      <c r="Q80" s="2">
        <v>0</v>
      </c>
      <c r="R80" s="2">
        <f t="shared" si="7"/>
        <v>1870.3700000000003</v>
      </c>
      <c r="S80" s="6">
        <v>3.6400000000000002E-2</v>
      </c>
      <c r="T80" s="2">
        <f t="shared" si="8"/>
        <v>5.67</v>
      </c>
      <c r="U80" s="2">
        <f t="shared" si="9"/>
        <v>-534.22000000000014</v>
      </c>
      <c r="V80" s="2"/>
      <c r="W80" s="2"/>
      <c r="X80" s="2"/>
    </row>
    <row r="81" spans="15:24" x14ac:dyDescent="0.25">
      <c r="O81">
        <v>2025</v>
      </c>
      <c r="P81" s="5" t="s">
        <v>10</v>
      </c>
      <c r="Q81" s="2">
        <v>0</v>
      </c>
      <c r="R81" s="2">
        <f t="shared" si="7"/>
        <v>1870.3700000000003</v>
      </c>
      <c r="S81" s="6">
        <v>3.6400000000000002E-2</v>
      </c>
      <c r="T81" s="2">
        <f t="shared" si="8"/>
        <v>5.67</v>
      </c>
      <c r="U81" s="2">
        <f t="shared" si="9"/>
        <v>-528.55000000000018</v>
      </c>
      <c r="V81" s="2">
        <f>SUM(T78:T81)</f>
        <v>22.68</v>
      </c>
      <c r="W81" s="2"/>
      <c r="X81" s="2"/>
    </row>
    <row r="82" spans="15:24" x14ac:dyDescent="0.25">
      <c r="P82" s="5"/>
      <c r="Q82" s="2"/>
      <c r="R82" s="2"/>
      <c r="S82" s="2"/>
      <c r="T82" s="2"/>
      <c r="U82" s="2"/>
      <c r="V82" s="2"/>
      <c r="W82" s="2"/>
      <c r="X82" s="2"/>
    </row>
    <row r="83" spans="15:24" ht="15.75" thickBot="1" x14ac:dyDescent="0.3">
      <c r="P83" s="5"/>
      <c r="Q83" s="3">
        <f>SUM(Q6:Q82)</f>
        <v>1870.3700000000003</v>
      </c>
      <c r="R83" s="2"/>
      <c r="S83" s="2"/>
      <c r="T83" s="3">
        <f>SUM(T6:T82)</f>
        <v>-528.55000000000018</v>
      </c>
      <c r="U83" s="2"/>
      <c r="V83" s="3">
        <f>SUM(V6:V82)</f>
        <v>-528.55000000000007</v>
      </c>
      <c r="W83" s="2"/>
      <c r="X83" s="2"/>
    </row>
    <row r="84" spans="15:24" ht="15.75" thickTop="1" x14ac:dyDescent="0.25">
      <c r="P84" s="5"/>
      <c r="Q84" s="2"/>
      <c r="R84" s="2"/>
      <c r="S84" s="2"/>
      <c r="T84" s="2"/>
      <c r="U84" s="2"/>
      <c r="V84" s="2"/>
      <c r="W84" s="2"/>
      <c r="X84" s="2"/>
    </row>
    <row r="85" spans="15:24" x14ac:dyDescent="0.25">
      <c r="P85" s="5"/>
      <c r="Q85" s="2"/>
      <c r="R85" s="2"/>
      <c r="S85" s="2"/>
      <c r="T85" s="2"/>
      <c r="U85" s="2"/>
      <c r="V85" s="2"/>
      <c r="W85" s="2"/>
      <c r="X85" s="2"/>
    </row>
    <row r="86" spans="15:24" x14ac:dyDescent="0.25">
      <c r="P86" s="5"/>
      <c r="Q86" s="2"/>
      <c r="R86" s="2"/>
      <c r="S86" s="2"/>
      <c r="T86" s="2"/>
      <c r="U86" s="2"/>
      <c r="V86" s="2"/>
      <c r="W86" s="2"/>
      <c r="X86" s="2"/>
    </row>
    <row r="87" spans="15:24" x14ac:dyDescent="0.25">
      <c r="P87" s="5"/>
      <c r="Q87" s="2"/>
      <c r="R87" s="2"/>
      <c r="S87" s="2"/>
      <c r="T87" s="2"/>
      <c r="U87" s="2"/>
      <c r="V87" s="2"/>
      <c r="W87" s="2"/>
      <c r="X87" s="2"/>
    </row>
    <row r="88" spans="15:24" x14ac:dyDescent="0.25">
      <c r="P88" s="5"/>
      <c r="Q88" s="2"/>
      <c r="R88" s="2"/>
      <c r="S88" s="2"/>
      <c r="T88" s="2"/>
      <c r="U88" s="2"/>
      <c r="V88" s="2"/>
      <c r="W88" s="2"/>
      <c r="X88" s="2"/>
    </row>
    <row r="89" spans="15:24" x14ac:dyDescent="0.25">
      <c r="P89" s="5"/>
      <c r="Q89" s="2"/>
      <c r="R89" s="2"/>
      <c r="S89" s="2"/>
      <c r="T89" s="2"/>
      <c r="U89" s="2"/>
      <c r="V89" s="2"/>
      <c r="W89" s="2"/>
      <c r="X89" s="2"/>
    </row>
    <row r="90" spans="15:24" x14ac:dyDescent="0.25">
      <c r="Q90" s="2"/>
      <c r="R90" s="2"/>
      <c r="S90" s="2"/>
      <c r="T90" s="2"/>
      <c r="U90" s="2"/>
      <c r="V90" s="2"/>
      <c r="W90" s="2"/>
      <c r="X90" s="2"/>
    </row>
    <row r="91" spans="15:24" x14ac:dyDescent="0.25">
      <c r="Q91" s="2"/>
      <c r="R91" s="2"/>
      <c r="S91" s="2"/>
      <c r="T91" s="2"/>
      <c r="U91" s="2"/>
      <c r="V91" s="2"/>
      <c r="W91" s="2"/>
      <c r="X91" s="2"/>
    </row>
    <row r="92" spans="15:24" x14ac:dyDescent="0.25">
      <c r="Q92" s="2"/>
      <c r="R92" s="2"/>
      <c r="S92" s="2"/>
      <c r="T92" s="2"/>
      <c r="U92" s="2"/>
      <c r="V92" s="2"/>
      <c r="W92" s="2"/>
      <c r="X92" s="2"/>
    </row>
    <row r="93" spans="15:24" x14ac:dyDescent="0.25">
      <c r="Q93" s="2"/>
      <c r="R93" s="2"/>
      <c r="S93" s="2"/>
      <c r="T93" s="2"/>
      <c r="U93" s="2"/>
      <c r="V93" s="2"/>
      <c r="W93" s="2"/>
      <c r="X93" s="2"/>
    </row>
    <row r="94" spans="15:24" x14ac:dyDescent="0.25">
      <c r="Q94" s="2"/>
      <c r="R94" s="2"/>
      <c r="S94" s="2"/>
      <c r="T94" s="2"/>
      <c r="U94" s="2"/>
      <c r="V94" s="2"/>
      <c r="W94" s="2"/>
      <c r="X94" s="2"/>
    </row>
    <row r="95" spans="15:24" x14ac:dyDescent="0.25">
      <c r="Q95" s="2"/>
      <c r="R95" s="2"/>
      <c r="S95" s="2"/>
      <c r="T95" s="2"/>
      <c r="U95" s="2"/>
      <c r="V95" s="2"/>
      <c r="W95" s="2"/>
      <c r="X95" s="2"/>
    </row>
    <row r="96" spans="15:24" x14ac:dyDescent="0.25">
      <c r="Q96" s="2"/>
      <c r="R96" s="2"/>
      <c r="S96" s="2"/>
      <c r="T96" s="2"/>
      <c r="U96" s="2"/>
      <c r="V96" s="2"/>
      <c r="W96" s="2"/>
      <c r="X96" s="2"/>
    </row>
    <row r="97" spans="17:24" x14ac:dyDescent="0.25">
      <c r="Q97" s="2"/>
      <c r="R97" s="2"/>
      <c r="S97" s="2"/>
      <c r="T97" s="2"/>
      <c r="U97" s="2"/>
      <c r="V97" s="2"/>
      <c r="W97" s="2"/>
      <c r="X97" s="2"/>
    </row>
    <row r="98" spans="17:24" x14ac:dyDescent="0.25">
      <c r="Q98" s="2"/>
      <c r="R98" s="2"/>
      <c r="S98" s="2"/>
      <c r="T98" s="2"/>
      <c r="U98" s="2"/>
      <c r="V98" s="2"/>
      <c r="W98" s="2"/>
      <c r="X98" s="2"/>
    </row>
    <row r="99" spans="17:24" x14ac:dyDescent="0.25">
      <c r="Q99" s="2"/>
      <c r="R99" s="2"/>
      <c r="S99" s="2"/>
      <c r="T99" s="2"/>
      <c r="U99" s="2"/>
      <c r="V99" s="2"/>
      <c r="W99" s="2"/>
      <c r="X99" s="2"/>
    </row>
    <row r="100" spans="17:24" x14ac:dyDescent="0.25">
      <c r="Q100" s="2"/>
      <c r="R100" s="2"/>
      <c r="S100" s="2"/>
      <c r="T100" s="2"/>
      <c r="U100" s="2"/>
      <c r="V100" s="2"/>
      <c r="W100" s="2"/>
      <c r="X100" s="2"/>
    </row>
    <row r="101" spans="17:24" x14ac:dyDescent="0.25">
      <c r="Q101" s="2"/>
      <c r="R101" s="2"/>
      <c r="S101" s="2"/>
      <c r="T101" s="2"/>
      <c r="U101" s="2"/>
      <c r="V101" s="2"/>
      <c r="W101" s="2"/>
      <c r="X101" s="2"/>
    </row>
    <row r="102" spans="17:24" x14ac:dyDescent="0.25">
      <c r="Q102" s="2"/>
      <c r="R102" s="2"/>
      <c r="S102" s="2"/>
      <c r="T102" s="2"/>
      <c r="U102" s="2"/>
      <c r="V102" s="2"/>
      <c r="W102" s="2"/>
      <c r="X102" s="2"/>
    </row>
    <row r="103" spans="17:24" x14ac:dyDescent="0.25">
      <c r="Q103" s="2"/>
      <c r="R103" s="2"/>
      <c r="S103" s="2"/>
      <c r="T103" s="2"/>
      <c r="U103" s="2"/>
      <c r="V103" s="2"/>
      <c r="W103" s="2"/>
      <c r="X103" s="2"/>
    </row>
    <row r="104" spans="17:24" x14ac:dyDescent="0.25">
      <c r="Q104" s="2"/>
      <c r="R104" s="2"/>
      <c r="S104" s="2"/>
      <c r="T104" s="2"/>
      <c r="U104" s="2"/>
      <c r="V104" s="2"/>
      <c r="W104" s="2"/>
      <c r="X104" s="2"/>
    </row>
    <row r="105" spans="17:24" x14ac:dyDescent="0.25">
      <c r="Q105" s="2"/>
      <c r="R105" s="2"/>
      <c r="S105" s="2"/>
      <c r="T105" s="2"/>
      <c r="U105" s="2"/>
      <c r="V105" s="2"/>
      <c r="W105" s="2"/>
      <c r="X105" s="2"/>
    </row>
    <row r="106" spans="17:24" x14ac:dyDescent="0.25">
      <c r="Q106" s="2"/>
      <c r="R106" s="2"/>
      <c r="S106" s="2"/>
      <c r="T106" s="2"/>
      <c r="U106" s="2"/>
      <c r="V106" s="2"/>
      <c r="W106" s="2"/>
      <c r="X106" s="2"/>
    </row>
    <row r="107" spans="17:24" x14ac:dyDescent="0.25">
      <c r="Q107" s="2"/>
      <c r="R107" s="2"/>
      <c r="S107" s="2"/>
      <c r="T107" s="2"/>
      <c r="U107" s="2"/>
      <c r="V107" s="2"/>
      <c r="W107" s="2"/>
      <c r="X107" s="2"/>
    </row>
    <row r="108" spans="17:24" x14ac:dyDescent="0.25">
      <c r="Q108" s="2"/>
      <c r="R108" s="2"/>
      <c r="S108" s="2"/>
      <c r="T108" s="2"/>
      <c r="U108" s="2"/>
      <c r="V108" s="2"/>
      <c r="W108" s="2"/>
      <c r="X108" s="2"/>
    </row>
    <row r="109" spans="17:24" x14ac:dyDescent="0.25">
      <c r="Q109" s="2"/>
      <c r="R109" s="2"/>
      <c r="S109" s="2"/>
      <c r="T109" s="2"/>
      <c r="U109" s="2"/>
      <c r="V109" s="2"/>
      <c r="W109" s="2"/>
      <c r="X109" s="2"/>
    </row>
    <row r="110" spans="17:24" x14ac:dyDescent="0.25">
      <c r="Q110" s="2"/>
      <c r="R110" s="2"/>
      <c r="S110" s="2"/>
      <c r="T110" s="2"/>
      <c r="U110" s="2"/>
      <c r="V110" s="2"/>
      <c r="W110" s="2"/>
      <c r="X110" s="2"/>
    </row>
    <row r="111" spans="17:24" x14ac:dyDescent="0.25">
      <c r="Q111" s="2"/>
      <c r="R111" s="2"/>
      <c r="S111" s="2"/>
      <c r="T111" s="2"/>
      <c r="U111" s="2"/>
      <c r="V111" s="2"/>
      <c r="W111" s="2"/>
      <c r="X111" s="2"/>
    </row>
    <row r="112" spans="17:24" x14ac:dyDescent="0.25">
      <c r="Q112" s="2"/>
      <c r="R112" s="2"/>
      <c r="S112" s="2"/>
      <c r="T112" s="2"/>
      <c r="U112" s="2"/>
      <c r="V112" s="2"/>
      <c r="W112" s="2"/>
      <c r="X112" s="2"/>
    </row>
    <row r="113" spans="17:24" x14ac:dyDescent="0.25">
      <c r="Q113" s="2"/>
      <c r="R113" s="2"/>
      <c r="S113" s="2"/>
      <c r="T113" s="2"/>
      <c r="U113" s="2"/>
      <c r="V113" s="2"/>
      <c r="W113" s="2"/>
      <c r="X113" s="2"/>
    </row>
    <row r="114" spans="17:24" x14ac:dyDescent="0.25">
      <c r="Q114" s="2"/>
      <c r="R114" s="2"/>
      <c r="S114" s="2"/>
      <c r="T114" s="2"/>
      <c r="U114" s="2"/>
      <c r="V114" s="2"/>
      <c r="W114" s="2"/>
      <c r="X114" s="2"/>
    </row>
    <row r="115" spans="17:24" x14ac:dyDescent="0.25">
      <c r="Q115" s="2"/>
      <c r="R115" s="2"/>
      <c r="S115" s="2"/>
      <c r="T115" s="2"/>
      <c r="U115" s="2"/>
      <c r="V115" s="2"/>
      <c r="W115" s="2"/>
      <c r="X115" s="2"/>
    </row>
    <row r="116" spans="17:24" x14ac:dyDescent="0.25">
      <c r="Q116" s="2"/>
      <c r="R116" s="2"/>
      <c r="S116" s="2"/>
      <c r="T116" s="2"/>
      <c r="U116" s="2"/>
      <c r="V116" s="2"/>
      <c r="W116" s="2"/>
      <c r="X116" s="2"/>
    </row>
    <row r="117" spans="17:24" x14ac:dyDescent="0.25">
      <c r="Q117" s="2"/>
      <c r="R117" s="2"/>
      <c r="S117" s="2"/>
      <c r="T117" s="2"/>
      <c r="U117" s="2"/>
      <c r="V117" s="2"/>
      <c r="W117" s="2"/>
      <c r="X117" s="2"/>
    </row>
    <row r="118" spans="17:24" x14ac:dyDescent="0.25">
      <c r="Q118" s="2"/>
      <c r="R118" s="2"/>
      <c r="S118" s="2"/>
      <c r="T118" s="2"/>
      <c r="U118" s="2"/>
      <c r="V118" s="2"/>
      <c r="W118" s="2"/>
      <c r="X118" s="2"/>
    </row>
    <row r="119" spans="17:24" x14ac:dyDescent="0.25">
      <c r="Q119" s="2"/>
      <c r="R119" s="2"/>
      <c r="S119" s="2"/>
      <c r="T119" s="2"/>
      <c r="U119" s="2"/>
      <c r="V119" s="2"/>
      <c r="W119" s="2"/>
      <c r="X119" s="2"/>
    </row>
    <row r="120" spans="17:24" x14ac:dyDescent="0.25">
      <c r="Q120" s="2"/>
      <c r="R120" s="2"/>
      <c r="S120" s="2"/>
      <c r="T120" s="2"/>
      <c r="U120" s="2"/>
      <c r="V120" s="2"/>
      <c r="W120" s="2"/>
      <c r="X120" s="2"/>
    </row>
    <row r="121" spans="17:24" x14ac:dyDescent="0.25">
      <c r="Q121" s="2"/>
      <c r="R121" s="2"/>
      <c r="S121" s="2"/>
      <c r="T121" s="2"/>
      <c r="U121" s="2"/>
      <c r="V121" s="2"/>
      <c r="W121" s="2"/>
      <c r="X121" s="2"/>
    </row>
    <row r="122" spans="17:24" x14ac:dyDescent="0.25">
      <c r="Q122" s="2"/>
      <c r="R122" s="2"/>
      <c r="S122" s="2"/>
      <c r="T122" s="2"/>
      <c r="U122" s="2"/>
      <c r="V122" s="2"/>
      <c r="W122" s="2"/>
      <c r="X122" s="2"/>
    </row>
    <row r="123" spans="17:24" x14ac:dyDescent="0.25">
      <c r="Q123" s="2"/>
      <c r="R123" s="2"/>
      <c r="S123" s="2"/>
      <c r="T123" s="2"/>
      <c r="U123" s="2"/>
      <c r="V123" s="2"/>
      <c r="W123" s="2"/>
      <c r="X123" s="2"/>
    </row>
    <row r="124" spans="17:24" x14ac:dyDescent="0.25">
      <c r="Q124" s="2"/>
      <c r="R124" s="2"/>
      <c r="S124" s="2"/>
      <c r="T124" s="2"/>
      <c r="U124" s="2"/>
      <c r="V124" s="2"/>
      <c r="W124" s="2"/>
      <c r="X124" s="2"/>
    </row>
    <row r="125" spans="17:24" x14ac:dyDescent="0.25">
      <c r="Q125" s="2"/>
      <c r="R125" s="2"/>
      <c r="S125" s="2"/>
      <c r="T125" s="2"/>
      <c r="U125" s="2"/>
      <c r="V125" s="2"/>
      <c r="W125" s="2"/>
      <c r="X125" s="2"/>
    </row>
    <row r="126" spans="17:24" x14ac:dyDescent="0.25">
      <c r="Q126" s="2"/>
      <c r="R126" s="2"/>
      <c r="S126" s="2"/>
      <c r="T126" s="2"/>
      <c r="U126" s="2"/>
      <c r="V126" s="2"/>
      <c r="W126" s="2"/>
      <c r="X126" s="2"/>
    </row>
    <row r="127" spans="17:24" x14ac:dyDescent="0.25">
      <c r="Q127" s="2"/>
      <c r="R127" s="2"/>
      <c r="S127" s="2"/>
      <c r="T127" s="2"/>
      <c r="U127" s="2"/>
      <c r="V127" s="2"/>
      <c r="W127" s="2"/>
      <c r="X127" s="2"/>
    </row>
    <row r="128" spans="17:24" x14ac:dyDescent="0.25">
      <c r="Q128" s="2"/>
      <c r="R128" s="2"/>
      <c r="S128" s="2"/>
      <c r="T128" s="2"/>
      <c r="U128" s="2"/>
      <c r="V128" s="2"/>
      <c r="W128" s="2"/>
      <c r="X128" s="2"/>
    </row>
    <row r="129" spans="17:24" x14ac:dyDescent="0.25">
      <c r="Q129" s="2"/>
      <c r="R129" s="2"/>
      <c r="S129" s="2"/>
      <c r="T129" s="2"/>
      <c r="U129" s="2"/>
      <c r="V129" s="2"/>
      <c r="W129" s="2"/>
      <c r="X129" s="2"/>
    </row>
    <row r="130" spans="17:24" x14ac:dyDescent="0.25">
      <c r="Q130" s="2"/>
      <c r="R130" s="2"/>
      <c r="S130" s="2"/>
      <c r="T130" s="2"/>
      <c r="U130" s="2"/>
      <c r="V130" s="2"/>
      <c r="W130" s="2"/>
      <c r="X130" s="2"/>
    </row>
    <row r="131" spans="17:24" x14ac:dyDescent="0.25">
      <c r="Q131" s="2"/>
      <c r="R131" s="2"/>
      <c r="S131" s="2"/>
      <c r="T131" s="2"/>
      <c r="U131" s="2"/>
      <c r="V131" s="2"/>
      <c r="W131" s="2"/>
      <c r="X131" s="2"/>
    </row>
    <row r="132" spans="17:24" x14ac:dyDescent="0.25">
      <c r="Q132" s="2"/>
      <c r="R132" s="2"/>
      <c r="S132" s="2"/>
      <c r="T132" s="2"/>
      <c r="U132" s="2"/>
      <c r="V132" s="2"/>
      <c r="W132" s="2"/>
      <c r="X132" s="2"/>
    </row>
    <row r="133" spans="17:24" x14ac:dyDescent="0.25">
      <c r="Q133" s="2"/>
      <c r="R133" s="2"/>
      <c r="S133" s="2"/>
      <c r="T133" s="2"/>
      <c r="U133" s="2"/>
      <c r="V133" s="2"/>
      <c r="W133" s="2"/>
      <c r="X133" s="2"/>
    </row>
    <row r="134" spans="17:24" x14ac:dyDescent="0.25">
      <c r="Q134" s="2"/>
      <c r="R134" s="2"/>
      <c r="S134" s="2"/>
      <c r="T134" s="2"/>
      <c r="U134" s="2"/>
      <c r="V134" s="2"/>
      <c r="W134" s="2"/>
      <c r="X134" s="2"/>
    </row>
    <row r="135" spans="17:24" x14ac:dyDescent="0.25">
      <c r="Q135" s="2"/>
      <c r="R135" s="2"/>
      <c r="S135" s="2"/>
      <c r="T135" s="2"/>
      <c r="U135" s="2"/>
      <c r="V135" s="2"/>
      <c r="W135" s="2"/>
      <c r="X135" s="2"/>
    </row>
    <row r="136" spans="17:24" x14ac:dyDescent="0.25">
      <c r="Q136" s="2"/>
      <c r="R136" s="2"/>
      <c r="S136" s="2"/>
      <c r="T136" s="2"/>
      <c r="U136" s="2"/>
      <c r="V136" s="2"/>
      <c r="W136" s="2"/>
      <c r="X136" s="2"/>
    </row>
    <row r="137" spans="17:24" x14ac:dyDescent="0.25">
      <c r="Q137" s="2"/>
      <c r="R137" s="2"/>
      <c r="S137" s="2"/>
      <c r="T137" s="2"/>
      <c r="U137" s="2"/>
      <c r="V137" s="2"/>
      <c r="W137" s="2"/>
      <c r="X137" s="2"/>
    </row>
    <row r="138" spans="17:24" x14ac:dyDescent="0.25">
      <c r="Q138" s="2"/>
      <c r="R138" s="2"/>
      <c r="S138" s="2"/>
      <c r="T138" s="2"/>
      <c r="U138" s="2"/>
      <c r="V138" s="2"/>
      <c r="W138" s="2"/>
      <c r="X138" s="2"/>
    </row>
    <row r="139" spans="17:24" x14ac:dyDescent="0.25">
      <c r="Q139" s="2"/>
      <c r="R139" s="2"/>
      <c r="S139" s="2"/>
      <c r="T139" s="2"/>
      <c r="U139" s="2"/>
      <c r="V139" s="2"/>
      <c r="W139" s="2"/>
      <c r="X139" s="2"/>
    </row>
    <row r="140" spans="17:24" x14ac:dyDescent="0.25">
      <c r="Q140" s="2"/>
      <c r="R140" s="2"/>
      <c r="S140" s="2"/>
      <c r="T140" s="2"/>
      <c r="U140" s="2"/>
      <c r="V140" s="2"/>
      <c r="W140" s="2"/>
      <c r="X140" s="2"/>
    </row>
    <row r="141" spans="17:24" x14ac:dyDescent="0.25">
      <c r="Q141" s="2"/>
      <c r="R141" s="2"/>
      <c r="S141" s="2"/>
      <c r="T141" s="2"/>
      <c r="U141" s="2"/>
      <c r="V141" s="2"/>
      <c r="W141" s="2"/>
      <c r="X141" s="2"/>
    </row>
    <row r="142" spans="17:24" x14ac:dyDescent="0.25">
      <c r="Q142" s="2"/>
      <c r="R142" s="2"/>
      <c r="S142" s="2"/>
      <c r="T142" s="2"/>
      <c r="U142" s="2"/>
      <c r="V142" s="2"/>
      <c r="W142" s="2"/>
      <c r="X142" s="2"/>
    </row>
    <row r="143" spans="17:24" x14ac:dyDescent="0.25">
      <c r="Q143" s="2"/>
      <c r="R143" s="2"/>
      <c r="S143" s="2"/>
      <c r="T143" s="2"/>
      <c r="U143" s="2"/>
      <c r="V143" s="2"/>
      <c r="W143" s="2"/>
      <c r="X143" s="2"/>
    </row>
    <row r="144" spans="17:24" x14ac:dyDescent="0.25">
      <c r="Q144" s="2"/>
      <c r="R144" s="2"/>
      <c r="S144" s="2"/>
      <c r="T144" s="2"/>
      <c r="U144" s="2"/>
      <c r="V144" s="2"/>
      <c r="W144" s="2"/>
      <c r="X144" s="2"/>
    </row>
    <row r="145" spans="17:24" x14ac:dyDescent="0.25">
      <c r="Q145" s="2"/>
      <c r="R145" s="2"/>
      <c r="S145" s="2"/>
      <c r="T145" s="2"/>
      <c r="U145" s="2"/>
      <c r="V145" s="2"/>
      <c r="W145" s="2"/>
      <c r="X145" s="2"/>
    </row>
    <row r="146" spans="17:24" x14ac:dyDescent="0.25">
      <c r="Q146" s="2"/>
      <c r="R146" s="2"/>
      <c r="S146" s="2"/>
      <c r="T146" s="2"/>
      <c r="U146" s="2"/>
      <c r="V146" s="2"/>
      <c r="W146" s="2"/>
      <c r="X146" s="2"/>
    </row>
    <row r="147" spans="17:24" x14ac:dyDescent="0.25">
      <c r="Q147" s="2"/>
      <c r="R147" s="2"/>
      <c r="S147" s="2"/>
      <c r="T147" s="2"/>
      <c r="U147" s="2"/>
      <c r="V147" s="2"/>
      <c r="W147" s="2"/>
      <c r="X147" s="2"/>
    </row>
    <row r="148" spans="17:24" x14ac:dyDescent="0.25">
      <c r="Q148" s="2"/>
      <c r="R148" s="2"/>
      <c r="S148" s="2"/>
      <c r="T148" s="2"/>
      <c r="U148" s="2"/>
      <c r="V148" s="2"/>
      <c r="W148" s="2"/>
      <c r="X148" s="2"/>
    </row>
    <row r="149" spans="17:24" x14ac:dyDescent="0.25">
      <c r="Q149" s="2"/>
      <c r="R149" s="2"/>
      <c r="S149" s="2"/>
      <c r="T149" s="2"/>
      <c r="U149" s="2"/>
      <c r="V149" s="2"/>
      <c r="W149" s="2"/>
      <c r="X149" s="2"/>
    </row>
    <row r="150" spans="17:24" x14ac:dyDescent="0.25">
      <c r="Q150" s="2"/>
      <c r="R150" s="2"/>
      <c r="S150" s="2"/>
      <c r="T150" s="2"/>
      <c r="U150" s="2"/>
      <c r="V150" s="2"/>
      <c r="W150" s="2"/>
      <c r="X150" s="2"/>
    </row>
    <row r="151" spans="17:24" x14ac:dyDescent="0.25">
      <c r="Q151" s="2"/>
      <c r="R151" s="2"/>
      <c r="S151" s="2"/>
      <c r="T151" s="2"/>
      <c r="U151" s="2"/>
      <c r="V151" s="2"/>
      <c r="W151" s="2"/>
      <c r="X151" s="2"/>
    </row>
    <row r="152" spans="17:24" x14ac:dyDescent="0.25">
      <c r="Q152" s="2"/>
      <c r="R152" s="2"/>
      <c r="S152" s="2"/>
      <c r="T152" s="2"/>
      <c r="U152" s="2"/>
      <c r="V152" s="2"/>
      <c r="W152" s="2"/>
      <c r="X152" s="2"/>
    </row>
    <row r="153" spans="17:24" x14ac:dyDescent="0.25">
      <c r="Q153" s="2"/>
      <c r="R153" s="2"/>
      <c r="S153" s="2"/>
      <c r="T153" s="2"/>
      <c r="U153" s="2"/>
      <c r="V153" s="2"/>
      <c r="W153" s="2"/>
      <c r="X153" s="2"/>
    </row>
    <row r="154" spans="17:24" x14ac:dyDescent="0.25">
      <c r="Q154" s="2"/>
      <c r="R154" s="2"/>
      <c r="S154" s="2"/>
      <c r="T154" s="2"/>
      <c r="U154" s="2"/>
      <c r="V154" s="2"/>
      <c r="W154" s="2"/>
      <c r="X154" s="2"/>
    </row>
    <row r="155" spans="17:24" x14ac:dyDescent="0.25">
      <c r="Q155" s="2"/>
      <c r="R155" s="2"/>
      <c r="S155" s="2"/>
      <c r="T155" s="2"/>
      <c r="U155" s="2"/>
      <c r="V155" s="2"/>
      <c r="W155" s="2"/>
      <c r="X155" s="2"/>
    </row>
    <row r="156" spans="17:24" x14ac:dyDescent="0.25">
      <c r="Q156" s="2"/>
      <c r="R156" s="2"/>
      <c r="S156" s="2"/>
      <c r="T156" s="2"/>
      <c r="U156" s="2"/>
      <c r="V156" s="2"/>
      <c r="W156" s="2"/>
      <c r="X156" s="2"/>
    </row>
    <row r="157" spans="17:24" x14ac:dyDescent="0.25">
      <c r="Q157" s="2"/>
      <c r="R157" s="2"/>
      <c r="S157" s="2"/>
      <c r="T157" s="2"/>
      <c r="U157" s="2"/>
      <c r="V157" s="2"/>
      <c r="W157" s="2"/>
      <c r="X157" s="2"/>
    </row>
    <row r="158" spans="17:24" x14ac:dyDescent="0.25">
      <c r="Q158" s="2"/>
      <c r="R158" s="2"/>
      <c r="S158" s="2"/>
      <c r="T158" s="2"/>
      <c r="U158" s="2"/>
      <c r="V158" s="2"/>
      <c r="W158" s="2"/>
      <c r="X158" s="2"/>
    </row>
    <row r="159" spans="17:24" x14ac:dyDescent="0.25">
      <c r="Q159" s="2"/>
      <c r="R159" s="2"/>
      <c r="S159" s="2"/>
      <c r="T159" s="2"/>
      <c r="U159" s="2"/>
      <c r="V159" s="2"/>
      <c r="W159" s="2"/>
      <c r="X159" s="2"/>
    </row>
    <row r="160" spans="17:24" x14ac:dyDescent="0.25">
      <c r="Q160" s="2"/>
      <c r="R160" s="2"/>
      <c r="S160" s="2"/>
      <c r="T160" s="2"/>
      <c r="U160" s="2"/>
      <c r="V160" s="2"/>
      <c r="W160" s="2"/>
      <c r="X160" s="2"/>
    </row>
    <row r="161" spans="17:24" x14ac:dyDescent="0.25">
      <c r="Q161" s="2"/>
      <c r="R161" s="2"/>
      <c r="S161" s="2"/>
      <c r="T161" s="2"/>
      <c r="U161" s="2"/>
      <c r="V161" s="2"/>
      <c r="W161" s="2"/>
      <c r="X161" s="2"/>
    </row>
    <row r="162" spans="17:24" x14ac:dyDescent="0.25">
      <c r="Q162" s="2"/>
      <c r="R162" s="2"/>
      <c r="S162" s="2"/>
      <c r="T162" s="2"/>
      <c r="U162" s="2"/>
      <c r="V162" s="2"/>
      <c r="W162" s="2"/>
      <c r="X162" s="2"/>
    </row>
    <row r="163" spans="17:24" x14ac:dyDescent="0.25">
      <c r="Q163" s="2"/>
      <c r="R163" s="2"/>
      <c r="S163" s="2"/>
      <c r="T163" s="2"/>
      <c r="U163" s="2"/>
      <c r="V163" s="2"/>
      <c r="W163" s="2"/>
      <c r="X163" s="2"/>
    </row>
    <row r="164" spans="17:24" x14ac:dyDescent="0.25">
      <c r="Q164" s="2"/>
      <c r="R164" s="2"/>
      <c r="S164" s="2"/>
      <c r="T164" s="2"/>
      <c r="U164" s="2"/>
      <c r="V164" s="2"/>
      <c r="W164" s="2"/>
      <c r="X164" s="2"/>
    </row>
    <row r="165" spans="17:24" x14ac:dyDescent="0.25">
      <c r="Q165" s="2"/>
      <c r="R165" s="2"/>
      <c r="S165" s="2"/>
      <c r="T165" s="2"/>
      <c r="U165" s="2"/>
      <c r="V165" s="2"/>
      <c r="W165" s="2"/>
      <c r="X165" s="2"/>
    </row>
    <row r="166" spans="17:24" x14ac:dyDescent="0.25">
      <c r="Q166" s="2"/>
      <c r="R166" s="2"/>
      <c r="S166" s="2"/>
      <c r="T166" s="2"/>
      <c r="U166" s="2"/>
      <c r="V166" s="2"/>
      <c r="W166" s="2"/>
      <c r="X166" s="2"/>
    </row>
    <row r="167" spans="17:24" x14ac:dyDescent="0.25">
      <c r="Q167" s="2"/>
      <c r="R167" s="2"/>
      <c r="S167" s="2"/>
      <c r="T167" s="2"/>
      <c r="U167" s="2"/>
      <c r="V167" s="2"/>
      <c r="W167" s="2"/>
      <c r="X167" s="2"/>
    </row>
    <row r="168" spans="17:24" x14ac:dyDescent="0.25">
      <c r="Q168" s="2"/>
      <c r="R168" s="2"/>
      <c r="S168" s="2"/>
      <c r="T168" s="2"/>
      <c r="U168" s="2"/>
      <c r="V168" s="2"/>
      <c r="W168" s="2"/>
      <c r="X168" s="2"/>
    </row>
    <row r="169" spans="17:24" x14ac:dyDescent="0.25">
      <c r="Q169" s="2"/>
      <c r="R169" s="2"/>
      <c r="S169" s="2"/>
      <c r="T169" s="2"/>
      <c r="U169" s="2"/>
      <c r="V169" s="2"/>
      <c r="W169" s="2"/>
      <c r="X169" s="2"/>
    </row>
    <row r="170" spans="17:24" x14ac:dyDescent="0.25">
      <c r="Q170" s="2"/>
      <c r="R170" s="2"/>
      <c r="S170" s="2"/>
      <c r="T170" s="2"/>
      <c r="U170" s="2"/>
      <c r="V170" s="2"/>
      <c r="W170" s="2"/>
      <c r="X170" s="2"/>
    </row>
    <row r="171" spans="17:24" x14ac:dyDescent="0.25">
      <c r="Q171" s="2"/>
      <c r="R171" s="2"/>
      <c r="S171" s="2"/>
      <c r="T171" s="2"/>
      <c r="U171" s="2"/>
      <c r="V171" s="2"/>
      <c r="W171" s="2"/>
      <c r="X171" s="2"/>
    </row>
    <row r="172" spans="17:24" x14ac:dyDescent="0.25">
      <c r="Q172" s="2"/>
      <c r="R172" s="2"/>
      <c r="S172" s="2"/>
      <c r="T172" s="2"/>
      <c r="U172" s="2"/>
      <c r="V172" s="2"/>
      <c r="W172" s="2"/>
      <c r="X172" s="2"/>
    </row>
    <row r="173" spans="17:24" x14ac:dyDescent="0.25">
      <c r="Q173" s="2"/>
      <c r="R173" s="2"/>
      <c r="S173" s="2"/>
      <c r="T173" s="2"/>
      <c r="U173" s="2"/>
      <c r="V173" s="2"/>
      <c r="W173" s="2"/>
      <c r="X173" s="2"/>
    </row>
    <row r="174" spans="17:24" x14ac:dyDescent="0.25">
      <c r="Q174" s="2"/>
      <c r="R174" s="2"/>
      <c r="S174" s="2"/>
      <c r="T174" s="2"/>
      <c r="U174" s="2"/>
      <c r="V174" s="2"/>
      <c r="W174" s="2"/>
      <c r="X174" s="2"/>
    </row>
    <row r="175" spans="17:24" x14ac:dyDescent="0.25">
      <c r="Q175" s="2"/>
      <c r="R175" s="2"/>
      <c r="S175" s="2"/>
      <c r="T175" s="2"/>
      <c r="U175" s="2"/>
      <c r="V175" s="2"/>
      <c r="W175" s="2"/>
      <c r="X175" s="2"/>
    </row>
    <row r="176" spans="17:24" x14ac:dyDescent="0.25">
      <c r="Q176" s="2"/>
      <c r="R176" s="2"/>
      <c r="S176" s="2"/>
      <c r="T176" s="2"/>
      <c r="U176" s="2"/>
      <c r="V176" s="2"/>
      <c r="W176" s="2"/>
      <c r="X176" s="2"/>
    </row>
    <row r="177" spans="17:24" x14ac:dyDescent="0.25">
      <c r="Q177" s="2"/>
      <c r="R177" s="2"/>
      <c r="S177" s="2"/>
      <c r="T177" s="2"/>
      <c r="U177" s="2"/>
      <c r="V177" s="2"/>
      <c r="W177" s="2"/>
      <c r="X177" s="2"/>
    </row>
    <row r="178" spans="17:24" x14ac:dyDescent="0.25">
      <c r="Q178" s="2"/>
      <c r="R178" s="2"/>
      <c r="S178" s="2"/>
      <c r="T178" s="2"/>
      <c r="U178" s="2"/>
      <c r="V178" s="2"/>
      <c r="W178" s="2"/>
      <c r="X178" s="2"/>
    </row>
    <row r="179" spans="17:24" x14ac:dyDescent="0.25">
      <c r="Q179" s="2"/>
      <c r="R179" s="2"/>
      <c r="S179" s="2"/>
      <c r="T179" s="2"/>
      <c r="U179" s="2"/>
      <c r="V179" s="2"/>
      <c r="W179" s="2"/>
      <c r="X179" s="2"/>
    </row>
    <row r="180" spans="17:24" x14ac:dyDescent="0.25">
      <c r="Q180" s="2"/>
      <c r="R180" s="2"/>
      <c r="S180" s="2"/>
      <c r="T180" s="2"/>
      <c r="U180" s="2"/>
      <c r="V180" s="2"/>
      <c r="W180" s="2"/>
      <c r="X180" s="2"/>
    </row>
    <row r="181" spans="17:24" x14ac:dyDescent="0.25">
      <c r="Q181" s="2"/>
      <c r="R181" s="2"/>
      <c r="S181" s="2"/>
      <c r="T181" s="2"/>
      <c r="U181" s="2"/>
      <c r="V181" s="2"/>
      <c r="W181" s="2"/>
      <c r="X181" s="2"/>
    </row>
    <row r="182" spans="17:24" x14ac:dyDescent="0.25">
      <c r="Q182" s="2"/>
      <c r="R182" s="2"/>
      <c r="S182" s="2"/>
      <c r="T182" s="2"/>
      <c r="U182" s="2"/>
      <c r="V182" s="2"/>
      <c r="W182" s="2"/>
      <c r="X182" s="2"/>
    </row>
    <row r="183" spans="17:24" x14ac:dyDescent="0.25">
      <c r="Q183" s="2"/>
      <c r="R183" s="2"/>
      <c r="S183" s="2"/>
      <c r="T183" s="2"/>
      <c r="U183" s="2"/>
      <c r="V183" s="2"/>
      <c r="W183" s="2"/>
      <c r="X183" s="2"/>
    </row>
    <row r="184" spans="17:24" x14ac:dyDescent="0.25">
      <c r="Q184" s="2"/>
      <c r="R184" s="2"/>
      <c r="S184" s="2"/>
      <c r="T184" s="2"/>
      <c r="U184" s="2"/>
      <c r="V184" s="2"/>
      <c r="W184" s="2"/>
      <c r="X184" s="2"/>
    </row>
    <row r="185" spans="17:24" x14ac:dyDescent="0.25">
      <c r="Q185" s="2"/>
      <c r="R185" s="2"/>
      <c r="S185" s="2"/>
      <c r="T185" s="2"/>
      <c r="U185" s="2"/>
      <c r="V185" s="2"/>
      <c r="W185" s="2"/>
      <c r="X185" s="2"/>
    </row>
    <row r="186" spans="17:24" x14ac:dyDescent="0.25">
      <c r="Q186" s="2"/>
      <c r="R186" s="2"/>
      <c r="S186" s="2"/>
      <c r="T186" s="2"/>
      <c r="U186" s="2"/>
      <c r="V186" s="2"/>
      <c r="W186" s="2"/>
      <c r="X186" s="2"/>
    </row>
    <row r="187" spans="17:24" x14ac:dyDescent="0.25">
      <c r="Q187" s="2"/>
      <c r="R187" s="2"/>
      <c r="S187" s="2"/>
      <c r="T187" s="2"/>
      <c r="U187" s="2"/>
      <c r="V187" s="2"/>
      <c r="W187" s="2"/>
      <c r="X187" s="2"/>
    </row>
    <row r="188" spans="17:24" x14ac:dyDescent="0.25">
      <c r="Q188" s="2"/>
      <c r="R188" s="2"/>
      <c r="S188" s="2"/>
      <c r="T188" s="2"/>
      <c r="U188" s="2"/>
      <c r="V188" s="2"/>
      <c r="W188" s="2"/>
      <c r="X188" s="2"/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Gerald Gauthier</cp:lastModifiedBy>
  <dcterms:created xsi:type="dcterms:W3CDTF">2025-02-02T22:29:46Z</dcterms:created>
  <dcterms:modified xsi:type="dcterms:W3CDTF">2025-02-25T20:20:13Z</dcterms:modified>
</cp:coreProperties>
</file>