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edB\.syncclient\1730730958531\tedbeingessner@hydroottawa.com\1bFwL5MRVKSpvhFQmzDqPiTWOk7YGxSh7\"/>
    </mc:Choice>
  </mc:AlternateContent>
  <xr:revisionPtr revIDLastSave="0" documentId="13_ncr:1_{57B3AF77-C5C1-41F4-A1F3-284EEC07CD17}" xr6:coauthVersionLast="47" xr6:coauthVersionMax="47" xr10:uidLastSave="{00000000-0000-0000-0000-000000000000}"/>
  <bookViews>
    <workbookView xWindow="13995" yWindow="-16395" windowWidth="29040" windowHeight="15990" xr2:uid="{69DAD707-EF73-475F-AE13-0B4EE7F72127}"/>
  </bookViews>
  <sheets>
    <sheet name="App.2-BA_Fixed Asset Cont_21-25" sheetId="1" r:id="rId1"/>
  </sheets>
  <externalReferences>
    <externalReference r:id="rId2"/>
  </externalReferences>
  <definedNames>
    <definedName name="_Parse_Out">#REF!</definedName>
    <definedName name="BridgeYear">'[1]LDC Info'!$E$26</definedName>
    <definedName name="Cash">#REF!</definedName>
    <definedName name="contactf">#REF!</definedName>
    <definedName name="EBNUMBER">'[1]LDC Info'!$E$16</definedName>
    <definedName name="Incr2000">#REF!</definedName>
    <definedName name="LDCLIST" localSheetId="0">#REF!</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0" i="1" l="1"/>
  <c r="M659" i="1"/>
  <c r="H660" i="1"/>
  <c r="G659" i="1"/>
  <c r="N659" i="1" s="1"/>
  <c r="M657" i="1"/>
  <c r="G657" i="1"/>
  <c r="N657" i="1" s="1"/>
  <c r="N656" i="1"/>
  <c r="M656" i="1"/>
  <c r="G656" i="1"/>
  <c r="L655" i="1"/>
  <c r="L658" i="1" s="1"/>
  <c r="L660" i="1" s="1"/>
  <c r="K655" i="1"/>
  <c r="K658" i="1" s="1"/>
  <c r="K660" i="1" s="1"/>
  <c r="K662" i="1" s="1"/>
  <c r="L668" i="1" s="1"/>
  <c r="F655" i="1"/>
  <c r="F658" i="1" s="1"/>
  <c r="F660" i="1" s="1"/>
  <c r="E655" i="1"/>
  <c r="E658" i="1" s="1"/>
  <c r="E660" i="1" s="1"/>
  <c r="H610" i="1"/>
  <c r="I597" i="1"/>
  <c r="M596" i="1"/>
  <c r="H597" i="1"/>
  <c r="G596" i="1"/>
  <c r="N596" i="1" s="1"/>
  <c r="M594" i="1"/>
  <c r="G594" i="1"/>
  <c r="N593" i="1"/>
  <c r="M593" i="1"/>
  <c r="G593" i="1"/>
  <c r="L592" i="1"/>
  <c r="L595" i="1" s="1"/>
  <c r="L597" i="1" s="1"/>
  <c r="K592" i="1"/>
  <c r="K595" i="1" s="1"/>
  <c r="K597" i="1" s="1"/>
  <c r="K599" i="1" s="1"/>
  <c r="L605" i="1" s="1"/>
  <c r="F592" i="1"/>
  <c r="F595" i="1" s="1"/>
  <c r="F597" i="1" s="1"/>
  <c r="E592" i="1"/>
  <c r="E595" i="1" s="1"/>
  <c r="E597" i="1" s="1"/>
  <c r="H547" i="1"/>
  <c r="L534" i="1"/>
  <c r="I534" i="1"/>
  <c r="N533" i="1"/>
  <c r="M533" i="1"/>
  <c r="H534" i="1"/>
  <c r="G533" i="1"/>
  <c r="K532" i="1"/>
  <c r="K534" i="1" s="1"/>
  <c r="K536" i="1" s="1"/>
  <c r="L542" i="1" s="1"/>
  <c r="F532" i="1"/>
  <c r="F534" i="1" s="1"/>
  <c r="N531" i="1"/>
  <c r="M531" i="1"/>
  <c r="G531" i="1"/>
  <c r="M530" i="1"/>
  <c r="G530" i="1"/>
  <c r="N530" i="1" s="1"/>
  <c r="L529" i="1"/>
  <c r="L532" i="1" s="1"/>
  <c r="K529" i="1"/>
  <c r="F529" i="1"/>
  <c r="E529" i="1"/>
  <c r="E532" i="1" s="1"/>
  <c r="E534" i="1" s="1"/>
  <c r="H484" i="1"/>
  <c r="K473" i="1"/>
  <c r="L479" i="1" s="1"/>
  <c r="L471" i="1"/>
  <c r="I471" i="1"/>
  <c r="M470" i="1"/>
  <c r="H471" i="1"/>
  <c r="G470" i="1"/>
  <c r="N470" i="1" s="1"/>
  <c r="L469" i="1"/>
  <c r="K469" i="1"/>
  <c r="K471" i="1" s="1"/>
  <c r="N468" i="1"/>
  <c r="M468" i="1"/>
  <c r="G468" i="1"/>
  <c r="M467" i="1"/>
  <c r="G467" i="1"/>
  <c r="L466" i="1"/>
  <c r="K466" i="1"/>
  <c r="F466" i="1"/>
  <c r="F469" i="1" s="1"/>
  <c r="F471" i="1" s="1"/>
  <c r="E466" i="1"/>
  <c r="E469" i="1" s="1"/>
  <c r="E471" i="1" s="1"/>
  <c r="H421" i="1"/>
  <c r="L416" i="1"/>
  <c r="K410" i="1"/>
  <c r="K408" i="1"/>
  <c r="I408" i="1"/>
  <c r="M407" i="1"/>
  <c r="H408" i="1"/>
  <c r="G407" i="1"/>
  <c r="N407" i="1" s="1"/>
  <c r="N405" i="1"/>
  <c r="M405" i="1"/>
  <c r="G405" i="1"/>
  <c r="M404" i="1"/>
  <c r="G404" i="1"/>
  <c r="N404" i="1" s="1"/>
  <c r="L403" i="1"/>
  <c r="L406" i="1" s="1"/>
  <c r="L408" i="1" s="1"/>
  <c r="K403" i="1"/>
  <c r="K406" i="1" s="1"/>
  <c r="F403" i="1"/>
  <c r="F406" i="1" s="1"/>
  <c r="F408" i="1" s="1"/>
  <c r="E403" i="1"/>
  <c r="E406" i="1" s="1"/>
  <c r="E408" i="1" s="1"/>
  <c r="H358" i="1"/>
  <c r="L353" i="1"/>
  <c r="I345" i="1"/>
  <c r="M344" i="1"/>
  <c r="H345" i="1"/>
  <c r="M341" i="1"/>
  <c r="G341" i="1"/>
  <c r="N341" i="1" s="1"/>
  <c r="L340" i="1"/>
  <c r="L343" i="1" s="1"/>
  <c r="L345" i="1" s="1"/>
  <c r="K340" i="1"/>
  <c r="K343" i="1" s="1"/>
  <c r="K345" i="1" s="1"/>
  <c r="K347" i="1" s="1"/>
  <c r="F340" i="1"/>
  <c r="F343" i="1" s="1"/>
  <c r="F345" i="1" s="1"/>
  <c r="E340" i="1"/>
  <c r="E343" i="1" s="1"/>
  <c r="E345" i="1" s="1"/>
  <c r="H295" i="1"/>
  <c r="K284" i="1"/>
  <c r="L290" i="1" s="1"/>
  <c r="L282" i="1"/>
  <c r="I282" i="1"/>
  <c r="M281" i="1"/>
  <c r="H282" i="1"/>
  <c r="L280" i="1"/>
  <c r="M278" i="1"/>
  <c r="N278" i="1" s="1"/>
  <c r="G278" i="1"/>
  <c r="L277" i="1"/>
  <c r="K277" i="1"/>
  <c r="K280" i="1" s="1"/>
  <c r="K282" i="1" s="1"/>
  <c r="F277" i="1"/>
  <c r="F280" i="1" s="1"/>
  <c r="F282" i="1" s="1"/>
  <c r="E277" i="1"/>
  <c r="E280" i="1" s="1"/>
  <c r="E282" i="1" s="1"/>
  <c r="J275" i="1"/>
  <c r="M275" i="1" s="1"/>
  <c r="J338" i="1" s="1"/>
  <c r="M338" i="1" s="1"/>
  <c r="J401" i="1" s="1"/>
  <c r="M401" i="1" s="1"/>
  <c r="J464" i="1" s="1"/>
  <c r="M464" i="1" s="1"/>
  <c r="J527" i="1" s="1"/>
  <c r="M527" i="1" s="1"/>
  <c r="J590" i="1" s="1"/>
  <c r="M590" i="1" s="1"/>
  <c r="J653" i="1" s="1"/>
  <c r="M653" i="1" s="1"/>
  <c r="J273" i="1"/>
  <c r="M273" i="1" s="1"/>
  <c r="J336" i="1" s="1"/>
  <c r="M336" i="1" s="1"/>
  <c r="J399" i="1" s="1"/>
  <c r="M399" i="1" s="1"/>
  <c r="J462" i="1" s="1"/>
  <c r="M462" i="1" s="1"/>
  <c r="J525" i="1" s="1"/>
  <c r="M525" i="1" s="1"/>
  <c r="J588" i="1" s="1"/>
  <c r="M588" i="1" s="1"/>
  <c r="J651" i="1" s="1"/>
  <c r="M651" i="1" s="1"/>
  <c r="D269" i="1"/>
  <c r="G269" i="1" s="1"/>
  <c r="D252" i="1"/>
  <c r="G252" i="1" s="1"/>
  <c r="J249" i="1"/>
  <c r="M249" i="1" s="1"/>
  <c r="J312" i="1" s="1"/>
  <c r="M312" i="1" s="1"/>
  <c r="J375" i="1" s="1"/>
  <c r="M375" i="1" s="1"/>
  <c r="J438" i="1" s="1"/>
  <c r="M438" i="1" s="1"/>
  <c r="J501" i="1" s="1"/>
  <c r="M501" i="1" s="1"/>
  <c r="J564" i="1" s="1"/>
  <c r="M564" i="1" s="1"/>
  <c r="J627" i="1" s="1"/>
  <c r="M627" i="1" s="1"/>
  <c r="M248" i="1"/>
  <c r="J311" i="1" s="1"/>
  <c r="M311" i="1" s="1"/>
  <c r="J374" i="1" s="1"/>
  <c r="M374" i="1" s="1"/>
  <c r="J437" i="1" s="1"/>
  <c r="M437" i="1" s="1"/>
  <c r="J500" i="1" s="1"/>
  <c r="M500" i="1" s="1"/>
  <c r="J563" i="1" s="1"/>
  <c r="M563" i="1" s="1"/>
  <c r="J626" i="1" s="1"/>
  <c r="M626" i="1" s="1"/>
  <c r="D239" i="1"/>
  <c r="G239" i="1" s="1"/>
  <c r="H232" i="1"/>
  <c r="I219" i="1"/>
  <c r="M218" i="1"/>
  <c r="H219" i="1"/>
  <c r="L217" i="1"/>
  <c r="L219" i="1" s="1"/>
  <c r="K217" i="1"/>
  <c r="K219" i="1" s="1"/>
  <c r="K221" i="1" s="1"/>
  <c r="L227" i="1" s="1"/>
  <c r="F217" i="1"/>
  <c r="F219" i="1" s="1"/>
  <c r="E217" i="1"/>
  <c r="E219" i="1" s="1"/>
  <c r="M215" i="1"/>
  <c r="G215" i="1"/>
  <c r="L214" i="1"/>
  <c r="K214" i="1"/>
  <c r="F214" i="1"/>
  <c r="E214" i="1"/>
  <c r="J207" i="1"/>
  <c r="M207" i="1" s="1"/>
  <c r="J270" i="1" s="1"/>
  <c r="M270" i="1" s="1"/>
  <c r="J333" i="1" s="1"/>
  <c r="M333" i="1" s="1"/>
  <c r="J396" i="1" s="1"/>
  <c r="M396" i="1" s="1"/>
  <c r="J459" i="1" s="1"/>
  <c r="M459" i="1" s="1"/>
  <c r="J522" i="1" s="1"/>
  <c r="M522" i="1" s="1"/>
  <c r="J585" i="1" s="1"/>
  <c r="M585" i="1" s="1"/>
  <c r="J648" i="1" s="1"/>
  <c r="M648" i="1" s="1"/>
  <c r="D206" i="1"/>
  <c r="G206" i="1" s="1"/>
  <c r="G201" i="1"/>
  <c r="D264" i="1" s="1"/>
  <c r="G264" i="1" s="1"/>
  <c r="J200" i="1"/>
  <c r="M200" i="1" s="1"/>
  <c r="J263" i="1" s="1"/>
  <c r="M263" i="1" s="1"/>
  <c r="J326" i="1" s="1"/>
  <c r="M326" i="1" s="1"/>
  <c r="J389" i="1" s="1"/>
  <c r="M389" i="1" s="1"/>
  <c r="J452" i="1" s="1"/>
  <c r="M452" i="1" s="1"/>
  <c r="J515" i="1" s="1"/>
  <c r="M515" i="1" s="1"/>
  <c r="J578" i="1" s="1"/>
  <c r="M578" i="1" s="1"/>
  <c r="J641" i="1" s="1"/>
  <c r="M641" i="1" s="1"/>
  <c r="J198" i="1"/>
  <c r="M198" i="1" s="1"/>
  <c r="J261" i="1" s="1"/>
  <c r="M261" i="1" s="1"/>
  <c r="J324" i="1" s="1"/>
  <c r="M324" i="1" s="1"/>
  <c r="J387" i="1" s="1"/>
  <c r="M387" i="1" s="1"/>
  <c r="J450" i="1" s="1"/>
  <c r="M450" i="1" s="1"/>
  <c r="J513" i="1" s="1"/>
  <c r="M513" i="1" s="1"/>
  <c r="J576" i="1" s="1"/>
  <c r="M576" i="1" s="1"/>
  <c r="J639" i="1" s="1"/>
  <c r="M639" i="1" s="1"/>
  <c r="J193" i="1"/>
  <c r="M193" i="1" s="1"/>
  <c r="J256" i="1" s="1"/>
  <c r="M256" i="1" s="1"/>
  <c r="J319" i="1" s="1"/>
  <c r="M319" i="1" s="1"/>
  <c r="J382" i="1" s="1"/>
  <c r="M382" i="1" s="1"/>
  <c r="J445" i="1" s="1"/>
  <c r="M445" i="1" s="1"/>
  <c r="J508" i="1" s="1"/>
  <c r="M508" i="1" s="1"/>
  <c r="J571" i="1" s="1"/>
  <c r="M571" i="1" s="1"/>
  <c r="J634" i="1" s="1"/>
  <c r="M634" i="1" s="1"/>
  <c r="G189" i="1"/>
  <c r="J184" i="1"/>
  <c r="M184" i="1" s="1"/>
  <c r="J247" i="1" s="1"/>
  <c r="M247" i="1" s="1"/>
  <c r="J310" i="1" s="1"/>
  <c r="M310" i="1" s="1"/>
  <c r="J373" i="1" s="1"/>
  <c r="M373" i="1" s="1"/>
  <c r="J436" i="1" s="1"/>
  <c r="M436" i="1" s="1"/>
  <c r="J499" i="1" s="1"/>
  <c r="M499" i="1" s="1"/>
  <c r="J562" i="1" s="1"/>
  <c r="M562" i="1" s="1"/>
  <c r="J625" i="1" s="1"/>
  <c r="M625" i="1" s="1"/>
  <c r="D182" i="1"/>
  <c r="G182" i="1" s="1"/>
  <c r="D180" i="1"/>
  <c r="G180" i="1" s="1"/>
  <c r="M179" i="1"/>
  <c r="J242" i="1" s="1"/>
  <c r="M242" i="1" s="1"/>
  <c r="J305" i="1" s="1"/>
  <c r="M305" i="1" s="1"/>
  <c r="J368" i="1" s="1"/>
  <c r="M368" i="1" s="1"/>
  <c r="J431" i="1" s="1"/>
  <c r="M431" i="1" s="1"/>
  <c r="J494" i="1" s="1"/>
  <c r="M494" i="1" s="1"/>
  <c r="J557" i="1" s="1"/>
  <c r="M557" i="1" s="1"/>
  <c r="J620" i="1" s="1"/>
  <c r="M620" i="1" s="1"/>
  <c r="M178" i="1"/>
  <c r="J241" i="1" s="1"/>
  <c r="M241" i="1" s="1"/>
  <c r="J304" i="1" s="1"/>
  <c r="M304" i="1" s="1"/>
  <c r="J367" i="1" s="1"/>
  <c r="M367" i="1" s="1"/>
  <c r="J430" i="1" s="1"/>
  <c r="M430" i="1" s="1"/>
  <c r="J493" i="1" s="1"/>
  <c r="M493" i="1" s="1"/>
  <c r="J556" i="1" s="1"/>
  <c r="M556" i="1" s="1"/>
  <c r="J619" i="1" s="1"/>
  <c r="M619" i="1" s="1"/>
  <c r="H169" i="1"/>
  <c r="K158" i="1"/>
  <c r="L164" i="1" s="1"/>
  <c r="I156" i="1"/>
  <c r="E156" i="1"/>
  <c r="M155" i="1"/>
  <c r="H156" i="1"/>
  <c r="K154" i="1"/>
  <c r="K156" i="1" s="1"/>
  <c r="F154" i="1"/>
  <c r="F156" i="1" s="1"/>
  <c r="E154" i="1"/>
  <c r="M153" i="1"/>
  <c r="J216" i="1" s="1"/>
  <c r="M216" i="1" s="1"/>
  <c r="J279" i="1" s="1"/>
  <c r="M279" i="1" s="1"/>
  <c r="J342" i="1" s="1"/>
  <c r="M342" i="1" s="1"/>
  <c r="G153" i="1"/>
  <c r="D152" i="1"/>
  <c r="G152" i="1" s="1"/>
  <c r="N152" i="1" s="1"/>
  <c r="L151" i="1"/>
  <c r="L154" i="1" s="1"/>
  <c r="L156" i="1" s="1"/>
  <c r="K151" i="1"/>
  <c r="F151" i="1"/>
  <c r="E151" i="1"/>
  <c r="M150" i="1"/>
  <c r="J213" i="1" s="1"/>
  <c r="M213" i="1" s="1"/>
  <c r="J276" i="1" s="1"/>
  <c r="M276" i="1" s="1"/>
  <c r="J339" i="1" s="1"/>
  <c r="M339" i="1" s="1"/>
  <c r="J402" i="1" s="1"/>
  <c r="M402" i="1" s="1"/>
  <c r="J465" i="1" s="1"/>
  <c r="M465" i="1" s="1"/>
  <c r="J528" i="1" s="1"/>
  <c r="M528" i="1" s="1"/>
  <c r="J591" i="1" s="1"/>
  <c r="M591" i="1" s="1"/>
  <c r="J654" i="1" s="1"/>
  <c r="M654" i="1" s="1"/>
  <c r="J150" i="1"/>
  <c r="G150" i="1"/>
  <c r="J148" i="1"/>
  <c r="M148" i="1" s="1"/>
  <c r="J211" i="1" s="1"/>
  <c r="M211" i="1" s="1"/>
  <c r="J274" i="1" s="1"/>
  <c r="M274" i="1" s="1"/>
  <c r="J337" i="1" s="1"/>
  <c r="M337" i="1" s="1"/>
  <c r="J400" i="1" s="1"/>
  <c r="M400" i="1" s="1"/>
  <c r="J463" i="1" s="1"/>
  <c r="M463" i="1" s="1"/>
  <c r="J526" i="1" s="1"/>
  <c r="M526" i="1" s="1"/>
  <c r="J589" i="1" s="1"/>
  <c r="M589" i="1" s="1"/>
  <c r="J652" i="1" s="1"/>
  <c r="M652" i="1" s="1"/>
  <c r="D148" i="1"/>
  <c r="G148" i="1" s="1"/>
  <c r="D147" i="1"/>
  <c r="G147" i="1" s="1"/>
  <c r="D145" i="1"/>
  <c r="G145" i="1" s="1"/>
  <c r="D143" i="1"/>
  <c r="G143" i="1" s="1"/>
  <c r="M142" i="1"/>
  <c r="J205" i="1" s="1"/>
  <c r="M205" i="1" s="1"/>
  <c r="J268" i="1" s="1"/>
  <c r="M268" i="1" s="1"/>
  <c r="J331" i="1" s="1"/>
  <c r="M331" i="1" s="1"/>
  <c r="J394" i="1" s="1"/>
  <c r="M394" i="1" s="1"/>
  <c r="J457" i="1" s="1"/>
  <c r="M457" i="1" s="1"/>
  <c r="J520" i="1" s="1"/>
  <c r="M520" i="1" s="1"/>
  <c r="J583" i="1" s="1"/>
  <c r="M583" i="1" s="1"/>
  <c r="J646" i="1" s="1"/>
  <c r="M646" i="1" s="1"/>
  <c r="M141" i="1"/>
  <c r="J204" i="1" s="1"/>
  <c r="M204" i="1" s="1"/>
  <c r="J267" i="1" s="1"/>
  <c r="M267" i="1" s="1"/>
  <c r="J330" i="1" s="1"/>
  <c r="M330" i="1" s="1"/>
  <c r="J393" i="1" s="1"/>
  <c r="M393" i="1" s="1"/>
  <c r="J456" i="1" s="1"/>
  <c r="M456" i="1" s="1"/>
  <c r="J519" i="1" s="1"/>
  <c r="M519" i="1" s="1"/>
  <c r="J582" i="1" s="1"/>
  <c r="M582" i="1" s="1"/>
  <c r="J645" i="1" s="1"/>
  <c r="M645" i="1" s="1"/>
  <c r="J140" i="1"/>
  <c r="M140" i="1" s="1"/>
  <c r="J203" i="1" s="1"/>
  <c r="M203" i="1" s="1"/>
  <c r="J266" i="1" s="1"/>
  <c r="M266" i="1" s="1"/>
  <c r="J329" i="1" s="1"/>
  <c r="M329" i="1" s="1"/>
  <c r="J392" i="1" s="1"/>
  <c r="M392" i="1" s="1"/>
  <c r="J455" i="1" s="1"/>
  <c r="M455" i="1" s="1"/>
  <c r="J518" i="1" s="1"/>
  <c r="M518" i="1" s="1"/>
  <c r="J581" i="1" s="1"/>
  <c r="M581" i="1" s="1"/>
  <c r="J644" i="1" s="1"/>
  <c r="M644" i="1" s="1"/>
  <c r="D139" i="1"/>
  <c r="G139" i="1" s="1"/>
  <c r="G138" i="1"/>
  <c r="D201" i="1" s="1"/>
  <c r="D137" i="1"/>
  <c r="G137" i="1" s="1"/>
  <c r="D136" i="1"/>
  <c r="G136" i="1" s="1"/>
  <c r="M135" i="1"/>
  <c r="J135" i="1"/>
  <c r="D135" i="1"/>
  <c r="G135" i="1" s="1"/>
  <c r="D198" i="1" s="1"/>
  <c r="G198" i="1" s="1"/>
  <c r="J133" i="1"/>
  <c r="M133" i="1" s="1"/>
  <c r="J196" i="1" s="1"/>
  <c r="M196" i="1" s="1"/>
  <c r="J259" i="1" s="1"/>
  <c r="M259" i="1" s="1"/>
  <c r="J322" i="1" s="1"/>
  <c r="M322" i="1" s="1"/>
  <c r="J385" i="1" s="1"/>
  <c r="M385" i="1" s="1"/>
  <c r="J448" i="1" s="1"/>
  <c r="M448" i="1" s="1"/>
  <c r="J511" i="1" s="1"/>
  <c r="M511" i="1" s="1"/>
  <c r="J574" i="1" s="1"/>
  <c r="M574" i="1" s="1"/>
  <c r="J637" i="1" s="1"/>
  <c r="M637" i="1" s="1"/>
  <c r="J132" i="1"/>
  <c r="M132" i="1" s="1"/>
  <c r="J195" i="1" s="1"/>
  <c r="M195" i="1" s="1"/>
  <c r="J258" i="1" s="1"/>
  <c r="M258" i="1" s="1"/>
  <c r="J321" i="1" s="1"/>
  <c r="M321" i="1" s="1"/>
  <c r="J384" i="1" s="1"/>
  <c r="M384" i="1" s="1"/>
  <c r="J447" i="1" s="1"/>
  <c r="M447" i="1" s="1"/>
  <c r="J510" i="1" s="1"/>
  <c r="M510" i="1" s="1"/>
  <c r="J573" i="1" s="1"/>
  <c r="M573" i="1" s="1"/>
  <c r="J636" i="1" s="1"/>
  <c r="M636" i="1" s="1"/>
  <c r="M130" i="1"/>
  <c r="J130" i="1"/>
  <c r="D130" i="1"/>
  <c r="G130" i="1" s="1"/>
  <c r="M129" i="1"/>
  <c r="J192" i="1" s="1"/>
  <c r="M192" i="1" s="1"/>
  <c r="J255" i="1" s="1"/>
  <c r="M255" i="1" s="1"/>
  <c r="J318" i="1" s="1"/>
  <c r="M318" i="1" s="1"/>
  <c r="J381" i="1" s="1"/>
  <c r="M381" i="1" s="1"/>
  <c r="J444" i="1" s="1"/>
  <c r="M444" i="1" s="1"/>
  <c r="J507" i="1" s="1"/>
  <c r="M507" i="1" s="1"/>
  <c r="J570" i="1" s="1"/>
  <c r="M570" i="1" s="1"/>
  <c r="J633" i="1" s="1"/>
  <c r="M633" i="1" s="1"/>
  <c r="D128" i="1"/>
  <c r="G128" i="1" s="1"/>
  <c r="D191" i="1" s="1"/>
  <c r="G191" i="1" s="1"/>
  <c r="J127" i="1"/>
  <c r="M127" i="1" s="1"/>
  <c r="J190" i="1" s="1"/>
  <c r="M190" i="1" s="1"/>
  <c r="J253" i="1" s="1"/>
  <c r="M253" i="1" s="1"/>
  <c r="J316" i="1" s="1"/>
  <c r="M316" i="1" s="1"/>
  <c r="J379" i="1" s="1"/>
  <c r="M379" i="1" s="1"/>
  <c r="J442" i="1" s="1"/>
  <c r="M442" i="1" s="1"/>
  <c r="J505" i="1" s="1"/>
  <c r="M505" i="1" s="1"/>
  <c r="J568" i="1" s="1"/>
  <c r="M568" i="1" s="1"/>
  <c r="J631" i="1" s="1"/>
  <c r="M631" i="1" s="1"/>
  <c r="D127" i="1"/>
  <c r="G127" i="1" s="1"/>
  <c r="J124" i="1"/>
  <c r="M124" i="1" s="1"/>
  <c r="J187" i="1" s="1"/>
  <c r="M187" i="1" s="1"/>
  <c r="J250" i="1" s="1"/>
  <c r="M250" i="1" s="1"/>
  <c r="J313" i="1" s="1"/>
  <c r="M313" i="1" s="1"/>
  <c r="J376" i="1" s="1"/>
  <c r="M376" i="1" s="1"/>
  <c r="J439" i="1" s="1"/>
  <c r="M439" i="1" s="1"/>
  <c r="J502" i="1" s="1"/>
  <c r="M502" i="1" s="1"/>
  <c r="J565" i="1" s="1"/>
  <c r="M565" i="1" s="1"/>
  <c r="J628" i="1" s="1"/>
  <c r="M628" i="1" s="1"/>
  <c r="D124" i="1"/>
  <c r="G124" i="1" s="1"/>
  <c r="D123" i="1"/>
  <c r="G123" i="1" s="1"/>
  <c r="D122" i="1"/>
  <c r="G122" i="1" s="1"/>
  <c r="J120" i="1"/>
  <c r="M120" i="1" s="1"/>
  <c r="J183" i="1" s="1"/>
  <c r="M183" i="1" s="1"/>
  <c r="J246" i="1" s="1"/>
  <c r="M246" i="1" s="1"/>
  <c r="J309" i="1" s="1"/>
  <c r="M309" i="1" s="1"/>
  <c r="J372" i="1" s="1"/>
  <c r="M372" i="1" s="1"/>
  <c r="J435" i="1" s="1"/>
  <c r="M435" i="1" s="1"/>
  <c r="J498" i="1" s="1"/>
  <c r="M498" i="1" s="1"/>
  <c r="J561" i="1" s="1"/>
  <c r="M561" i="1" s="1"/>
  <c r="J624" i="1" s="1"/>
  <c r="M624" i="1" s="1"/>
  <c r="J119" i="1"/>
  <c r="M119" i="1" s="1"/>
  <c r="J182" i="1" s="1"/>
  <c r="M182" i="1" s="1"/>
  <c r="J245" i="1" s="1"/>
  <c r="M245" i="1" s="1"/>
  <c r="J308" i="1" s="1"/>
  <c r="M308" i="1" s="1"/>
  <c r="J371" i="1" s="1"/>
  <c r="M371" i="1" s="1"/>
  <c r="J434" i="1" s="1"/>
  <c r="M434" i="1" s="1"/>
  <c r="J497" i="1" s="1"/>
  <c r="M497" i="1" s="1"/>
  <c r="J560" i="1" s="1"/>
  <c r="M560" i="1" s="1"/>
  <c r="J623" i="1" s="1"/>
  <c r="M623" i="1" s="1"/>
  <c r="M118" i="1"/>
  <c r="J181" i="1" s="1"/>
  <c r="M181" i="1" s="1"/>
  <c r="J244" i="1" s="1"/>
  <c r="M244" i="1" s="1"/>
  <c r="J307" i="1" s="1"/>
  <c r="M307" i="1" s="1"/>
  <c r="J370" i="1" s="1"/>
  <c r="M370" i="1" s="1"/>
  <c r="J433" i="1" s="1"/>
  <c r="M433" i="1" s="1"/>
  <c r="J496" i="1" s="1"/>
  <c r="M496" i="1" s="1"/>
  <c r="J559" i="1" s="1"/>
  <c r="M559" i="1" s="1"/>
  <c r="J622" i="1" s="1"/>
  <c r="M622" i="1" s="1"/>
  <c r="D118" i="1"/>
  <c r="G118" i="1" s="1"/>
  <c r="M117" i="1"/>
  <c r="J180" i="1" s="1"/>
  <c r="M180" i="1" s="1"/>
  <c r="J243" i="1" s="1"/>
  <c r="M243" i="1" s="1"/>
  <c r="J306" i="1" s="1"/>
  <c r="M306" i="1" s="1"/>
  <c r="J369" i="1" s="1"/>
  <c r="M369" i="1" s="1"/>
  <c r="J432" i="1" s="1"/>
  <c r="M432" i="1" s="1"/>
  <c r="J495" i="1" s="1"/>
  <c r="M495" i="1" s="1"/>
  <c r="J558" i="1" s="1"/>
  <c r="M558" i="1" s="1"/>
  <c r="J621" i="1" s="1"/>
  <c r="M621" i="1" s="1"/>
  <c r="J116" i="1"/>
  <c r="M116" i="1" s="1"/>
  <c r="J179" i="1" s="1"/>
  <c r="D116" i="1"/>
  <c r="G116" i="1" s="1"/>
  <c r="J115" i="1"/>
  <c r="M115" i="1" s="1"/>
  <c r="J178" i="1" s="1"/>
  <c r="G115" i="1"/>
  <c r="D115" i="1"/>
  <c r="M114" i="1"/>
  <c r="J177" i="1" s="1"/>
  <c r="M177" i="1" s="1"/>
  <c r="J240" i="1" s="1"/>
  <c r="M240" i="1" s="1"/>
  <c r="J303" i="1" s="1"/>
  <c r="M303" i="1" s="1"/>
  <c r="J366" i="1" s="1"/>
  <c r="M366" i="1" s="1"/>
  <c r="J429" i="1" s="1"/>
  <c r="M429" i="1" s="1"/>
  <c r="J492" i="1" s="1"/>
  <c r="M492" i="1" s="1"/>
  <c r="J555" i="1" s="1"/>
  <c r="M555" i="1" s="1"/>
  <c r="J618" i="1" s="1"/>
  <c r="M618" i="1" s="1"/>
  <c r="G114" i="1"/>
  <c r="D177" i="1" s="1"/>
  <c r="G177" i="1" s="1"/>
  <c r="N113" i="1"/>
  <c r="G113" i="1"/>
  <c r="D176" i="1" s="1"/>
  <c r="G176" i="1" s="1"/>
  <c r="D113" i="1"/>
  <c r="J111" i="1"/>
  <c r="M111" i="1" s="1"/>
  <c r="J174" i="1" s="1"/>
  <c r="M174" i="1" s="1"/>
  <c r="J237" i="1" s="1"/>
  <c r="M237" i="1" s="1"/>
  <c r="J300" i="1" s="1"/>
  <c r="M300" i="1" s="1"/>
  <c r="J363" i="1" s="1"/>
  <c r="M363" i="1" s="1"/>
  <c r="J426" i="1" s="1"/>
  <c r="M426" i="1" s="1"/>
  <c r="J489" i="1" s="1"/>
  <c r="M489" i="1" s="1"/>
  <c r="J552" i="1" s="1"/>
  <c r="M552" i="1" s="1"/>
  <c r="J615" i="1" s="1"/>
  <c r="M615" i="1" s="1"/>
  <c r="D111" i="1"/>
  <c r="G111" i="1" s="1"/>
  <c r="H106" i="1"/>
  <c r="L93" i="1"/>
  <c r="I93" i="1"/>
  <c r="E93" i="1"/>
  <c r="D93" i="1"/>
  <c r="M92" i="1"/>
  <c r="G92" i="1"/>
  <c r="D155" i="1" s="1"/>
  <c r="G155" i="1" s="1"/>
  <c r="F91" i="1"/>
  <c r="F93" i="1" s="1"/>
  <c r="E91" i="1"/>
  <c r="D91" i="1"/>
  <c r="N90" i="1"/>
  <c r="M90" i="1"/>
  <c r="J153" i="1" s="1"/>
  <c r="G90" i="1"/>
  <c r="D153" i="1" s="1"/>
  <c r="M89" i="1"/>
  <c r="J152" i="1" s="1"/>
  <c r="M152" i="1" s="1"/>
  <c r="G89" i="1"/>
  <c r="N89" i="1" s="1"/>
  <c r="L88" i="1"/>
  <c r="L91" i="1" s="1"/>
  <c r="K88" i="1"/>
  <c r="K91" i="1" s="1"/>
  <c r="K93" i="1" s="1"/>
  <c r="K95" i="1" s="1"/>
  <c r="L101" i="1" s="1"/>
  <c r="J88" i="1"/>
  <c r="J91" i="1" s="1"/>
  <c r="J93" i="1" s="1"/>
  <c r="F88" i="1"/>
  <c r="E88" i="1"/>
  <c r="D88" i="1"/>
  <c r="M87" i="1"/>
  <c r="G87" i="1"/>
  <c r="D150" i="1" s="1"/>
  <c r="M86" i="1"/>
  <c r="J149" i="1" s="1"/>
  <c r="M149" i="1" s="1"/>
  <c r="J212" i="1" s="1"/>
  <c r="M212" i="1" s="1"/>
  <c r="G86" i="1"/>
  <c r="M85" i="1"/>
  <c r="G85" i="1"/>
  <c r="N85" i="1" s="1"/>
  <c r="M84" i="1"/>
  <c r="J147" i="1" s="1"/>
  <c r="M147" i="1" s="1"/>
  <c r="J210" i="1" s="1"/>
  <c r="M210" i="1" s="1"/>
  <c r="G84" i="1"/>
  <c r="N84" i="1" s="1"/>
  <c r="M83" i="1"/>
  <c r="J146" i="1" s="1"/>
  <c r="M146" i="1" s="1"/>
  <c r="J209" i="1" s="1"/>
  <c r="M209" i="1" s="1"/>
  <c r="J272" i="1" s="1"/>
  <c r="M272" i="1" s="1"/>
  <c r="J335" i="1" s="1"/>
  <c r="M335" i="1" s="1"/>
  <c r="J398" i="1" s="1"/>
  <c r="M398" i="1" s="1"/>
  <c r="J461" i="1" s="1"/>
  <c r="M461" i="1" s="1"/>
  <c r="J524" i="1" s="1"/>
  <c r="M524" i="1" s="1"/>
  <c r="J587" i="1" s="1"/>
  <c r="M587" i="1" s="1"/>
  <c r="J650" i="1" s="1"/>
  <c r="M650" i="1" s="1"/>
  <c r="G83" i="1"/>
  <c r="M82" i="1"/>
  <c r="G82" i="1"/>
  <c r="M81" i="1"/>
  <c r="J144" i="1" s="1"/>
  <c r="M144" i="1" s="1"/>
  <c r="G81" i="1"/>
  <c r="D144" i="1" s="1"/>
  <c r="G144" i="1" s="1"/>
  <c r="M80" i="1"/>
  <c r="N80" i="1" s="1"/>
  <c r="G80" i="1"/>
  <c r="M79" i="1"/>
  <c r="J142" i="1" s="1"/>
  <c r="G79" i="1"/>
  <c r="M78" i="1"/>
  <c r="J141" i="1" s="1"/>
  <c r="G78" i="1"/>
  <c r="D141" i="1" s="1"/>
  <c r="G141" i="1" s="1"/>
  <c r="M77" i="1"/>
  <c r="G77" i="1"/>
  <c r="M76" i="1"/>
  <c r="N76" i="1" s="1"/>
  <c r="G76" i="1"/>
  <c r="M75" i="1"/>
  <c r="J138" i="1" s="1"/>
  <c r="M138" i="1" s="1"/>
  <c r="G75" i="1"/>
  <c r="D138" i="1" s="1"/>
  <c r="N74" i="1"/>
  <c r="M74" i="1"/>
  <c r="J137" i="1" s="1"/>
  <c r="M137" i="1" s="1"/>
  <c r="G74" i="1"/>
  <c r="M73" i="1"/>
  <c r="J136" i="1" s="1"/>
  <c r="M136" i="1" s="1"/>
  <c r="J199" i="1" s="1"/>
  <c r="M199" i="1" s="1"/>
  <c r="J262" i="1" s="1"/>
  <c r="M262" i="1" s="1"/>
  <c r="J325" i="1" s="1"/>
  <c r="M325" i="1" s="1"/>
  <c r="J388" i="1" s="1"/>
  <c r="M388" i="1" s="1"/>
  <c r="J451" i="1" s="1"/>
  <c r="M451" i="1" s="1"/>
  <c r="J514" i="1" s="1"/>
  <c r="M514" i="1" s="1"/>
  <c r="J577" i="1" s="1"/>
  <c r="M577" i="1" s="1"/>
  <c r="J640" i="1" s="1"/>
  <c r="M640" i="1" s="1"/>
  <c r="G73" i="1"/>
  <c r="N73" i="1" s="1"/>
  <c r="N72" i="1"/>
  <c r="M72" i="1"/>
  <c r="G72" i="1"/>
  <c r="M71" i="1"/>
  <c r="J134" i="1" s="1"/>
  <c r="M134" i="1" s="1"/>
  <c r="J197" i="1" s="1"/>
  <c r="M197" i="1" s="1"/>
  <c r="J260" i="1" s="1"/>
  <c r="M260" i="1" s="1"/>
  <c r="J323" i="1" s="1"/>
  <c r="M323" i="1" s="1"/>
  <c r="J386" i="1" s="1"/>
  <c r="M386" i="1" s="1"/>
  <c r="J449" i="1" s="1"/>
  <c r="M449" i="1" s="1"/>
  <c r="J512" i="1" s="1"/>
  <c r="M512" i="1" s="1"/>
  <c r="J575" i="1" s="1"/>
  <c r="M575" i="1" s="1"/>
  <c r="J638" i="1" s="1"/>
  <c r="M638" i="1" s="1"/>
  <c r="G71" i="1"/>
  <c r="M70" i="1"/>
  <c r="G70" i="1"/>
  <c r="D133" i="1" s="1"/>
  <c r="G133" i="1" s="1"/>
  <c r="M69" i="1"/>
  <c r="G69" i="1"/>
  <c r="N69" i="1" s="1"/>
  <c r="M68" i="1"/>
  <c r="J131" i="1" s="1"/>
  <c r="M131" i="1" s="1"/>
  <c r="J194" i="1" s="1"/>
  <c r="M194" i="1" s="1"/>
  <c r="J257" i="1" s="1"/>
  <c r="M257" i="1" s="1"/>
  <c r="J320" i="1" s="1"/>
  <c r="M320" i="1" s="1"/>
  <c r="J383" i="1" s="1"/>
  <c r="M383" i="1" s="1"/>
  <c r="J446" i="1" s="1"/>
  <c r="M446" i="1" s="1"/>
  <c r="J509" i="1" s="1"/>
  <c r="M509" i="1" s="1"/>
  <c r="J572" i="1" s="1"/>
  <c r="M572" i="1" s="1"/>
  <c r="J635" i="1" s="1"/>
  <c r="M635" i="1" s="1"/>
  <c r="G68" i="1"/>
  <c r="D131" i="1" s="1"/>
  <c r="G131" i="1" s="1"/>
  <c r="D194" i="1" s="1"/>
  <c r="G194" i="1" s="1"/>
  <c r="M67" i="1"/>
  <c r="G67" i="1"/>
  <c r="N67" i="1" s="1"/>
  <c r="M66" i="1"/>
  <c r="J129" i="1" s="1"/>
  <c r="G66" i="1"/>
  <c r="M65" i="1"/>
  <c r="G65" i="1"/>
  <c r="N64" i="1"/>
  <c r="M64" i="1"/>
  <c r="G64" i="1"/>
  <c r="M63" i="1"/>
  <c r="G63" i="1"/>
  <c r="D126" i="1" s="1"/>
  <c r="G126" i="1" s="1"/>
  <c r="D189" i="1" s="1"/>
  <c r="M62" i="1"/>
  <c r="J125" i="1" s="1"/>
  <c r="M125" i="1" s="1"/>
  <c r="J188" i="1" s="1"/>
  <c r="M188" i="1" s="1"/>
  <c r="J251" i="1" s="1"/>
  <c r="M251" i="1" s="1"/>
  <c r="J314" i="1" s="1"/>
  <c r="M314" i="1" s="1"/>
  <c r="J377" i="1" s="1"/>
  <c r="M377" i="1" s="1"/>
  <c r="J440" i="1" s="1"/>
  <c r="M440" i="1" s="1"/>
  <c r="J503" i="1" s="1"/>
  <c r="M503" i="1" s="1"/>
  <c r="J566" i="1" s="1"/>
  <c r="M566" i="1" s="1"/>
  <c r="J629" i="1" s="1"/>
  <c r="M629" i="1" s="1"/>
  <c r="G62" i="1"/>
  <c r="N62" i="1" s="1"/>
  <c r="M61" i="1"/>
  <c r="G61" i="1"/>
  <c r="N61" i="1" s="1"/>
  <c r="N60" i="1"/>
  <c r="M60" i="1"/>
  <c r="J123" i="1" s="1"/>
  <c r="M123" i="1" s="1"/>
  <c r="J186" i="1" s="1"/>
  <c r="M186" i="1" s="1"/>
  <c r="G60" i="1"/>
  <c r="M59" i="1"/>
  <c r="J122" i="1" s="1"/>
  <c r="M122" i="1" s="1"/>
  <c r="J185" i="1" s="1"/>
  <c r="M185" i="1" s="1"/>
  <c r="J248" i="1" s="1"/>
  <c r="G59" i="1"/>
  <c r="M58" i="1"/>
  <c r="J121" i="1" s="1"/>
  <c r="M121" i="1" s="1"/>
  <c r="G58" i="1"/>
  <c r="M57" i="1"/>
  <c r="G57" i="1"/>
  <c r="D120" i="1" s="1"/>
  <c r="G120" i="1" s="1"/>
  <c r="M56" i="1"/>
  <c r="G56" i="1"/>
  <c r="D119" i="1" s="1"/>
  <c r="G119" i="1" s="1"/>
  <c r="N119" i="1" s="1"/>
  <c r="M55" i="1"/>
  <c r="J118" i="1" s="1"/>
  <c r="G55" i="1"/>
  <c r="N54" i="1"/>
  <c r="M54" i="1"/>
  <c r="J117" i="1" s="1"/>
  <c r="G54" i="1"/>
  <c r="D117" i="1" s="1"/>
  <c r="G117" i="1" s="1"/>
  <c r="N117" i="1" s="1"/>
  <c r="M53" i="1"/>
  <c r="G53" i="1"/>
  <c r="N53" i="1" s="1"/>
  <c r="M52" i="1"/>
  <c r="N52" i="1" s="1"/>
  <c r="G52" i="1"/>
  <c r="M51" i="1"/>
  <c r="J114" i="1" s="1"/>
  <c r="G51" i="1"/>
  <c r="D114" i="1" s="1"/>
  <c r="M50" i="1"/>
  <c r="J113" i="1" s="1"/>
  <c r="M113" i="1" s="1"/>
  <c r="J176" i="1" s="1"/>
  <c r="M176" i="1" s="1"/>
  <c r="G50" i="1"/>
  <c r="M49" i="1"/>
  <c r="J112" i="1" s="1"/>
  <c r="M112" i="1" s="1"/>
  <c r="J175" i="1" s="1"/>
  <c r="M175" i="1" s="1"/>
  <c r="J238" i="1" s="1"/>
  <c r="M238" i="1" s="1"/>
  <c r="J301" i="1" s="1"/>
  <c r="M301" i="1" s="1"/>
  <c r="J364" i="1" s="1"/>
  <c r="M364" i="1" s="1"/>
  <c r="J427" i="1" s="1"/>
  <c r="M427" i="1" s="1"/>
  <c r="J490" i="1" s="1"/>
  <c r="M490" i="1" s="1"/>
  <c r="J553" i="1" s="1"/>
  <c r="M553" i="1" s="1"/>
  <c r="J616" i="1" s="1"/>
  <c r="M616" i="1" s="1"/>
  <c r="G49" i="1"/>
  <c r="G88" i="1" s="1"/>
  <c r="G91" i="1" s="1"/>
  <c r="G93" i="1" s="1"/>
  <c r="M48" i="1"/>
  <c r="G48" i="1"/>
  <c r="N48" i="1" s="1"/>
  <c r="M47" i="1"/>
  <c r="J110" i="1" s="1"/>
  <c r="G47" i="1"/>
  <c r="N47" i="1" s="1"/>
  <c r="H43" i="1"/>
  <c r="N176" i="1" l="1"/>
  <c r="J239" i="1"/>
  <c r="M239" i="1" s="1"/>
  <c r="J302" i="1" s="1"/>
  <c r="M302" i="1" s="1"/>
  <c r="J365" i="1" s="1"/>
  <c r="M365" i="1" s="1"/>
  <c r="J428" i="1" s="1"/>
  <c r="M428" i="1" s="1"/>
  <c r="J491" i="1" s="1"/>
  <c r="M491" i="1" s="1"/>
  <c r="J554" i="1" s="1"/>
  <c r="M554" i="1" s="1"/>
  <c r="J617" i="1" s="1"/>
  <c r="M617" i="1" s="1"/>
  <c r="N123" i="1"/>
  <c r="D186" i="1"/>
  <c r="G186" i="1" s="1"/>
  <c r="D211" i="1"/>
  <c r="G211" i="1" s="1"/>
  <c r="N148" i="1"/>
  <c r="D240" i="1"/>
  <c r="G240" i="1" s="1"/>
  <c r="N177" i="1"/>
  <c r="D181" i="1"/>
  <c r="G181" i="1" s="1"/>
  <c r="N118" i="1"/>
  <c r="D216" i="1"/>
  <c r="G216" i="1" s="1"/>
  <c r="N153" i="1"/>
  <c r="D243" i="1"/>
  <c r="G243" i="1" s="1"/>
  <c r="N180" i="1"/>
  <c r="D121" i="1"/>
  <c r="G121" i="1" s="1"/>
  <c r="N58" i="1"/>
  <c r="D187" i="1"/>
  <c r="G187" i="1" s="1"/>
  <c r="N124" i="1"/>
  <c r="N239" i="1"/>
  <c r="D302" i="1"/>
  <c r="G302" i="1" s="1"/>
  <c r="D129" i="1"/>
  <c r="G129" i="1" s="1"/>
  <c r="N66" i="1"/>
  <c r="D140" i="1"/>
  <c r="G140" i="1" s="1"/>
  <c r="N77" i="1"/>
  <c r="N111" i="1"/>
  <c r="D174" i="1"/>
  <c r="G174" i="1" s="1"/>
  <c r="N130" i="1"/>
  <c r="D193" i="1"/>
  <c r="G193" i="1" s="1"/>
  <c r="D202" i="1"/>
  <c r="G202" i="1" s="1"/>
  <c r="D213" i="1"/>
  <c r="G213" i="1" s="1"/>
  <c r="N150" i="1"/>
  <c r="D196" i="1"/>
  <c r="G196" i="1" s="1"/>
  <c r="N133" i="1"/>
  <c r="D207" i="1"/>
  <c r="G207" i="1" s="1"/>
  <c r="N144" i="1"/>
  <c r="D261" i="1"/>
  <c r="G261" i="1" s="1"/>
  <c r="N198" i="1"/>
  <c r="J139" i="1"/>
  <c r="M139" i="1" s="1"/>
  <c r="J202" i="1" s="1"/>
  <c r="M202" i="1" s="1"/>
  <c r="J265" i="1" s="1"/>
  <c r="M265" i="1" s="1"/>
  <c r="J328" i="1" s="1"/>
  <c r="M328" i="1" s="1"/>
  <c r="J391" i="1" s="1"/>
  <c r="M391" i="1" s="1"/>
  <c r="J454" i="1" s="1"/>
  <c r="M454" i="1" s="1"/>
  <c r="J517" i="1" s="1"/>
  <c r="M517" i="1" s="1"/>
  <c r="J580" i="1" s="1"/>
  <c r="M580" i="1" s="1"/>
  <c r="J643" i="1" s="1"/>
  <c r="M643" i="1" s="1"/>
  <c r="D245" i="1"/>
  <c r="G245" i="1" s="1"/>
  <c r="N182" i="1"/>
  <c r="J128" i="1"/>
  <c r="M128" i="1" s="1"/>
  <c r="N65" i="1"/>
  <c r="D218" i="1"/>
  <c r="G218" i="1" s="1"/>
  <c r="N155" i="1"/>
  <c r="D208" i="1"/>
  <c r="G208" i="1" s="1"/>
  <c r="J126" i="1"/>
  <c r="M126" i="1" s="1"/>
  <c r="N63" i="1"/>
  <c r="N141" i="1"/>
  <c r="D204" i="1"/>
  <c r="G204" i="1" s="1"/>
  <c r="N71" i="1"/>
  <c r="D134" i="1"/>
  <c r="G134" i="1" s="1"/>
  <c r="D179" i="1"/>
  <c r="G179" i="1" s="1"/>
  <c r="N116" i="1"/>
  <c r="N49" i="1"/>
  <c r="N88" i="1" s="1"/>
  <c r="N91" i="1" s="1"/>
  <c r="N93" i="1" s="1"/>
  <c r="D112" i="1"/>
  <c r="G112" i="1" s="1"/>
  <c r="D149" i="1"/>
  <c r="G149" i="1" s="1"/>
  <c r="N86" i="1"/>
  <c r="N131" i="1"/>
  <c r="N136" i="1"/>
  <c r="D199" i="1"/>
  <c r="G199" i="1" s="1"/>
  <c r="N194" i="1"/>
  <c r="D185" i="1"/>
  <c r="G185" i="1" s="1"/>
  <c r="N122" i="1"/>
  <c r="N147" i="1"/>
  <c r="D210" i="1"/>
  <c r="G210" i="1" s="1"/>
  <c r="D183" i="1"/>
  <c r="G183" i="1" s="1"/>
  <c r="N120" i="1"/>
  <c r="J201" i="1"/>
  <c r="M201" i="1" s="1"/>
  <c r="J264" i="1" s="1"/>
  <c r="M264" i="1" s="1"/>
  <c r="J327" i="1" s="1"/>
  <c r="M327" i="1" s="1"/>
  <c r="J390" i="1" s="1"/>
  <c r="M390" i="1" s="1"/>
  <c r="J453" i="1" s="1"/>
  <c r="M453" i="1" s="1"/>
  <c r="J516" i="1" s="1"/>
  <c r="M516" i="1" s="1"/>
  <c r="J579" i="1" s="1"/>
  <c r="M579" i="1" s="1"/>
  <c r="J642" i="1" s="1"/>
  <c r="M642" i="1" s="1"/>
  <c r="N138" i="1"/>
  <c r="D146" i="1"/>
  <c r="G146" i="1" s="1"/>
  <c r="N83" i="1"/>
  <c r="D254" i="1"/>
  <c r="G254" i="1" s="1"/>
  <c r="D200" i="1"/>
  <c r="G200" i="1" s="1"/>
  <c r="N137" i="1"/>
  <c r="D332" i="1"/>
  <c r="G332" i="1" s="1"/>
  <c r="J143" i="1"/>
  <c r="M143" i="1" s="1"/>
  <c r="J206" i="1" s="1"/>
  <c r="M206" i="1" s="1"/>
  <c r="J269" i="1" s="1"/>
  <c r="M269" i="1" s="1"/>
  <c r="J332" i="1" s="1"/>
  <c r="M332" i="1" s="1"/>
  <c r="J395" i="1" s="1"/>
  <c r="M395" i="1" s="1"/>
  <c r="J458" i="1" s="1"/>
  <c r="M458" i="1" s="1"/>
  <c r="J521" i="1" s="1"/>
  <c r="M521" i="1" s="1"/>
  <c r="J584" i="1" s="1"/>
  <c r="M584" i="1" s="1"/>
  <c r="J647" i="1" s="1"/>
  <c r="M647" i="1" s="1"/>
  <c r="N215" i="1"/>
  <c r="N55" i="1"/>
  <c r="N127" i="1"/>
  <c r="D190" i="1"/>
  <c r="G190" i="1" s="1"/>
  <c r="D132" i="1"/>
  <c r="G132" i="1" s="1"/>
  <c r="M110" i="1"/>
  <c r="N50" i="1"/>
  <c r="N201" i="1"/>
  <c r="N56" i="1"/>
  <c r="D125" i="1"/>
  <c r="G125" i="1" s="1"/>
  <c r="N51" i="1"/>
  <c r="N59" i="1"/>
  <c r="N70" i="1"/>
  <c r="N81" i="1"/>
  <c r="N87" i="1"/>
  <c r="N92" i="1"/>
  <c r="D110" i="1"/>
  <c r="N115" i="1"/>
  <c r="N135" i="1"/>
  <c r="D178" i="1"/>
  <c r="G178" i="1" s="1"/>
  <c r="D257" i="1"/>
  <c r="G257" i="1" s="1"/>
  <c r="N264" i="1"/>
  <c r="D327" i="1"/>
  <c r="G327" i="1" s="1"/>
  <c r="D315" i="1"/>
  <c r="G315" i="1" s="1"/>
  <c r="N114" i="1"/>
  <c r="N75" i="1"/>
  <c r="N78" i="1"/>
  <c r="D142" i="1"/>
  <c r="G142" i="1" s="1"/>
  <c r="N79" i="1"/>
  <c r="N57" i="1"/>
  <c r="J145" i="1"/>
  <c r="M145" i="1" s="1"/>
  <c r="J208" i="1" s="1"/>
  <c r="M208" i="1" s="1"/>
  <c r="J271" i="1" s="1"/>
  <c r="M271" i="1" s="1"/>
  <c r="J334" i="1" s="1"/>
  <c r="M334" i="1" s="1"/>
  <c r="J397" i="1" s="1"/>
  <c r="M397" i="1" s="1"/>
  <c r="J460" i="1" s="1"/>
  <c r="M460" i="1" s="1"/>
  <c r="J523" i="1" s="1"/>
  <c r="M523" i="1" s="1"/>
  <c r="J586" i="1" s="1"/>
  <c r="M586" i="1" s="1"/>
  <c r="J649" i="1" s="1"/>
  <c r="M649" i="1" s="1"/>
  <c r="N82" i="1"/>
  <c r="N68" i="1"/>
  <c r="M88" i="1"/>
  <c r="M91" i="1" s="1"/>
  <c r="M93" i="1" s="1"/>
  <c r="N467" i="1"/>
  <c r="N594" i="1"/>
  <c r="H529" i="1" l="1"/>
  <c r="H277" i="1"/>
  <c r="J173" i="1"/>
  <c r="M151" i="1"/>
  <c r="M154" i="1" s="1"/>
  <c r="M156" i="1" s="1"/>
  <c r="D246" i="1"/>
  <c r="G246" i="1" s="1"/>
  <c r="N183" i="1"/>
  <c r="D267" i="1"/>
  <c r="G267" i="1" s="1"/>
  <c r="N204" i="1"/>
  <c r="J191" i="1"/>
  <c r="M191" i="1" s="1"/>
  <c r="N128" i="1"/>
  <c r="D192" i="1"/>
  <c r="G192" i="1" s="1"/>
  <c r="N129" i="1"/>
  <c r="H403" i="1"/>
  <c r="D151" i="1"/>
  <c r="D154" i="1" s="1"/>
  <c r="D156" i="1" s="1"/>
  <c r="G110" i="1"/>
  <c r="J151" i="1"/>
  <c r="J154" i="1" s="1"/>
  <c r="J156" i="1" s="1"/>
  <c r="D263" i="1"/>
  <c r="G263" i="1" s="1"/>
  <c r="N200" i="1"/>
  <c r="N149" i="1"/>
  <c r="D212" i="1"/>
  <c r="G212" i="1" s="1"/>
  <c r="N302" i="1"/>
  <c r="D365" i="1"/>
  <c r="G365" i="1" s="1"/>
  <c r="N216" i="1"/>
  <c r="D279" i="1"/>
  <c r="G279" i="1" s="1"/>
  <c r="N181" i="1"/>
  <c r="D244" i="1"/>
  <c r="G244" i="1" s="1"/>
  <c r="N202" i="1"/>
  <c r="D265" i="1"/>
  <c r="G265" i="1" s="1"/>
  <c r="D378" i="1"/>
  <c r="G378" i="1" s="1"/>
  <c r="D253" i="1"/>
  <c r="G253" i="1" s="1"/>
  <c r="N190" i="1"/>
  <c r="N206" i="1"/>
  <c r="N139" i="1"/>
  <c r="N187" i="1"/>
  <c r="D250" i="1"/>
  <c r="G250" i="1" s="1"/>
  <c r="D390" i="1"/>
  <c r="G390" i="1" s="1"/>
  <c r="N327" i="1"/>
  <c r="D209" i="1"/>
  <c r="G209" i="1" s="1"/>
  <c r="N146" i="1"/>
  <c r="D324" i="1"/>
  <c r="G324" i="1" s="1"/>
  <c r="N261" i="1"/>
  <c r="D256" i="1"/>
  <c r="G256" i="1" s="1"/>
  <c r="N193" i="1"/>
  <c r="N240" i="1"/>
  <c r="D303" i="1"/>
  <c r="G303" i="1" s="1"/>
  <c r="N132" i="1"/>
  <c r="D195" i="1"/>
  <c r="G195" i="1" s="1"/>
  <c r="H466" i="1"/>
  <c r="D248" i="1"/>
  <c r="G248" i="1" s="1"/>
  <c r="N185" i="1"/>
  <c r="D242" i="1"/>
  <c r="G242" i="1" s="1"/>
  <c r="N179" i="1"/>
  <c r="N208" i="1"/>
  <c r="D271" i="1"/>
  <c r="G271" i="1" s="1"/>
  <c r="N121" i="1"/>
  <c r="D184" i="1"/>
  <c r="G184" i="1" s="1"/>
  <c r="N243" i="1"/>
  <c r="D306" i="1"/>
  <c r="G306" i="1" s="1"/>
  <c r="N112" i="1"/>
  <c r="D175" i="1"/>
  <c r="G175" i="1" s="1"/>
  <c r="H655" i="1"/>
  <c r="N134" i="1"/>
  <c r="D197" i="1"/>
  <c r="G197" i="1" s="1"/>
  <c r="N145" i="1"/>
  <c r="D270" i="1"/>
  <c r="G270" i="1" s="1"/>
  <c r="N207" i="1"/>
  <c r="D237" i="1"/>
  <c r="G237" i="1" s="1"/>
  <c r="N174" i="1"/>
  <c r="D274" i="1"/>
  <c r="G274" i="1" s="1"/>
  <c r="N211" i="1"/>
  <c r="N210" i="1"/>
  <c r="D273" i="1"/>
  <c r="G273" i="1" s="1"/>
  <c r="H151" i="1"/>
  <c r="D320" i="1"/>
  <c r="G320" i="1" s="1"/>
  <c r="N257" i="1"/>
  <c r="N186" i="1"/>
  <c r="D249" i="1"/>
  <c r="G249" i="1" s="1"/>
  <c r="D317" i="1"/>
  <c r="G317" i="1" s="1"/>
  <c r="N199" i="1"/>
  <c r="D262" i="1"/>
  <c r="G262" i="1" s="1"/>
  <c r="N218" i="1"/>
  <c r="D281" i="1"/>
  <c r="G281" i="1" s="1"/>
  <c r="N196" i="1"/>
  <c r="D259" i="1"/>
  <c r="G259" i="1" s="1"/>
  <c r="D308" i="1"/>
  <c r="G308" i="1" s="1"/>
  <c r="N245" i="1"/>
  <c r="N126" i="1"/>
  <c r="J189" i="1"/>
  <c r="M189" i="1" s="1"/>
  <c r="H592" i="1"/>
  <c r="N178" i="1"/>
  <c r="D241" i="1"/>
  <c r="G241" i="1" s="1"/>
  <c r="N143" i="1"/>
  <c r="N269" i="1"/>
  <c r="N140" i="1"/>
  <c r="D203" i="1"/>
  <c r="G203" i="1" s="1"/>
  <c r="H214" i="1"/>
  <c r="D276" i="1"/>
  <c r="G276" i="1" s="1"/>
  <c r="N213" i="1"/>
  <c r="H340" i="1"/>
  <c r="D205" i="1"/>
  <c r="G205" i="1" s="1"/>
  <c r="N142" i="1"/>
  <c r="N125" i="1"/>
  <c r="D188" i="1"/>
  <c r="G188" i="1" s="1"/>
  <c r="N332" i="1"/>
  <c r="D395" i="1"/>
  <c r="G395" i="1" s="1"/>
  <c r="N365" i="1" l="1"/>
  <c r="D428" i="1"/>
  <c r="G428" i="1" s="1"/>
  <c r="N256" i="1"/>
  <c r="D319" i="1"/>
  <c r="G319" i="1" s="1"/>
  <c r="N197" i="1"/>
  <c r="D260" i="1"/>
  <c r="G260" i="1" s="1"/>
  <c r="D336" i="1"/>
  <c r="G336" i="1" s="1"/>
  <c r="N273" i="1"/>
  <c r="D344" i="1"/>
  <c r="G344" i="1" s="1"/>
  <c r="N344" i="1" s="1"/>
  <c r="N281" i="1"/>
  <c r="D258" i="1"/>
  <c r="G258" i="1" s="1"/>
  <c r="N195" i="1"/>
  <c r="D453" i="1"/>
  <c r="G453" i="1" s="1"/>
  <c r="N390" i="1"/>
  <c r="D275" i="1"/>
  <c r="G275" i="1" s="1"/>
  <c r="N212" i="1"/>
  <c r="J252" i="1"/>
  <c r="M252" i="1" s="1"/>
  <c r="N189" i="1"/>
  <c r="D333" i="1"/>
  <c r="G333" i="1" s="1"/>
  <c r="N270" i="1"/>
  <c r="D266" i="1"/>
  <c r="G266" i="1" s="1"/>
  <c r="N203" i="1"/>
  <c r="D307" i="1"/>
  <c r="G307" i="1" s="1"/>
  <c r="N244" i="1"/>
  <c r="N395" i="1"/>
  <c r="D458" i="1"/>
  <c r="G458" i="1" s="1"/>
  <c r="D369" i="1"/>
  <c r="G369" i="1" s="1"/>
  <c r="N306" i="1"/>
  <c r="D313" i="1"/>
  <c r="G313" i="1" s="1"/>
  <c r="N250" i="1"/>
  <c r="D342" i="1"/>
  <c r="G342" i="1" s="1"/>
  <c r="N342" i="1" s="1"/>
  <c r="N279" i="1"/>
  <c r="D251" i="1"/>
  <c r="G251" i="1" s="1"/>
  <c r="N188" i="1"/>
  <c r="D304" i="1"/>
  <c r="G304" i="1" s="1"/>
  <c r="N241" i="1"/>
  <c r="N184" i="1"/>
  <c r="D247" i="1"/>
  <c r="G247" i="1" s="1"/>
  <c r="N237" i="1"/>
  <c r="D300" i="1"/>
  <c r="G300" i="1" s="1"/>
  <c r="J254" i="1"/>
  <c r="M254" i="1" s="1"/>
  <c r="N191" i="1"/>
  <c r="D380" i="1"/>
  <c r="G380" i="1" s="1"/>
  <c r="D316" i="1"/>
  <c r="G316" i="1" s="1"/>
  <c r="N253" i="1"/>
  <c r="N324" i="1"/>
  <c r="D387" i="1"/>
  <c r="G387" i="1" s="1"/>
  <c r="N242" i="1"/>
  <c r="D305" i="1"/>
  <c r="G305" i="1" s="1"/>
  <c r="D309" i="1"/>
  <c r="G309" i="1" s="1"/>
  <c r="N246" i="1"/>
  <c r="N175" i="1"/>
  <c r="D238" i="1"/>
  <c r="G238" i="1" s="1"/>
  <c r="D325" i="1"/>
  <c r="G325" i="1" s="1"/>
  <c r="N262" i="1"/>
  <c r="D337" i="1"/>
  <c r="G337" i="1" s="1"/>
  <c r="N274" i="1"/>
  <c r="D366" i="1"/>
  <c r="G366" i="1" s="1"/>
  <c r="N303" i="1"/>
  <c r="D255" i="1"/>
  <c r="G255" i="1" s="1"/>
  <c r="N192" i="1"/>
  <c r="D334" i="1"/>
  <c r="G334" i="1" s="1"/>
  <c r="N271" i="1"/>
  <c r="D268" i="1"/>
  <c r="G268" i="1" s="1"/>
  <c r="N205" i="1"/>
  <c r="D312" i="1"/>
  <c r="G312" i="1" s="1"/>
  <c r="N249" i="1"/>
  <c r="D330" i="1"/>
  <c r="G330" i="1" s="1"/>
  <c r="N267" i="1"/>
  <c r="D441" i="1"/>
  <c r="G441" i="1" s="1"/>
  <c r="D326" i="1"/>
  <c r="G326" i="1" s="1"/>
  <c r="N263" i="1"/>
  <c r="N276" i="1"/>
  <c r="D339" i="1"/>
  <c r="G339" i="1" s="1"/>
  <c r="D371" i="1"/>
  <c r="G371" i="1" s="1"/>
  <c r="N308" i="1"/>
  <c r="N320" i="1"/>
  <c r="D383" i="1"/>
  <c r="G383" i="1" s="1"/>
  <c r="D272" i="1"/>
  <c r="G272" i="1" s="1"/>
  <c r="N209" i="1"/>
  <c r="D328" i="1"/>
  <c r="G328" i="1" s="1"/>
  <c r="N265" i="1"/>
  <c r="D322" i="1"/>
  <c r="G322" i="1" s="1"/>
  <c r="N259" i="1"/>
  <c r="N248" i="1"/>
  <c r="D311" i="1"/>
  <c r="G311" i="1" s="1"/>
  <c r="N110" i="1"/>
  <c r="N151" i="1" s="1"/>
  <c r="N154" i="1" s="1"/>
  <c r="N156" i="1" s="1"/>
  <c r="G151" i="1"/>
  <c r="G154" i="1" s="1"/>
  <c r="G156" i="1" s="1"/>
  <c r="D173" i="1"/>
  <c r="J214" i="1"/>
  <c r="J217" i="1" s="1"/>
  <c r="J219" i="1" s="1"/>
  <c r="M173" i="1"/>
  <c r="D388" i="1" l="1"/>
  <c r="G388" i="1" s="1"/>
  <c r="N325" i="1"/>
  <c r="N311" i="1"/>
  <c r="D374" i="1"/>
  <c r="G374" i="1" s="1"/>
  <c r="D363" i="1"/>
  <c r="G363" i="1" s="1"/>
  <c r="N300" i="1"/>
  <c r="N309" i="1"/>
  <c r="D372" i="1"/>
  <c r="G372" i="1" s="1"/>
  <c r="D432" i="1"/>
  <c r="G432" i="1" s="1"/>
  <c r="N369" i="1"/>
  <c r="N305" i="1"/>
  <c r="D368" i="1"/>
  <c r="G368" i="1" s="1"/>
  <c r="D491" i="1"/>
  <c r="G491" i="1" s="1"/>
  <c r="N428" i="1"/>
  <c r="D389" i="1"/>
  <c r="G389" i="1" s="1"/>
  <c r="N326" i="1"/>
  <c r="D391" i="1"/>
  <c r="G391" i="1" s="1"/>
  <c r="N328" i="1"/>
  <c r="D504" i="1"/>
  <c r="G504" i="1" s="1"/>
  <c r="N366" i="1"/>
  <c r="D429" i="1"/>
  <c r="G429" i="1" s="1"/>
  <c r="D367" i="1"/>
  <c r="G367" i="1" s="1"/>
  <c r="N304" i="1"/>
  <c r="D370" i="1"/>
  <c r="G370" i="1" s="1"/>
  <c r="N307" i="1"/>
  <c r="D321" i="1"/>
  <c r="G321" i="1" s="1"/>
  <c r="N258" i="1"/>
  <c r="D446" i="1"/>
  <c r="G446" i="1" s="1"/>
  <c r="N383" i="1"/>
  <c r="D397" i="1"/>
  <c r="G397" i="1" s="1"/>
  <c r="N334" i="1"/>
  <c r="D338" i="1"/>
  <c r="G338" i="1" s="1"/>
  <c r="N275" i="1"/>
  <c r="N247" i="1"/>
  <c r="D310" i="1"/>
  <c r="G310" i="1" s="1"/>
  <c r="N255" i="1"/>
  <c r="D318" i="1"/>
  <c r="G318" i="1" s="1"/>
  <c r="D516" i="1"/>
  <c r="G516" i="1" s="1"/>
  <c r="N453" i="1"/>
  <c r="D450" i="1"/>
  <c r="G450" i="1" s="1"/>
  <c r="N387" i="1"/>
  <c r="D375" i="1"/>
  <c r="G375" i="1" s="1"/>
  <c r="N312" i="1"/>
  <c r="D402" i="1"/>
  <c r="G402" i="1" s="1"/>
  <c r="N339" i="1"/>
  <c r="D382" i="1"/>
  <c r="G382" i="1" s="1"/>
  <c r="N319" i="1"/>
  <c r="D521" i="1"/>
  <c r="G521" i="1" s="1"/>
  <c r="N458" i="1"/>
  <c r="D385" i="1"/>
  <c r="G385" i="1" s="1"/>
  <c r="N322" i="1"/>
  <c r="J236" i="1"/>
  <c r="M214" i="1"/>
  <c r="M217" i="1" s="1"/>
  <c r="M219" i="1" s="1"/>
  <c r="D335" i="1"/>
  <c r="G335" i="1" s="1"/>
  <c r="N272" i="1"/>
  <c r="D393" i="1"/>
  <c r="G393" i="1" s="1"/>
  <c r="N330" i="1"/>
  <c r="D400" i="1"/>
  <c r="G400" i="1" s="1"/>
  <c r="N337" i="1"/>
  <c r="D379" i="1"/>
  <c r="G379" i="1" s="1"/>
  <c r="N316" i="1"/>
  <c r="N251" i="1"/>
  <c r="D314" i="1"/>
  <c r="G314" i="1" s="1"/>
  <c r="N266" i="1"/>
  <c r="D329" i="1"/>
  <c r="G329" i="1" s="1"/>
  <c r="D443" i="1"/>
  <c r="G443" i="1" s="1"/>
  <c r="G173" i="1"/>
  <c r="D214" i="1"/>
  <c r="D217" i="1" s="1"/>
  <c r="D219" i="1" s="1"/>
  <c r="N333" i="1"/>
  <c r="D396" i="1"/>
  <c r="G396" i="1" s="1"/>
  <c r="D399" i="1"/>
  <c r="G399" i="1" s="1"/>
  <c r="N336" i="1"/>
  <c r="N238" i="1"/>
  <c r="D301" i="1"/>
  <c r="G301" i="1" s="1"/>
  <c r="N260" i="1"/>
  <c r="D323" i="1"/>
  <c r="G323" i="1" s="1"/>
  <c r="N371" i="1"/>
  <c r="D434" i="1"/>
  <c r="G434" i="1" s="1"/>
  <c r="D331" i="1"/>
  <c r="G331" i="1" s="1"/>
  <c r="N268" i="1"/>
  <c r="J317" i="1"/>
  <c r="M317" i="1" s="1"/>
  <c r="N254" i="1"/>
  <c r="D376" i="1"/>
  <c r="G376" i="1" s="1"/>
  <c r="N313" i="1"/>
  <c r="J315" i="1"/>
  <c r="M315" i="1" s="1"/>
  <c r="N252" i="1"/>
  <c r="D398" i="1" l="1"/>
  <c r="G398" i="1" s="1"/>
  <c r="N335" i="1"/>
  <c r="D460" i="1"/>
  <c r="G460" i="1" s="1"/>
  <c r="N397" i="1"/>
  <c r="N329" i="1"/>
  <c r="D392" i="1"/>
  <c r="G392" i="1" s="1"/>
  <c r="J277" i="1"/>
  <c r="J280" i="1" s="1"/>
  <c r="J282" i="1" s="1"/>
  <c r="M236" i="1"/>
  <c r="D454" i="1"/>
  <c r="G454" i="1" s="1"/>
  <c r="N391" i="1"/>
  <c r="D452" i="1"/>
  <c r="G452" i="1" s="1"/>
  <c r="N389" i="1"/>
  <c r="D462" i="1"/>
  <c r="G462" i="1" s="1"/>
  <c r="N399" i="1"/>
  <c r="N379" i="1"/>
  <c r="D442" i="1"/>
  <c r="G442" i="1" s="1"/>
  <c r="D433" i="1"/>
  <c r="G433" i="1" s="1"/>
  <c r="N370" i="1"/>
  <c r="N368" i="1"/>
  <c r="D431" i="1"/>
  <c r="G431" i="1" s="1"/>
  <c r="J380" i="1"/>
  <c r="M380" i="1" s="1"/>
  <c r="N317" i="1"/>
  <c r="D463" i="1"/>
  <c r="G463" i="1" s="1"/>
  <c r="N400" i="1"/>
  <c r="N382" i="1"/>
  <c r="D445" i="1"/>
  <c r="G445" i="1" s="1"/>
  <c r="N367" i="1"/>
  <c r="D430" i="1"/>
  <c r="G430" i="1" s="1"/>
  <c r="D506" i="1"/>
  <c r="G506" i="1" s="1"/>
  <c r="D567" i="1"/>
  <c r="G567" i="1" s="1"/>
  <c r="D386" i="1"/>
  <c r="G386" i="1" s="1"/>
  <c r="N323" i="1"/>
  <c r="D509" i="1"/>
  <c r="G509" i="1" s="1"/>
  <c r="N446" i="1"/>
  <c r="D377" i="1"/>
  <c r="G377" i="1" s="1"/>
  <c r="N314" i="1"/>
  <c r="J378" i="1"/>
  <c r="M378" i="1" s="1"/>
  <c r="N315" i="1"/>
  <c r="D384" i="1"/>
  <c r="G384" i="1" s="1"/>
  <c r="N321" i="1"/>
  <c r="D439" i="1"/>
  <c r="G439" i="1" s="1"/>
  <c r="N376" i="1"/>
  <c r="D584" i="1"/>
  <c r="G584" i="1" s="1"/>
  <c r="N521" i="1"/>
  <c r="D459" i="1"/>
  <c r="G459" i="1" s="1"/>
  <c r="N396" i="1"/>
  <c r="D492" i="1"/>
  <c r="G492" i="1" s="1"/>
  <c r="N429" i="1"/>
  <c r="D438" i="1"/>
  <c r="G438" i="1" s="1"/>
  <c r="N375" i="1"/>
  <c r="D513" i="1"/>
  <c r="G513" i="1" s="1"/>
  <c r="N450" i="1"/>
  <c r="N363" i="1"/>
  <c r="D426" i="1"/>
  <c r="G426" i="1" s="1"/>
  <c r="N374" i="1"/>
  <c r="D437" i="1"/>
  <c r="G437" i="1" s="1"/>
  <c r="D579" i="1"/>
  <c r="G579" i="1" s="1"/>
  <c r="N516" i="1"/>
  <c r="D381" i="1"/>
  <c r="G381" i="1" s="1"/>
  <c r="N318" i="1"/>
  <c r="D554" i="1"/>
  <c r="G554" i="1" s="1"/>
  <c r="N491" i="1"/>
  <c r="N310" i="1"/>
  <c r="D373" i="1"/>
  <c r="G373" i="1" s="1"/>
  <c r="D394" i="1"/>
  <c r="G394" i="1" s="1"/>
  <c r="N331" i="1"/>
  <c r="G214" i="1"/>
  <c r="G217" i="1" s="1"/>
  <c r="G219" i="1" s="1"/>
  <c r="N173" i="1"/>
  <c r="N214" i="1" s="1"/>
  <c r="N217" i="1" s="1"/>
  <c r="N219" i="1" s="1"/>
  <c r="D236" i="1"/>
  <c r="N393" i="1"/>
  <c r="D456" i="1"/>
  <c r="G456" i="1" s="1"/>
  <c r="D465" i="1"/>
  <c r="G465" i="1" s="1"/>
  <c r="N402" i="1"/>
  <c r="D401" i="1"/>
  <c r="G401" i="1" s="1"/>
  <c r="N338" i="1"/>
  <c r="D495" i="1"/>
  <c r="G495" i="1" s="1"/>
  <c r="N432" i="1"/>
  <c r="N301" i="1"/>
  <c r="D364" i="1"/>
  <c r="G364" i="1" s="1"/>
  <c r="D448" i="1"/>
  <c r="G448" i="1" s="1"/>
  <c r="N385" i="1"/>
  <c r="N388" i="1"/>
  <c r="D451" i="1"/>
  <c r="G451" i="1" s="1"/>
  <c r="D497" i="1"/>
  <c r="G497" i="1" s="1"/>
  <c r="N434" i="1"/>
  <c r="N372" i="1"/>
  <c r="D435" i="1"/>
  <c r="G435" i="1" s="1"/>
  <c r="D494" i="1" l="1"/>
  <c r="G494" i="1" s="1"/>
  <c r="N431" i="1"/>
  <c r="N439" i="1"/>
  <c r="D502" i="1"/>
  <c r="G502" i="1" s="1"/>
  <c r="D436" i="1"/>
  <c r="G436" i="1" s="1"/>
  <c r="N373" i="1"/>
  <c r="D528" i="1"/>
  <c r="G528" i="1" s="1"/>
  <c r="N465" i="1"/>
  <c r="N445" i="1"/>
  <c r="D508" i="1"/>
  <c r="G508" i="1" s="1"/>
  <c r="N456" i="1"/>
  <c r="D519" i="1"/>
  <c r="G519" i="1" s="1"/>
  <c r="D525" i="1"/>
  <c r="G525" i="1" s="1"/>
  <c r="N462" i="1"/>
  <c r="D277" i="1"/>
  <c r="D280" i="1" s="1"/>
  <c r="D282" i="1" s="1"/>
  <c r="G236" i="1"/>
  <c r="N579" i="1"/>
  <c r="D642" i="1"/>
  <c r="G642" i="1" s="1"/>
  <c r="N642" i="1" s="1"/>
  <c r="D522" i="1"/>
  <c r="G522" i="1" s="1"/>
  <c r="N459" i="1"/>
  <c r="D572" i="1"/>
  <c r="G572" i="1" s="1"/>
  <c r="N509" i="1"/>
  <c r="D526" i="1"/>
  <c r="G526" i="1" s="1"/>
  <c r="N463" i="1"/>
  <c r="D515" i="1"/>
  <c r="G515" i="1" s="1"/>
  <c r="N452" i="1"/>
  <c r="J299" i="1"/>
  <c r="M277" i="1"/>
  <c r="M280" i="1" s="1"/>
  <c r="M282" i="1" s="1"/>
  <c r="N394" i="1"/>
  <c r="D457" i="1"/>
  <c r="G457" i="1" s="1"/>
  <c r="D558" i="1"/>
  <c r="G558" i="1" s="1"/>
  <c r="N495" i="1"/>
  <c r="D560" i="1"/>
  <c r="G560" i="1" s="1"/>
  <c r="N497" i="1"/>
  <c r="D514" i="1"/>
  <c r="G514" i="1" s="1"/>
  <c r="N451" i="1"/>
  <c r="D555" i="1"/>
  <c r="G555" i="1" s="1"/>
  <c r="N492" i="1"/>
  <c r="D461" i="1"/>
  <c r="G461" i="1" s="1"/>
  <c r="N398" i="1"/>
  <c r="D511" i="1"/>
  <c r="G511" i="1" s="1"/>
  <c r="N448" i="1"/>
  <c r="D500" i="1"/>
  <c r="G500" i="1" s="1"/>
  <c r="N437" i="1"/>
  <c r="D489" i="1"/>
  <c r="G489" i="1" s="1"/>
  <c r="N426" i="1"/>
  <c r="D444" i="1"/>
  <c r="G444" i="1" s="1"/>
  <c r="N381" i="1"/>
  <c r="N377" i="1"/>
  <c r="D440" i="1"/>
  <c r="G440" i="1" s="1"/>
  <c r="D427" i="1"/>
  <c r="G427" i="1" s="1"/>
  <c r="N364" i="1"/>
  <c r="D647" i="1"/>
  <c r="G647" i="1" s="1"/>
  <c r="N647" i="1" s="1"/>
  <c r="N584" i="1"/>
  <c r="D449" i="1"/>
  <c r="G449" i="1" s="1"/>
  <c r="N386" i="1"/>
  <c r="J443" i="1"/>
  <c r="M443" i="1" s="1"/>
  <c r="N380" i="1"/>
  <c r="D517" i="1"/>
  <c r="G517" i="1" s="1"/>
  <c r="N454" i="1"/>
  <c r="D630" i="1"/>
  <c r="G630" i="1" s="1"/>
  <c r="D455" i="1"/>
  <c r="G455" i="1" s="1"/>
  <c r="N392" i="1"/>
  <c r="D498" i="1"/>
  <c r="G498" i="1" s="1"/>
  <c r="N435" i="1"/>
  <c r="D576" i="1"/>
  <c r="G576" i="1" s="1"/>
  <c r="N513" i="1"/>
  <c r="D569" i="1"/>
  <c r="G569" i="1" s="1"/>
  <c r="D464" i="1"/>
  <c r="G464" i="1" s="1"/>
  <c r="N401" i="1"/>
  <c r="D493" i="1"/>
  <c r="G493" i="1" s="1"/>
  <c r="N430" i="1"/>
  <c r="D505" i="1"/>
  <c r="G505" i="1" s="1"/>
  <c r="N442" i="1"/>
  <c r="D447" i="1"/>
  <c r="G447" i="1" s="1"/>
  <c r="N384" i="1"/>
  <c r="N433" i="1"/>
  <c r="D496" i="1"/>
  <c r="G496" i="1" s="1"/>
  <c r="D617" i="1"/>
  <c r="G617" i="1" s="1"/>
  <c r="N617" i="1" s="1"/>
  <c r="N554" i="1"/>
  <c r="D501" i="1"/>
  <c r="G501" i="1" s="1"/>
  <c r="N438" i="1"/>
  <c r="J441" i="1"/>
  <c r="M441" i="1" s="1"/>
  <c r="N378" i="1"/>
  <c r="D523" i="1"/>
  <c r="G523" i="1" s="1"/>
  <c r="N460" i="1"/>
  <c r="N505" i="1" l="1"/>
  <c r="D568" i="1"/>
  <c r="G568" i="1" s="1"/>
  <c r="D490" i="1"/>
  <c r="G490" i="1" s="1"/>
  <c r="N427" i="1"/>
  <c r="M299" i="1"/>
  <c r="J340" i="1"/>
  <c r="J343" i="1" s="1"/>
  <c r="J345" i="1" s="1"/>
  <c r="J504" i="1"/>
  <c r="M504" i="1" s="1"/>
  <c r="N441" i="1"/>
  <c r="D588" i="1"/>
  <c r="G588" i="1" s="1"/>
  <c r="N525" i="1"/>
  <c r="D564" i="1"/>
  <c r="G564" i="1" s="1"/>
  <c r="N501" i="1"/>
  <c r="D527" i="1"/>
  <c r="G527" i="1" s="1"/>
  <c r="N464" i="1"/>
  <c r="N517" i="1"/>
  <c r="D580" i="1"/>
  <c r="G580" i="1" s="1"/>
  <c r="D507" i="1"/>
  <c r="G507" i="1" s="1"/>
  <c r="N444" i="1"/>
  <c r="D577" i="1"/>
  <c r="G577" i="1" s="1"/>
  <c r="N514" i="1"/>
  <c r="D589" i="1"/>
  <c r="G589" i="1" s="1"/>
  <c r="N526" i="1"/>
  <c r="N523" i="1"/>
  <c r="D586" i="1"/>
  <c r="G586" i="1" s="1"/>
  <c r="D518" i="1"/>
  <c r="G518" i="1" s="1"/>
  <c r="N455" i="1"/>
  <c r="N493" i="1"/>
  <c r="D556" i="1"/>
  <c r="G556" i="1" s="1"/>
  <c r="D578" i="1"/>
  <c r="G578" i="1" s="1"/>
  <c r="N515" i="1"/>
  <c r="D632" i="1"/>
  <c r="G632" i="1" s="1"/>
  <c r="N508" i="1"/>
  <c r="D571" i="1"/>
  <c r="G571" i="1" s="1"/>
  <c r="N494" i="1"/>
  <c r="D557" i="1"/>
  <c r="G557" i="1" s="1"/>
  <c r="D582" i="1"/>
  <c r="G582" i="1" s="1"/>
  <c r="N519" i="1"/>
  <c r="J506" i="1"/>
  <c r="M506" i="1" s="1"/>
  <c r="N443" i="1"/>
  <c r="D552" i="1"/>
  <c r="G552" i="1" s="1"/>
  <c r="N489" i="1"/>
  <c r="D623" i="1"/>
  <c r="G623" i="1" s="1"/>
  <c r="N623" i="1" s="1"/>
  <c r="N560" i="1"/>
  <c r="D635" i="1"/>
  <c r="G635" i="1" s="1"/>
  <c r="N635" i="1" s="1"/>
  <c r="N572" i="1"/>
  <c r="N461" i="1"/>
  <c r="D524" i="1"/>
  <c r="G524" i="1" s="1"/>
  <c r="D503" i="1"/>
  <c r="G503" i="1" s="1"/>
  <c r="N440" i="1"/>
  <c r="N555" i="1"/>
  <c r="D618" i="1"/>
  <c r="G618" i="1" s="1"/>
  <c r="N618" i="1" s="1"/>
  <c r="D559" i="1"/>
  <c r="G559" i="1" s="1"/>
  <c r="N496" i="1"/>
  <c r="D639" i="1"/>
  <c r="G639" i="1" s="1"/>
  <c r="N639" i="1" s="1"/>
  <c r="N576" i="1"/>
  <c r="D621" i="1"/>
  <c r="G621" i="1" s="1"/>
  <c r="N621" i="1" s="1"/>
  <c r="N558" i="1"/>
  <c r="D591" i="1"/>
  <c r="G591" i="1" s="1"/>
  <c r="N528" i="1"/>
  <c r="D520" i="1"/>
  <c r="G520" i="1" s="1"/>
  <c r="N457" i="1"/>
  <c r="D510" i="1"/>
  <c r="G510" i="1" s="1"/>
  <c r="N447" i="1"/>
  <c r="D561" i="1"/>
  <c r="G561" i="1" s="1"/>
  <c r="N498" i="1"/>
  <c r="N511" i="1"/>
  <c r="D574" i="1"/>
  <c r="G574" i="1" s="1"/>
  <c r="D499" i="1"/>
  <c r="G499" i="1" s="1"/>
  <c r="N436" i="1"/>
  <c r="N449" i="1"/>
  <c r="D512" i="1"/>
  <c r="G512" i="1" s="1"/>
  <c r="D563" i="1"/>
  <c r="G563" i="1" s="1"/>
  <c r="N500" i="1"/>
  <c r="N522" i="1"/>
  <c r="D585" i="1"/>
  <c r="G585" i="1" s="1"/>
  <c r="N236" i="1"/>
  <c r="N277" i="1" s="1"/>
  <c r="N280" i="1" s="1"/>
  <c r="N282" i="1" s="1"/>
  <c r="G277" i="1"/>
  <c r="G280" i="1" s="1"/>
  <c r="G282" i="1" s="1"/>
  <c r="D299" i="1"/>
  <c r="D565" i="1"/>
  <c r="G565" i="1" s="1"/>
  <c r="N502" i="1"/>
  <c r="D626" i="1" l="1"/>
  <c r="G626" i="1" s="1"/>
  <c r="N626" i="1" s="1"/>
  <c r="N563" i="1"/>
  <c r="N568" i="1"/>
  <c r="D631" i="1"/>
  <c r="G631" i="1" s="1"/>
  <c r="N631" i="1" s="1"/>
  <c r="D575" i="1"/>
  <c r="G575" i="1" s="1"/>
  <c r="N512" i="1"/>
  <c r="D590" i="1"/>
  <c r="G590" i="1" s="1"/>
  <c r="N527" i="1"/>
  <c r="D649" i="1"/>
  <c r="G649" i="1" s="1"/>
  <c r="N649" i="1" s="1"/>
  <c r="N586" i="1"/>
  <c r="D627" i="1"/>
  <c r="G627" i="1" s="1"/>
  <c r="N627" i="1" s="1"/>
  <c r="N564" i="1"/>
  <c r="D583" i="1"/>
  <c r="G583" i="1" s="1"/>
  <c r="N520" i="1"/>
  <c r="D620" i="1"/>
  <c r="G620" i="1" s="1"/>
  <c r="N620" i="1" s="1"/>
  <c r="N557" i="1"/>
  <c r="N518" i="1"/>
  <c r="D581" i="1"/>
  <c r="G581" i="1" s="1"/>
  <c r="D654" i="1"/>
  <c r="G654" i="1" s="1"/>
  <c r="N654" i="1" s="1"/>
  <c r="N591" i="1"/>
  <c r="N499" i="1"/>
  <c r="D562" i="1"/>
  <c r="G562" i="1" s="1"/>
  <c r="D634" i="1"/>
  <c r="G634" i="1" s="1"/>
  <c r="N634" i="1" s="1"/>
  <c r="N571" i="1"/>
  <c r="D566" i="1"/>
  <c r="G566" i="1" s="1"/>
  <c r="N503" i="1"/>
  <c r="N524" i="1"/>
  <c r="D587" i="1"/>
  <c r="G587" i="1" s="1"/>
  <c r="D628" i="1"/>
  <c r="G628" i="1" s="1"/>
  <c r="N628" i="1" s="1"/>
  <c r="N565" i="1"/>
  <c r="D637" i="1"/>
  <c r="G637" i="1" s="1"/>
  <c r="N637" i="1" s="1"/>
  <c r="N574" i="1"/>
  <c r="D652" i="1"/>
  <c r="G652" i="1" s="1"/>
  <c r="N652" i="1" s="1"/>
  <c r="N589" i="1"/>
  <c r="D651" i="1"/>
  <c r="G651" i="1" s="1"/>
  <c r="N651" i="1" s="1"/>
  <c r="N588" i="1"/>
  <c r="D645" i="1"/>
  <c r="G645" i="1" s="1"/>
  <c r="N645" i="1" s="1"/>
  <c r="N582" i="1"/>
  <c r="D340" i="1"/>
  <c r="D343" i="1" s="1"/>
  <c r="D345" i="1" s="1"/>
  <c r="G299" i="1"/>
  <c r="J567" i="1"/>
  <c r="M567" i="1" s="1"/>
  <c r="N504" i="1"/>
  <c r="N561" i="1"/>
  <c r="D624" i="1"/>
  <c r="G624" i="1" s="1"/>
  <c r="N624" i="1" s="1"/>
  <c r="D622" i="1"/>
  <c r="G622" i="1" s="1"/>
  <c r="N622" i="1" s="1"/>
  <c r="N559" i="1"/>
  <c r="D615" i="1"/>
  <c r="G615" i="1" s="1"/>
  <c r="N615" i="1" s="1"/>
  <c r="N552" i="1"/>
  <c r="D640" i="1"/>
  <c r="G640" i="1" s="1"/>
  <c r="N640" i="1" s="1"/>
  <c r="N577" i="1"/>
  <c r="M340" i="1"/>
  <c r="M343" i="1" s="1"/>
  <c r="M345" i="1" s="1"/>
  <c r="J362" i="1"/>
  <c r="D573" i="1"/>
  <c r="G573" i="1" s="1"/>
  <c r="N510" i="1"/>
  <c r="J569" i="1"/>
  <c r="M569" i="1" s="1"/>
  <c r="N506" i="1"/>
  <c r="N556" i="1"/>
  <c r="D619" i="1"/>
  <c r="G619" i="1" s="1"/>
  <c r="N619" i="1" s="1"/>
  <c r="N580" i="1"/>
  <c r="D643" i="1"/>
  <c r="G643" i="1" s="1"/>
  <c r="N643" i="1" s="1"/>
  <c r="N585" i="1"/>
  <c r="D648" i="1"/>
  <c r="G648" i="1" s="1"/>
  <c r="N648" i="1" s="1"/>
  <c r="D641" i="1"/>
  <c r="G641" i="1" s="1"/>
  <c r="N641" i="1" s="1"/>
  <c r="N578" i="1"/>
  <c r="D570" i="1"/>
  <c r="G570" i="1" s="1"/>
  <c r="N507" i="1"/>
  <c r="D553" i="1"/>
  <c r="G553" i="1" s="1"/>
  <c r="N490" i="1"/>
  <c r="N562" i="1" l="1"/>
  <c r="D625" i="1"/>
  <c r="G625" i="1" s="1"/>
  <c r="N625" i="1" s="1"/>
  <c r="D616" i="1"/>
  <c r="G616" i="1" s="1"/>
  <c r="N616" i="1" s="1"/>
  <c r="N553" i="1"/>
  <c r="J632" i="1"/>
  <c r="M632" i="1" s="1"/>
  <c r="N632" i="1" s="1"/>
  <c r="N569" i="1"/>
  <c r="D653" i="1"/>
  <c r="G653" i="1" s="1"/>
  <c r="N653" i="1" s="1"/>
  <c r="N590" i="1"/>
  <c r="D633" i="1"/>
  <c r="G633" i="1" s="1"/>
  <c r="N633" i="1" s="1"/>
  <c r="N570" i="1"/>
  <c r="D644" i="1"/>
  <c r="G644" i="1" s="1"/>
  <c r="N644" i="1" s="1"/>
  <c r="N581" i="1"/>
  <c r="N573" i="1"/>
  <c r="D636" i="1"/>
  <c r="G636" i="1" s="1"/>
  <c r="N636" i="1" s="1"/>
  <c r="J630" i="1"/>
  <c r="M630" i="1" s="1"/>
  <c r="N630" i="1" s="1"/>
  <c r="N567" i="1"/>
  <c r="D638" i="1"/>
  <c r="G638" i="1" s="1"/>
  <c r="N638" i="1" s="1"/>
  <c r="N575" i="1"/>
  <c r="J403" i="1"/>
  <c r="J406" i="1" s="1"/>
  <c r="J408" i="1" s="1"/>
  <c r="M362" i="1"/>
  <c r="N299" i="1"/>
  <c r="N340" i="1" s="1"/>
  <c r="N343" i="1" s="1"/>
  <c r="N345" i="1" s="1"/>
  <c r="G340" i="1"/>
  <c r="G343" i="1" s="1"/>
  <c r="G345" i="1" s="1"/>
  <c r="D362" i="1"/>
  <c r="D650" i="1"/>
  <c r="G650" i="1" s="1"/>
  <c r="N650" i="1" s="1"/>
  <c r="N587" i="1"/>
  <c r="D629" i="1"/>
  <c r="G629" i="1" s="1"/>
  <c r="N629" i="1" s="1"/>
  <c r="N566" i="1"/>
  <c r="D646" i="1"/>
  <c r="G646" i="1" s="1"/>
  <c r="N646" i="1" s="1"/>
  <c r="N583" i="1"/>
  <c r="D403" i="1" l="1"/>
  <c r="D406" i="1" s="1"/>
  <c r="D408" i="1" s="1"/>
  <c r="G362" i="1"/>
  <c r="M403" i="1"/>
  <c r="M406" i="1" s="1"/>
  <c r="M408" i="1" s="1"/>
  <c r="J425" i="1"/>
  <c r="J466" i="1" l="1"/>
  <c r="J469" i="1" s="1"/>
  <c r="J471" i="1" s="1"/>
  <c r="M425" i="1"/>
  <c r="D425" i="1"/>
  <c r="G403" i="1"/>
  <c r="G406" i="1" s="1"/>
  <c r="G408" i="1" s="1"/>
  <c r="N362" i="1"/>
  <c r="N403" i="1" s="1"/>
  <c r="N406" i="1" s="1"/>
  <c r="N408" i="1" s="1"/>
  <c r="D466" i="1" l="1"/>
  <c r="D469" i="1" s="1"/>
  <c r="D471" i="1" s="1"/>
  <c r="G425" i="1"/>
  <c r="J488" i="1"/>
  <c r="M466" i="1"/>
  <c r="M469" i="1" s="1"/>
  <c r="M471" i="1" s="1"/>
  <c r="J529" i="1" l="1"/>
  <c r="J532" i="1" s="1"/>
  <c r="J534" i="1" s="1"/>
  <c r="M488" i="1"/>
  <c r="G466" i="1"/>
  <c r="G469" i="1" s="1"/>
  <c r="G471" i="1" s="1"/>
  <c r="D488" i="1"/>
  <c r="N425" i="1"/>
  <c r="N466" i="1" s="1"/>
  <c r="N469" i="1" s="1"/>
  <c r="N471" i="1" s="1"/>
  <c r="D529" i="1" l="1"/>
  <c r="D532" i="1" s="1"/>
  <c r="D534" i="1" s="1"/>
  <c r="G488" i="1"/>
  <c r="J551" i="1"/>
  <c r="M529" i="1"/>
  <c r="M532" i="1" s="1"/>
  <c r="M534" i="1" s="1"/>
  <c r="J592" i="1" l="1"/>
  <c r="J595" i="1" s="1"/>
  <c r="J597" i="1" s="1"/>
  <c r="M551" i="1"/>
  <c r="D551" i="1"/>
  <c r="G529" i="1"/>
  <c r="G532" i="1" s="1"/>
  <c r="G534" i="1" s="1"/>
  <c r="N488" i="1"/>
  <c r="N529" i="1" s="1"/>
  <c r="N532" i="1" s="1"/>
  <c r="N534" i="1" s="1"/>
  <c r="D592" i="1" l="1"/>
  <c r="D595" i="1" s="1"/>
  <c r="D597" i="1" s="1"/>
  <c r="G551" i="1"/>
  <c r="M592" i="1"/>
  <c r="M595" i="1" s="1"/>
  <c r="M597" i="1" s="1"/>
  <c r="J614" i="1"/>
  <c r="J655" i="1" l="1"/>
  <c r="J658" i="1" s="1"/>
  <c r="J660" i="1" s="1"/>
  <c r="M614" i="1"/>
  <c r="M655" i="1" s="1"/>
  <c r="M658" i="1" s="1"/>
  <c r="M660" i="1" s="1"/>
  <c r="G592" i="1"/>
  <c r="G595" i="1" s="1"/>
  <c r="G597" i="1" s="1"/>
  <c r="N551" i="1"/>
  <c r="N592" i="1" s="1"/>
  <c r="N595" i="1" s="1"/>
  <c r="N597" i="1" s="1"/>
  <c r="D614" i="1"/>
  <c r="G614" i="1" l="1"/>
  <c r="D655" i="1"/>
  <c r="D658" i="1" s="1"/>
  <c r="D660" i="1" s="1"/>
  <c r="G655" i="1" l="1"/>
  <c r="G658" i="1" s="1"/>
  <c r="G660" i="1" s="1"/>
  <c r="N614" i="1"/>
  <c r="N655" i="1" s="1"/>
  <c r="N658" i="1" s="1"/>
  <c r="N660" i="1" s="1"/>
</calcChain>
</file>

<file path=xl/sharedStrings.xml><?xml version="1.0" encoding="utf-8"?>
<sst xmlns="http://schemas.openxmlformats.org/spreadsheetml/2006/main" count="1209" uniqueCount="128">
  <si>
    <t>File Number:</t>
  </si>
  <si>
    <t>Exhibit:</t>
  </si>
  <si>
    <t>Tab:</t>
  </si>
  <si>
    <t>Schedule:</t>
  </si>
  <si>
    <t>Attachment:</t>
  </si>
  <si>
    <t>A</t>
  </si>
  <si>
    <t>Date:</t>
  </si>
  <si>
    <t>Appendix 2-BA</t>
  </si>
  <si>
    <r>
      <rPr>
        <b/>
        <sz val="14"/>
        <color theme="1"/>
        <rFont val="Arial"/>
      </rPr>
      <t xml:space="preserve">Fixed Asset Continuity Schedule </t>
    </r>
    <r>
      <rPr>
        <b/>
        <vertAlign val="superscript"/>
        <sz val="14"/>
        <color theme="1"/>
        <rFont val="Arial"/>
      </rPr>
      <t>1</t>
    </r>
    <r>
      <rPr>
        <b/>
        <sz val="14"/>
        <color theme="1"/>
        <rFont val="Arial"/>
      </rPr>
      <t xml:space="preserve"> </t>
    </r>
  </si>
  <si>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</si>
  <si>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 If this is the first application where the applicant is rebasing under MIFRS, contact OEB staff for further guidance on the appropriate fixed asset continuity schedules to complete (i.e. applicable years and accounting standard for each schedule).</t>
  </si>
  <si>
    <t>The "CCA Class" for fixed assets should generally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</si>
  <si>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OEB.</t>
  </si>
  <si>
    <t>The additions in column (E) must not include construction work in progress (CWIP).</t>
  </si>
  <si>
    <t>Effective on the date of IFRS adoption, customer contributions will no longer be recorded in Account 1995 Contributions &amp; Grants, but will be recorded in Account 2440, Deferred Revenues.
Amortization of deferred revenue will be removed from the depreciation expense shown on this fixed asset continuity schedule as it should be included as income in Appendix 2-H Other Revenues.</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</si>
  <si>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</si>
  <si>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This account includes the amount recorded under finance leases for plant leased from others and used by the utility in its utility operations.</t>
  </si>
  <si>
    <t>The applicant must establish the continuity of historical cost for gross assets and accumulated depreciation by asset class by ensuring that the opening balance in the year agrees to the closing balance in the prior year.</t>
  </si>
  <si>
    <t>Accounting Standard</t>
  </si>
  <si>
    <t>MIFRS</t>
  </si>
  <si>
    <t xml:space="preserve">Year </t>
  </si>
  <si>
    <t>Cost</t>
  </si>
  <si>
    <t>Accumulated Depreciation</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</si>
  <si>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</si>
  <si>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</si>
  <si>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</si>
  <si>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</si>
  <si>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</si>
  <si>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</si>
  <si>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t>Closing Balance</t>
  </si>
  <si>
    <t>RRR DATA</t>
  </si>
  <si>
    <t>Additions</t>
  </si>
  <si>
    <t>Net Book Value</t>
  </si>
  <si>
    <t>Capital Contributions Paid</t>
  </si>
  <si>
    <t>Computer Software (Formally known as Account 1925)</t>
  </si>
  <si>
    <t>CEC</t>
  </si>
  <si>
    <t>Land Rights (Formally known as Account 1906)</t>
  </si>
  <si>
    <t>N/A</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</si>
  <si>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</si>
  <si>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</si>
  <si>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</si>
  <si>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</si>
  <si>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</si>
  <si>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</si>
  <si>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</si>
  <si>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</si>
  <si>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</si>
  <si>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</si>
  <si>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</si>
  <si>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</si>
  <si>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</si>
  <si>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</si>
  <si>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</si>
  <si>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</si>
  <si>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</si>
  <si>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</si>
  <si>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</si>
  <si>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</si>
  <si>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</si>
  <si>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</si>
  <si>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</si>
  <si>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</si>
  <si>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</si>
  <si>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</si>
  <si>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</si>
  <si>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Miscellaneous Equipment</t>
  </si>
  <si>
    <t>Load Management Controls Customer Premises</t>
  </si>
  <si>
    <t>Load Management Controls Utility Premises</t>
  </si>
  <si>
    <t>System Supervisor Equipment</t>
  </si>
  <si>
    <t>Miscellaneous Fixed Assets</t>
  </si>
  <si>
    <t>Other Tangible Property</t>
  </si>
  <si>
    <t>Contributions &amp; Grants</t>
  </si>
  <si>
    <t>Deferred Revenue5</t>
  </si>
  <si>
    <t>Property Under Finance Lease7</t>
  </si>
  <si>
    <t>Sub-Total</t>
  </si>
  <si>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</si>
  <si>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</si>
  <si>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t>Total PP&amp;E for Rate Base Purposes</t>
  </si>
  <si>
    <t>Construction Work In Progress</t>
  </si>
  <si>
    <t>Total PP&amp;E</t>
  </si>
  <si>
    <r>
      <rPr>
        <b/>
        <sz val="10"/>
        <color theme="1"/>
        <rFont val="Arial"/>
      </rPr>
      <t>Depreciation Expense adj. from gain or loss on the retirement of assets (pool of like assets), if applicable</t>
    </r>
    <r>
      <rPr>
        <b/>
        <vertAlign val="superscript"/>
        <sz val="10"/>
        <color theme="1"/>
        <rFont val="Arial"/>
      </rPr>
      <t>6</t>
    </r>
  </si>
  <si>
    <t>Total</t>
  </si>
  <si>
    <r>
      <rPr>
        <b/>
        <sz val="10"/>
        <color theme="1"/>
        <rFont val="Arial"/>
      </rPr>
      <t>Less:</t>
    </r>
    <r>
      <rPr>
        <sz val="10"/>
        <color theme="1"/>
        <rFont val="Arial"/>
      </rPr>
      <t xml:space="preserve"> </t>
    </r>
    <r>
      <rPr>
        <i/>
        <sz val="10"/>
        <color theme="1"/>
        <rFont val="Arial"/>
      </rPr>
      <t>Fully Allocated Depreciation</t>
    </r>
  </si>
  <si>
    <t>Transportation</t>
  </si>
  <si>
    <t>Deferred Revenue</t>
  </si>
  <si>
    <t>Net Depreciation</t>
  </si>
  <si>
    <t xml:space="preserve">Miscellaneous Equipment </t>
  </si>
  <si>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</si>
  <si>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</si>
  <si>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t>CGAAP</t>
  </si>
  <si>
    <t>EB-2024-0115</t>
  </si>
  <si>
    <t>ORIGINAL</t>
  </si>
  <si>
    <t>Hydro Ottawa Limited1609</t>
  </si>
  <si>
    <t>Hydro Ottawa Limited1611</t>
  </si>
  <si>
    <t>Hydro Ottawa Limited1612</t>
  </si>
  <si>
    <t>Hydro Ottawa Limited1805</t>
  </si>
  <si>
    <t>Hydro Ottawa Limited1808</t>
  </si>
  <si>
    <t>Hydro Ottawa Limited1810</t>
  </si>
  <si>
    <t>Hydro Ottawa Limited1815</t>
  </si>
  <si>
    <t>Hydro Ottawa Limited1820</t>
  </si>
  <si>
    <t>Hydro Ottawa Limited1825</t>
  </si>
  <si>
    <t>Hydro Ottawa Limited1830</t>
  </si>
  <si>
    <t>Hydro Ottawa Limited1835</t>
  </si>
  <si>
    <t>Hydro Ottawa Limited1840</t>
  </si>
  <si>
    <t>Hydro Ottawa Limited1845</t>
  </si>
  <si>
    <t>Hydro Ottawa Limited1850</t>
  </si>
  <si>
    <t>Hydro Ottawa Limited1855</t>
  </si>
  <si>
    <t>Hydro Ottawa Limited1860</t>
  </si>
  <si>
    <t>Hydro Ottawa Limited1905</t>
  </si>
  <si>
    <t>Hydro Ottawa Limited1908</t>
  </si>
  <si>
    <t>Hydro Ottawa Limited1910</t>
  </si>
  <si>
    <t>Hydro Ottawa Limited1915</t>
  </si>
  <si>
    <t>Hydro Ottawa Limited1920</t>
  </si>
  <si>
    <t>Hydro Ottawa Limited1930</t>
  </si>
  <si>
    <t>Hydro Ottawa Limited1935</t>
  </si>
  <si>
    <t>Hydro Ottawa Limited1940</t>
  </si>
  <si>
    <t>Hydro Ottawa Limited1945</t>
  </si>
  <si>
    <t>Hydro Ottawa Limited1950</t>
  </si>
  <si>
    <t>Hydro Ottawa Limited1955</t>
  </si>
  <si>
    <t>Hydro Ottawa Limited1960</t>
  </si>
  <si>
    <t>Hydro Ottawa Limited1970</t>
  </si>
  <si>
    <t>Hydro Ottawa Limited1975</t>
  </si>
  <si>
    <t>Hydro Ottawa Limited1980</t>
  </si>
  <si>
    <t>Hydro Ottawa Limited1985</t>
  </si>
  <si>
    <t>Hydro Ottawa Limited1990</t>
  </si>
  <si>
    <t>Hydro Ottawa Limited1995</t>
  </si>
  <si>
    <t>Hydro Ottawa Limited2440</t>
  </si>
  <si>
    <t>Hydro Ottawa Limited2005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</si>
</sst>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quot;$&quot;* #,##0_-;_-&quot;$&quot;* &quot;-&quot;??_-;_-@"/>
    <numFmt numFmtId="165" formatCode="&quot;$&quot;#,##0"/>
  </numFmts>
  <fonts count="16" x14ac:knownFonts="1">
    <font>
      <sz val="10"/>
      <color rgb="FF000000"/>
      <name val="Calibri"/>
      <scheme val="minor"/>
    </font>
    <font>
      <sz val="10"/>
      <color theme="1"/>
      <name val="Arial"/>
    </font>
    <font>
      <b/>
      <sz val="10"/>
      <color theme="1"/>
      <name val="Arial"/>
    </font>
    <font>
      <sz val="8"/>
      <color theme="1"/>
      <name val="Arial"/>
    </font>
    <font>
      <b/>
      <sz val="14"/>
      <color theme="1"/>
      <name val="Arial"/>
    </font>
    <font>
      <b/>
      <vertAlign val="superscript"/>
      <sz val="14"/>
      <color theme="1"/>
      <name val="Arial"/>
    </font>
    <font>
      <b/>
      <i/>
      <sz val="10"/>
      <color theme="1"/>
      <name val="Arial"/>
    </font>
    <font>
      <b/>
      <sz val="11"/>
      <color theme="1"/>
      <name val="Arial"/>
    </font>
    <font>
      <b/>
      <u/>
      <sz val="11"/>
      <color theme="1"/>
      <name val="Arial"/>
    </font>
    <font>
      <sz val="11"/>
      <color theme="0"/>
      <name val="Arial"/>
    </font>
    <font>
      <sz val="10"/>
      <name val="Arial"/>
    </font>
    <font>
      <b/>
      <vertAlign val="superscript"/>
      <sz val="10"/>
      <color theme="1"/>
      <name val="Arial"/>
    </font>
    <font>
      <b/>
      <sz val="9"/>
      <color theme="1"/>
      <name val="Arial"/>
    </font>
    <font>
      <b/>
      <i/>
      <sz val="9"/>
      <color theme="1"/>
      <name val="Arial"/>
    </font>
    <font>
      <i/>
      <sz val="10"/>
      <color theme="1"/>
      <name val="Arial"/>
    </font>
    <font>
      <vertAlign val="superscript"/>
      <sz val="10"/>
      <color theme="1"/>
      <name val="Arial"/>
    </font>
  </fonts>
  <fills count="5">
    <fill>
      <patternFill patternType="none"/>
    </fill>
    <fill>
      <patternFill patternType="gray125"/>
    </fill>
    <fill>
      <patternFill patternType="solid">
        <fgColor rgb="FFEAF1DD"/>
        <bgColor rgb="FFEAF1DD"/>
      </patternFill>
    </fill>
    <fill>
      <patternFill patternType="solid">
        <fgColor rgb="FFDBE5F1"/>
        <bgColor rgb="FFDBE5F1"/>
      </patternFill>
    </fill>
    <fill>
      <patternFill patternType="solid">
        <fgColor rgb="FFFFFFFF"/>
        <bgColor rgb="FFFFFFFF"/>
      </patternFill>
    </fill>
  </fills>
  <borders count="9">
    <border>
      <left/>
      <right/>
      <top/>
      <bottom/>
      <diagonal/>
    </border>
    <border>
      <left/>
      <right/>
      <top/>
      <bottom style="thin">
        <color theme="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3">
    <xf numFmtId="0" fontId="0" fillId="0" borderId="0" xfId="0"/>
    <xf numFmtId="0" fontId="1" fillId="0" borderId="0" xfId="0" applyFont="1" applyAlignment="1">
      <alignment horizontal="center"/>
    </xf>
    <xf numFmtId="0" fontId="1" fillId="0" borderId="0" xfId="0" applyFont="1"/>
    <xf numFmtId="0" fontId="2" fillId="0" borderId="0" xfId="0" applyFont="1"/>
    <xf numFmtId="0" fontId="3" fillId="0" borderId="0" xfId="0" applyFont="1" applyAlignment="1">
      <alignment horizontal="right" vertical="top"/>
    </xf>
    <xf numFmtId="0" fontId="3" fillId="2" borderId="1" xfId="0" applyFont="1" applyFill="1" applyBorder="1" applyAlignment="1">
      <alignment horizontal="right" vertical="top"/>
    </xf>
    <xf numFmtId="0" fontId="3" fillId="2" borderId="0" xfId="0" applyFont="1" applyFill="1" applyAlignment="1">
      <alignment horizontal="right" vertical="top"/>
    </xf>
    <xf numFmtId="0" fontId="6" fillId="0" borderId="0" xfId="0" applyFont="1" applyAlignment="1">
      <alignment horizontal="center"/>
    </xf>
    <xf numFmtId="15" fontId="1" fillId="0" borderId="0" xfId="0" applyNumberFormat="1" applyFont="1"/>
    <xf numFmtId="0" fontId="1" fillId="0" borderId="0" xfId="0" applyFont="1" applyAlignment="1">
      <alignment horizontal="left"/>
    </xf>
    <xf numFmtId="0" fontId="1" fillId="0" borderId="0" xfId="0" applyFont="1" applyAlignment="1">
      <alignment horizontal="left" wrapText="1"/>
    </xf>
    <xf numFmtId="0" fontId="2" fillId="0" borderId="0" xfId="0" applyFont="1" applyAlignment="1">
      <alignment horizontal="right"/>
    </xf>
    <xf numFmtId="0" fontId="1" fillId="3" borderId="0" xfId="0" applyFont="1" applyFill="1" applyAlignment="1">
      <alignment horizontal="center" vertical="center"/>
    </xf>
    <xf numFmtId="0" fontId="7" fillId="0" borderId="2" xfId="0" applyFont="1" applyBorder="1" applyAlignment="1">
      <alignment horizontal="center"/>
    </xf>
    <xf numFmtId="0" fontId="8" fillId="0" borderId="0" xfId="0" applyFont="1" applyAlignment="1">
      <alignment horizontal="center"/>
    </xf>
    <xf numFmtId="0" fontId="9" fillId="0" borderId="0" xfId="0" applyFont="1" applyAlignment="1">
      <alignment horizontal="center"/>
    </xf>
    <xf numFmtId="0" fontId="1"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applyAlignment="1">
      <alignment horizontal="center" wrapText="1"/>
    </xf>
    <xf numFmtId="0" fontId="2" fillId="4" borderId="6" xfId="0" applyFont="1" applyFill="1" applyBorder="1"/>
    <xf numFmtId="0" fontId="2" fillId="4" borderId="6" xfId="0" applyFont="1" applyFill="1" applyBorder="1" applyAlignment="1">
      <alignment horizontal="center"/>
    </xf>
    <xf numFmtId="0" fontId="1" fillId="4" borderId="7" xfId="0" applyFont="1" applyFill="1" applyBorder="1"/>
    <xf numFmtId="0" fontId="2" fillId="4" borderId="8" xfId="0" applyFont="1" applyFill="1" applyBorder="1" applyAlignment="1">
      <alignment horizontal="center"/>
    </xf>
    <xf numFmtId="0" fontId="2" fillId="4" borderId="8" xfId="0" applyFont="1" applyFill="1" applyBorder="1" applyAlignment="1">
      <alignment horizontal="center" wrapText="1"/>
    </xf>
    <xf numFmtId="0" fontId="1" fillId="0" borderId="6" xfId="0" applyFont="1" applyBorder="1" applyAlignment="1">
      <alignment horizontal="center" vertical="center"/>
    </xf>
    <xf numFmtId="0" fontId="1" fillId="0" borderId="6" xfId="0" applyFont="1" applyBorder="1" applyAlignment="1">
      <alignment vertical="center" wrapText="1"/>
    </xf>
    <xf numFmtId="3" fontId="1" fillId="2" borderId="6" xfId="0" applyNumberFormat="1" applyFont="1" applyFill="1" applyBorder="1"/>
    <xf numFmtId="3" fontId="1" fillId="0" borderId="6" xfId="0" applyNumberFormat="1" applyFont="1" applyBorder="1"/>
    <xf numFmtId="3" fontId="1" fillId="4" borderId="7" xfId="0" applyNumberFormat="1" applyFont="1" applyFill="1" applyBorder="1"/>
    <xf numFmtId="3" fontId="1" fillId="2" borderId="5" xfId="0" applyNumberFormat="1" applyFont="1" applyFill="1" applyBorder="1"/>
    <xf numFmtId="3" fontId="1" fillId="0" borderId="7" xfId="0" applyNumberFormat="1" applyFont="1" applyBorder="1"/>
    <xf numFmtId="3" fontId="1" fillId="2" borderId="0" xfId="0" applyNumberFormat="1" applyFont="1" applyFill="1"/>
    <xf numFmtId="0" fontId="1" fillId="0" borderId="6" xfId="0" applyFont="1" applyBorder="1" applyAlignment="1">
      <alignment horizontal="left" vertical="center"/>
    </xf>
    <xf numFmtId="3" fontId="1" fillId="0" borderId="0" xfId="0" applyNumberFormat="1" applyFont="1"/>
    <xf numFmtId="0" fontId="1" fillId="0" borderId="6" xfId="0" applyFont="1" applyBorder="1" applyAlignment="1">
      <alignment horizontal="center"/>
    </xf>
    <xf numFmtId="0" fontId="1" fillId="0" borderId="6" xfId="0" applyFont="1" applyBorder="1"/>
    <xf numFmtId="0" fontId="2" fillId="0" borderId="6" xfId="0" applyFont="1" applyBorder="1"/>
    <xf numFmtId="3" fontId="2" fillId="0" borderId="6" xfId="0" applyNumberFormat="1" applyFont="1" applyBorder="1"/>
    <xf numFmtId="0" fontId="2" fillId="0" borderId="6" xfId="0" applyFont="1" applyBorder="1" applyAlignment="1">
      <alignment vertical="center" wrapText="1"/>
    </xf>
    <xf numFmtId="0" fontId="6" fillId="0" borderId="6" xfId="0" applyFont="1" applyBorder="1" applyAlignment="1">
      <alignment vertical="top" wrapText="1"/>
    </xf>
    <xf numFmtId="0" fontId="2" fillId="0" borderId="3" xfId="0" applyFont="1" applyBorder="1"/>
    <xf numFmtId="0" fontId="1" fillId="2" borderId="6" xfId="0" applyFont="1" applyFill="1" applyBorder="1"/>
    <xf numFmtId="164" fontId="1" fillId="0" borderId="0" xfId="0" applyNumberFormat="1" applyFont="1"/>
    <xf numFmtId="164" fontId="2" fillId="0" borderId="6" xfId="0" applyNumberFormat="1" applyFont="1" applyBorder="1"/>
    <xf numFmtId="0" fontId="1" fillId="0" borderId="3" xfId="0" applyFont="1" applyBorder="1"/>
    <xf numFmtId="0" fontId="1" fillId="0" borderId="4" xfId="0" applyFont="1" applyBorder="1"/>
    <xf numFmtId="164" fontId="1" fillId="2" borderId="5" xfId="0" applyNumberFormat="1" applyFont="1" applyFill="1" applyBorder="1"/>
    <xf numFmtId="164" fontId="2" fillId="0" borderId="5" xfId="0" applyNumberFormat="1" applyFont="1" applyBorder="1"/>
    <xf numFmtId="164" fontId="1" fillId="0" borderId="6" xfId="0" applyNumberFormat="1" applyFont="1" applyBorder="1"/>
    <xf numFmtId="164" fontId="1" fillId="2" borderId="6" xfId="0" applyNumberFormat="1" applyFont="1" applyFill="1" applyBorder="1"/>
    <xf numFmtId="164" fontId="1" fillId="0" borderId="5" xfId="0" applyNumberFormat="1" applyFont="1" applyBorder="1"/>
    <xf numFmtId="0" fontId="1" fillId="0" borderId="7" xfId="0" applyFont="1" applyBorder="1"/>
    <xf numFmtId="165" fontId="1" fillId="2" borderId="6" xfId="0" applyNumberFormat="1" applyFont="1" applyFill="1" applyBorder="1"/>
    <xf numFmtId="0" fontId="1" fillId="0" borderId="0" xfId="0" applyFont="1" applyAlignment="1">
      <alignment horizontal="left" wrapText="1"/>
    </xf>
    <xf numFmtId="0" fontId="0" fillId="0" borderId="0" xfId="0"/>
    <xf numFmtId="0" fontId="4" fillId="0" borderId="0" xfId="0" applyFont="1" applyAlignment="1">
      <alignment horizontal="center" vertical="top"/>
    </xf>
    <xf numFmtId="0" fontId="1" fillId="0" borderId="0" xfId="0" applyFont="1" applyAlignment="1">
      <alignment horizontal="left" vertical="top" wrapText="1"/>
    </xf>
    <xf numFmtId="0" fontId="2" fillId="0" borderId="3" xfId="0" applyFont="1" applyBorder="1" applyAlignment="1">
      <alignment horizontal="left"/>
    </xf>
    <xf numFmtId="0" fontId="10" fillId="0" borderId="4" xfId="0" applyFont="1" applyBorder="1"/>
    <xf numFmtId="0" fontId="10" fillId="0" borderId="5" xfId="0" applyFont="1" applyBorder="1"/>
    <xf numFmtId="0" fontId="2" fillId="4" borderId="3" xfId="0" applyFont="1" applyFill="1" applyBorder="1" applyAlignment="1">
      <alignment horizontal="center"/>
    </xf>
    <xf numFmtId="0" fontId="2"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d/Downloads/Updated_2025_Filing_Requirements_Chapter2_Appendices_1.0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App.2-H_Other_Rev"/>
      <sheetName val="2.1.4_ServiceQuality"/>
      <sheetName val="App.2-IA_Load_Forecast_Instrct"/>
      <sheetName val="App.2-IB_Load_Forecast_Analysis"/>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4">
          <cell r="E14" t="str">
            <v>Hydro Ottawa Limited</v>
          </cell>
        </row>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
          <cell r="D1">
            <v>1</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A7A2-1CA6-4EB0-97A6-B5E71529D321}">
  <sheetPr>
    <tabColor rgb="FF00B0F0"/>
    <pageSetUpPr fitToPage="1"/>
  </sheetPr>
  <dimension ref="A1:Z1000"/>
  <sheetViews>
    <sheetView showGridLines="0" tabSelected="1" workbookViewId="0"/>
  </sheetViews>
  <sheetFormatPr defaultColWidth="12.5546875" defaultRowHeight="15" customHeight="1" x14ac:dyDescent="0.3"/>
  <cols>
    <col min="1" max="1" width="7.5546875" customWidth="1"/>
    <col min="2" max="2" width="10.44140625" customWidth="1"/>
    <col min="3" max="3" width="37.5546875" customWidth="1"/>
    <col min="4" max="4" width="15" bestFit="1" customWidth="1"/>
    <col min="5" max="5" width="13" customWidth="1"/>
    <col min="6" max="6" width="12.33203125" bestFit="1" customWidth="1"/>
    <col min="7" max="7" width="15" bestFit="1" customWidth="1"/>
    <col min="8" max="8" width="1.6640625" customWidth="1"/>
    <col min="9" max="9" width="1.5546875" customWidth="1"/>
    <col min="10" max="10" width="14.44140625" customWidth="1"/>
    <col min="11" max="11" width="13.44140625" customWidth="1"/>
    <col min="12" max="12" width="12.33203125" bestFit="1" customWidth="1"/>
    <col min="13" max="13" width="14.5546875" customWidth="1"/>
    <col min="14" max="14" width="15" bestFit="1" customWidth="1"/>
    <col min="15" max="15" width="10.44140625" customWidth="1"/>
    <col min="16" max="16" width="9.44140625" customWidth="1"/>
    <col min="17" max="17" width="13.44140625" customWidth="1"/>
    <col min="18" max="18" width="9.77734375" hidden="1" customWidth="1"/>
    <col min="19" max="26" width="9.44140625" customWidth="1"/>
  </cols>
  <sheetData>
    <row r="1" spans="1:26" ht="12.75" customHeight="1" x14ac:dyDescent="0.3">
      <c r="A1" s="1"/>
      <c r="B1" s="1"/>
      <c r="C1" s="2"/>
      <c r="D1" s="2"/>
      <c r="E1" s="2"/>
      <c r="F1" s="2"/>
      <c r="G1" s="2"/>
      <c r="H1" s="2"/>
      <c r="I1" s="2"/>
      <c r="J1" s="2"/>
      <c r="K1" s="2"/>
      <c r="L1" s="2"/>
      <c r="M1" s="3" t="s">
        <v>0</v>
      </c>
      <c r="N1" s="4" t="s">
        <v>90</v>
      </c>
      <c r="O1" s="2"/>
      <c r="P1" s="2"/>
      <c r="Q1" s="2"/>
      <c r="R1" s="2"/>
      <c r="S1" s="2"/>
      <c r="T1" s="2"/>
      <c r="U1" s="2"/>
      <c r="V1" s="2"/>
      <c r="W1" s="2"/>
      <c r="X1" s="2"/>
      <c r="Y1" s="2"/>
      <c r="Z1" s="2"/>
    </row>
    <row r="2" spans="1:26" ht="12.75" customHeight="1" x14ac:dyDescent="0.3">
      <c r="A2" s="1"/>
      <c r="B2" s="1"/>
      <c r="C2" s="2"/>
      <c r="D2" s="2"/>
      <c r="E2" s="2"/>
      <c r="F2" s="2"/>
      <c r="G2" s="2"/>
      <c r="H2" s="2"/>
      <c r="I2" s="2"/>
      <c r="J2" s="2"/>
      <c r="K2" s="2"/>
      <c r="L2" s="2"/>
      <c r="M2" s="3" t="s">
        <v>1</v>
      </c>
      <c r="N2" s="5">
        <v>2</v>
      </c>
      <c r="O2" s="2"/>
      <c r="P2" s="2"/>
      <c r="Q2" s="2"/>
      <c r="R2" s="2"/>
      <c r="S2" s="2"/>
      <c r="T2" s="2"/>
      <c r="U2" s="2"/>
      <c r="V2" s="2"/>
      <c r="W2" s="2"/>
      <c r="X2" s="2"/>
      <c r="Y2" s="2"/>
      <c r="Z2" s="2"/>
    </row>
    <row r="3" spans="1:26" ht="12.75" customHeight="1" x14ac:dyDescent="0.3">
      <c r="A3" s="1"/>
      <c r="B3" s="1"/>
      <c r="C3" s="2"/>
      <c r="D3" s="2"/>
      <c r="E3" s="2"/>
      <c r="F3" s="2"/>
      <c r="G3" s="2"/>
      <c r="H3" s="2"/>
      <c r="I3" s="2"/>
      <c r="J3" s="2"/>
      <c r="K3" s="2"/>
      <c r="L3" s="2"/>
      <c r="M3" s="3" t="s">
        <v>2</v>
      </c>
      <c r="N3" s="5">
        <v>2</v>
      </c>
      <c r="O3" s="2"/>
      <c r="P3" s="2"/>
      <c r="Q3" s="2"/>
      <c r="R3" s="2"/>
      <c r="S3" s="2"/>
      <c r="T3" s="2"/>
      <c r="U3" s="2"/>
      <c r="V3" s="2"/>
      <c r="W3" s="2"/>
      <c r="X3" s="2"/>
      <c r="Y3" s="2"/>
      <c r="Z3" s="2"/>
    </row>
    <row r="4" spans="1:26" ht="12.75" customHeight="1" x14ac:dyDescent="0.3">
      <c r="A4" s="1"/>
      <c r="B4" s="1"/>
      <c r="C4" s="2"/>
      <c r="D4" s="2"/>
      <c r="E4" s="2"/>
      <c r="F4" s="2"/>
      <c r="G4" s="2"/>
      <c r="H4" s="2"/>
      <c r="I4" s="2"/>
      <c r="J4" s="2"/>
      <c r="K4" s="2"/>
      <c r="L4" s="2"/>
      <c r="M4" s="3" t="s">
        <v>3</v>
      </c>
      <c r="N4" s="5">
        <v>1</v>
      </c>
      <c r="O4" s="2"/>
      <c r="P4" s="2"/>
      <c r="Q4" s="2"/>
      <c r="R4" s="2"/>
      <c r="S4" s="2"/>
      <c r="T4" s="2"/>
      <c r="U4" s="2"/>
      <c r="V4" s="2"/>
      <c r="W4" s="2"/>
      <c r="X4" s="2"/>
      <c r="Y4" s="2"/>
      <c r="Z4" s="2"/>
    </row>
    <row r="5" spans="1:26" ht="12.75" customHeight="1" x14ac:dyDescent="0.3">
      <c r="A5" s="1"/>
      <c r="B5" s="1"/>
      <c r="C5" s="2"/>
      <c r="D5" s="2"/>
      <c r="E5" s="2"/>
      <c r="F5" s="2"/>
      <c r="G5" s="2"/>
      <c r="H5" s="2"/>
      <c r="I5" s="2"/>
      <c r="J5" s="2"/>
      <c r="K5" s="2"/>
      <c r="L5" s="2"/>
      <c r="M5" s="3" t="s">
        <v>4</v>
      </c>
      <c r="N5" s="6" t="s">
        <v>5</v>
      </c>
      <c r="O5" s="2"/>
      <c r="P5" s="2"/>
      <c r="Q5" s="2"/>
      <c r="R5" s="2"/>
      <c r="S5" s="2"/>
      <c r="T5" s="2"/>
      <c r="U5" s="2"/>
      <c r="V5" s="2"/>
      <c r="W5" s="2"/>
      <c r="X5" s="2"/>
      <c r="Y5" s="2"/>
      <c r="Z5" s="2"/>
    </row>
    <row r="6" spans="1:26" ht="9" customHeight="1" x14ac:dyDescent="0.3">
      <c r="A6" s="1"/>
      <c r="B6" s="1"/>
      <c r="C6" s="2"/>
      <c r="D6" s="2"/>
      <c r="E6" s="2"/>
      <c r="F6" s="2"/>
      <c r="G6" s="2"/>
      <c r="H6" s="2"/>
      <c r="I6" s="2"/>
      <c r="J6" s="2"/>
      <c r="K6" s="2"/>
      <c r="L6" s="2"/>
      <c r="M6" s="3"/>
      <c r="N6" s="4"/>
      <c r="O6" s="2"/>
      <c r="P6" s="2"/>
      <c r="Q6" s="2"/>
      <c r="R6" s="2"/>
      <c r="S6" s="2"/>
      <c r="T6" s="2"/>
      <c r="U6" s="2"/>
      <c r="V6" s="2"/>
      <c r="W6" s="2"/>
      <c r="X6" s="2"/>
      <c r="Y6" s="2"/>
      <c r="Z6" s="2"/>
    </row>
    <row r="7" spans="1:26" ht="12.75" customHeight="1" x14ac:dyDescent="0.3">
      <c r="A7" s="1"/>
      <c r="B7" s="1"/>
      <c r="C7" s="2"/>
      <c r="D7" s="2"/>
      <c r="E7" s="2"/>
      <c r="F7" s="2"/>
      <c r="G7" s="2"/>
      <c r="H7" s="2"/>
      <c r="I7" s="2"/>
      <c r="J7" s="2"/>
      <c r="K7" s="2"/>
      <c r="L7" s="2"/>
      <c r="M7" s="3" t="s">
        <v>6</v>
      </c>
      <c r="N7" s="6" t="s">
        <v>91</v>
      </c>
      <c r="O7" s="2"/>
      <c r="P7" s="2"/>
      <c r="Q7" s="2"/>
      <c r="R7" s="2"/>
      <c r="S7" s="2"/>
      <c r="T7" s="2"/>
      <c r="U7" s="2"/>
      <c r="V7" s="2"/>
      <c r="W7" s="2"/>
      <c r="X7" s="2"/>
      <c r="Y7" s="2"/>
      <c r="Z7" s="2"/>
    </row>
    <row r="8" spans="1:26" ht="9" customHeight="1" x14ac:dyDescent="0.3">
      <c r="A8" s="1"/>
      <c r="B8" s="1"/>
      <c r="C8" s="2"/>
      <c r="D8" s="2"/>
      <c r="E8" s="2"/>
      <c r="F8" s="2"/>
      <c r="G8" s="2"/>
      <c r="H8" s="2"/>
      <c r="I8" s="2"/>
      <c r="J8" s="2"/>
      <c r="K8" s="2"/>
      <c r="L8" s="2"/>
      <c r="M8" s="2"/>
      <c r="N8" s="2"/>
      <c r="O8" s="2"/>
      <c r="P8" s="2"/>
      <c r="Q8" s="2"/>
      <c r="R8" s="2"/>
      <c r="S8" s="2"/>
      <c r="T8" s="2"/>
      <c r="U8" s="2"/>
      <c r="V8" s="2"/>
      <c r="W8" s="2"/>
      <c r="X8" s="2"/>
      <c r="Y8" s="2"/>
      <c r="Z8" s="2"/>
    </row>
    <row r="9" spans="1:26" ht="20.25" customHeight="1" x14ac:dyDescent="0.3">
      <c r="A9" s="56" t="s">
        <v>7</v>
      </c>
      <c r="B9" s="55"/>
      <c r="C9" s="55"/>
      <c r="D9" s="55"/>
      <c r="E9" s="55"/>
      <c r="F9" s="55"/>
      <c r="G9" s="55"/>
      <c r="H9" s="55"/>
      <c r="I9" s="55"/>
      <c r="J9" s="55"/>
      <c r="K9" s="55"/>
      <c r="L9" s="55"/>
      <c r="M9" s="55"/>
      <c r="N9" s="55"/>
      <c r="O9" s="2"/>
      <c r="P9" s="2"/>
      <c r="Q9" s="2"/>
      <c r="R9" s="2"/>
      <c r="S9" s="2"/>
      <c r="T9" s="2"/>
      <c r="U9" s="2"/>
      <c r="V9" s="2"/>
      <c r="W9" s="2"/>
      <c r="X9" s="2"/>
      <c r="Y9" s="2"/>
      <c r="Z9" s="2"/>
    </row>
    <row r="10" spans="1:26" ht="21.75" customHeight="1" x14ac:dyDescent="0.3">
      <c r="A10" s="56" t="s">
        <v>8</v>
      </c>
      <c r="B10" s="55"/>
      <c r="C10" s="55"/>
      <c r="D10" s="55"/>
      <c r="E10" s="55"/>
      <c r="F10" s="55"/>
      <c r="G10" s="55"/>
      <c r="H10" s="55"/>
      <c r="I10" s="55"/>
      <c r="J10" s="55"/>
      <c r="K10" s="55"/>
      <c r="L10" s="55"/>
      <c r="M10" s="55"/>
      <c r="N10" s="55"/>
      <c r="O10" s="2"/>
      <c r="P10" s="2"/>
      <c r="Q10" s="2"/>
      <c r="R10" s="2"/>
      <c r="S10" s="2"/>
      <c r="T10" s="2"/>
      <c r="U10" s="2"/>
      <c r="V10" s="2"/>
      <c r="W10" s="2"/>
      <c r="X10" s="2"/>
      <c r="Y10" s="2"/>
      <c r="Z10" s="2"/>
    </row>
    <row r="11" spans="1:26" ht="12.75" customHeight="1" x14ac:dyDescent="0.3">
      <c r="A11" s="1"/>
      <c r="B11" s="1"/>
      <c r="C11" s="2"/>
      <c r="D11" s="2"/>
      <c r="E11" s="2"/>
      <c r="F11" s="2"/>
      <c r="G11" s="2"/>
      <c r="H11" s="2"/>
      <c r="I11" s="2"/>
      <c r="J11" s="2"/>
      <c r="K11" s="2"/>
      <c r="L11" s="2"/>
      <c r="M11" s="2"/>
      <c r="N11" s="2"/>
      <c r="O11" s="2"/>
      <c r="P11" s="2"/>
      <c r="Q11" s="2"/>
      <c r="R11" s="2"/>
      <c r="S11" s="2"/>
      <c r="T11" s="2"/>
      <c r="U11" s="2"/>
      <c r="V11" s="2"/>
      <c r="W11" s="2"/>
      <c r="X11" s="2"/>
      <c r="Y11" s="2"/>
      <c r="Z11" s="2"/>
    </row>
    <row r="12" spans="1:26" ht="12.75" customHeight="1" x14ac:dyDescent="0.3">
      <c r="A12" s="7" t="s">
        <v>9</v>
      </c>
      <c r="B12" s="1"/>
      <c r="C12" s="2"/>
      <c r="D12" s="2"/>
      <c r="E12" s="2"/>
      <c r="F12" s="2"/>
      <c r="G12" s="2"/>
      <c r="H12" s="2"/>
      <c r="I12" s="2"/>
      <c r="J12" s="2"/>
      <c r="K12" s="2"/>
      <c r="L12" s="2"/>
      <c r="M12" s="2"/>
      <c r="N12" s="2"/>
      <c r="O12" s="8"/>
      <c r="P12" s="2"/>
      <c r="Q12" s="2"/>
      <c r="R12" s="2"/>
      <c r="S12" s="2"/>
      <c r="T12" s="2"/>
      <c r="U12" s="2"/>
      <c r="V12" s="2"/>
      <c r="W12" s="2"/>
      <c r="X12" s="2"/>
      <c r="Y12" s="2"/>
      <c r="Z12" s="2"/>
    </row>
    <row r="13" spans="1:26" ht="12.75" customHeight="1" x14ac:dyDescent="0.3">
      <c r="A13" s="1"/>
      <c r="B13" s="1"/>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3">
      <c r="A14" s="1">
        <v>1</v>
      </c>
      <c r="B14" s="57" t="s">
        <v>10</v>
      </c>
      <c r="C14" s="55"/>
      <c r="D14" s="55"/>
      <c r="E14" s="55"/>
      <c r="F14" s="55"/>
      <c r="G14" s="55"/>
      <c r="H14" s="55"/>
      <c r="I14" s="55"/>
      <c r="J14" s="55"/>
      <c r="K14" s="55"/>
      <c r="L14" s="55"/>
      <c r="M14" s="55"/>
      <c r="N14" s="55"/>
      <c r="O14" s="2"/>
      <c r="P14" s="2"/>
      <c r="Q14" s="2"/>
      <c r="R14" s="2"/>
      <c r="S14" s="2"/>
      <c r="T14" s="2"/>
      <c r="U14" s="2"/>
      <c r="V14" s="2"/>
      <c r="W14" s="2"/>
      <c r="X14" s="2"/>
      <c r="Y14" s="2"/>
      <c r="Z14" s="2"/>
    </row>
    <row r="15" spans="1:26" ht="29.25" customHeight="1" x14ac:dyDescent="0.3">
      <c r="A15" s="1"/>
      <c r="B15" s="55"/>
      <c r="C15" s="55"/>
      <c r="D15" s="55"/>
      <c r="E15" s="55"/>
      <c r="F15" s="55"/>
      <c r="G15" s="55"/>
      <c r="H15" s="55"/>
      <c r="I15" s="55"/>
      <c r="J15" s="55"/>
      <c r="K15" s="55"/>
      <c r="L15" s="55"/>
      <c r="M15" s="55"/>
      <c r="N15" s="55"/>
      <c r="O15" s="2"/>
      <c r="P15" s="2"/>
      <c r="Q15" s="2"/>
      <c r="R15" s="2"/>
      <c r="S15" s="2"/>
      <c r="T15" s="2"/>
      <c r="U15" s="2"/>
      <c r="V15" s="2"/>
      <c r="W15" s="2"/>
      <c r="X15" s="2"/>
      <c r="Y15" s="2"/>
      <c r="Z15" s="2"/>
    </row>
    <row r="16" spans="1:26" ht="12.75" customHeight="1" x14ac:dyDescent="0.3">
      <c r="A16" s="1"/>
      <c r="B16" s="1"/>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x14ac:dyDescent="0.3">
      <c r="A17" s="1">
        <v>2</v>
      </c>
      <c r="B17" s="57" t="s">
        <v>11</v>
      </c>
      <c r="C17" s="55"/>
      <c r="D17" s="55"/>
      <c r="E17" s="55"/>
      <c r="F17" s="55"/>
      <c r="G17" s="55"/>
      <c r="H17" s="55"/>
      <c r="I17" s="55"/>
      <c r="J17" s="55"/>
      <c r="K17" s="55"/>
      <c r="L17" s="55"/>
      <c r="M17" s="55"/>
      <c r="N17" s="55"/>
      <c r="O17" s="2"/>
      <c r="P17" s="2"/>
      <c r="Q17" s="2"/>
      <c r="R17" s="2"/>
      <c r="S17" s="2"/>
      <c r="T17" s="2"/>
      <c r="U17" s="2"/>
      <c r="V17" s="2"/>
      <c r="W17" s="2"/>
      <c r="X17" s="2"/>
      <c r="Y17" s="2"/>
      <c r="Z17" s="2"/>
    </row>
    <row r="18" spans="1:26" ht="12.75" customHeight="1" x14ac:dyDescent="0.3">
      <c r="A18" s="1"/>
      <c r="B18" s="55"/>
      <c r="C18" s="55"/>
      <c r="D18" s="55"/>
      <c r="E18" s="55"/>
      <c r="F18" s="55"/>
      <c r="G18" s="55"/>
      <c r="H18" s="55"/>
      <c r="I18" s="55"/>
      <c r="J18" s="55"/>
      <c r="K18" s="55"/>
      <c r="L18" s="55"/>
      <c r="M18" s="55"/>
      <c r="N18" s="55"/>
      <c r="O18" s="2"/>
      <c r="P18" s="2"/>
      <c r="Q18" s="2"/>
      <c r="R18" s="2"/>
      <c r="S18" s="2"/>
      <c r="T18" s="2"/>
      <c r="U18" s="2"/>
      <c r="V18" s="2"/>
      <c r="W18" s="2"/>
      <c r="X18" s="2"/>
      <c r="Y18" s="2"/>
      <c r="Z18" s="2"/>
    </row>
    <row r="19" spans="1:26" ht="12.75" customHeight="1" x14ac:dyDescent="0.3">
      <c r="A19" s="1"/>
      <c r="B19" s="1"/>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x14ac:dyDescent="0.3">
      <c r="A20" s="1">
        <v>3</v>
      </c>
      <c r="B20" s="54" t="s">
        <v>12</v>
      </c>
      <c r="C20" s="55"/>
      <c r="D20" s="55"/>
      <c r="E20" s="55"/>
      <c r="F20" s="55"/>
      <c r="G20" s="55"/>
      <c r="H20" s="55"/>
      <c r="I20" s="55"/>
      <c r="J20" s="55"/>
      <c r="K20" s="55"/>
      <c r="L20" s="55"/>
      <c r="M20" s="55"/>
      <c r="N20" s="55"/>
      <c r="O20" s="2"/>
      <c r="P20" s="2"/>
      <c r="Q20" s="2"/>
      <c r="R20" s="2"/>
      <c r="S20" s="2"/>
      <c r="T20" s="2"/>
      <c r="U20" s="2"/>
      <c r="V20" s="2"/>
      <c r="W20" s="2"/>
      <c r="X20" s="2"/>
      <c r="Y20" s="2"/>
      <c r="Z20" s="2"/>
    </row>
    <row r="21" spans="1:26" ht="12.75" customHeight="1" x14ac:dyDescent="0.3">
      <c r="A21" s="1"/>
      <c r="B21" s="1"/>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x14ac:dyDescent="0.3">
      <c r="A22" s="1">
        <v>4</v>
      </c>
      <c r="B22" s="9" t="s">
        <v>13</v>
      </c>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x14ac:dyDescent="0.3">
      <c r="A23" s="1"/>
      <c r="B23" s="1"/>
      <c r="C23" s="2"/>
      <c r="D23" s="2"/>
      <c r="E23" s="2"/>
      <c r="F23" s="2"/>
      <c r="G23" s="2"/>
      <c r="H23" s="2"/>
      <c r="I23" s="2"/>
      <c r="J23" s="2"/>
      <c r="K23" s="2"/>
      <c r="L23" s="2"/>
      <c r="M23" s="2"/>
      <c r="N23" s="2"/>
      <c r="O23" s="2"/>
      <c r="P23" s="2"/>
      <c r="Q23" s="2"/>
      <c r="R23" s="2"/>
      <c r="S23" s="2"/>
      <c r="T23" s="2"/>
      <c r="U23" s="2"/>
      <c r="V23" s="2"/>
      <c r="W23" s="2"/>
      <c r="X23" s="2"/>
      <c r="Y23" s="2"/>
      <c r="Z23" s="2"/>
    </row>
    <row r="24" spans="1:26" ht="30.75" customHeight="1" x14ac:dyDescent="0.3">
      <c r="A24" s="1">
        <v>5</v>
      </c>
      <c r="B24" s="54" t="s">
        <v>14</v>
      </c>
      <c r="C24" s="55"/>
      <c r="D24" s="55"/>
      <c r="E24" s="55"/>
      <c r="F24" s="55"/>
      <c r="G24" s="55"/>
      <c r="H24" s="55"/>
      <c r="I24" s="55"/>
      <c r="J24" s="55"/>
      <c r="K24" s="55"/>
      <c r="L24" s="55"/>
      <c r="M24" s="55"/>
      <c r="N24" s="55"/>
      <c r="O24" s="2"/>
      <c r="P24" s="2"/>
      <c r="Q24" s="2"/>
      <c r="R24" s="2"/>
      <c r="S24" s="2"/>
      <c r="T24" s="2"/>
      <c r="U24" s="2"/>
      <c r="V24" s="2"/>
      <c r="W24" s="2"/>
      <c r="X24" s="2"/>
      <c r="Y24" s="2"/>
      <c r="Z24" s="2"/>
    </row>
    <row r="25" spans="1:26" ht="12.75" customHeight="1" x14ac:dyDescent="0.3">
      <c r="A25" s="1"/>
      <c r="B25" s="1"/>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3">
      <c r="A26" s="1">
        <v>6</v>
      </c>
      <c r="B26" s="54" t="s">
        <v>15</v>
      </c>
      <c r="C26" s="55"/>
      <c r="D26" s="55"/>
      <c r="E26" s="55"/>
      <c r="F26" s="55"/>
      <c r="G26" s="55"/>
      <c r="H26" s="55"/>
      <c r="I26" s="55"/>
      <c r="J26" s="55"/>
      <c r="K26" s="55"/>
      <c r="L26" s="55"/>
      <c r="M26" s="55"/>
      <c r="N26" s="55"/>
      <c r="O26" s="2"/>
      <c r="P26" s="2"/>
      <c r="Q26" s="2"/>
      <c r="R26" s="2"/>
      <c r="S26" s="2"/>
      <c r="T26" s="2"/>
      <c r="U26" s="2"/>
      <c r="V26" s="2"/>
      <c r="W26" s="2"/>
      <c r="X26" s="2"/>
      <c r="Y26" s="2"/>
      <c r="Z26" s="2"/>
    </row>
    <row r="27" spans="1:26" ht="12.75" customHeight="1" x14ac:dyDescent="0.3">
      <c r="A27" s="1"/>
      <c r="B27" s="55"/>
      <c r="C27" s="55"/>
      <c r="D27" s="55"/>
      <c r="E27" s="55"/>
      <c r="F27" s="55"/>
      <c r="G27" s="55"/>
      <c r="H27" s="55"/>
      <c r="I27" s="55"/>
      <c r="J27" s="55"/>
      <c r="K27" s="55"/>
      <c r="L27" s="55"/>
      <c r="M27" s="55"/>
      <c r="N27" s="55"/>
      <c r="O27" s="2"/>
      <c r="P27" s="2"/>
      <c r="Q27" s="2"/>
      <c r="R27" s="2"/>
      <c r="S27" s="2"/>
      <c r="T27" s="2"/>
      <c r="U27" s="2"/>
      <c r="V27" s="2"/>
      <c r="W27" s="2"/>
      <c r="X27" s="2"/>
      <c r="Y27" s="2"/>
      <c r="Z27" s="2"/>
    </row>
    <row r="28" spans="1:26" ht="12.75" customHeight="1" x14ac:dyDescent="0.3">
      <c r="A28" s="1"/>
      <c r="B28" s="55"/>
      <c r="C28" s="55"/>
      <c r="D28" s="55"/>
      <c r="E28" s="55"/>
      <c r="F28" s="55"/>
      <c r="G28" s="55"/>
      <c r="H28" s="55"/>
      <c r="I28" s="55"/>
      <c r="J28" s="55"/>
      <c r="K28" s="55"/>
      <c r="L28" s="55"/>
      <c r="M28" s="55"/>
      <c r="N28" s="55"/>
      <c r="O28" s="2"/>
      <c r="P28" s="2"/>
      <c r="Q28" s="2"/>
      <c r="R28" s="2"/>
      <c r="S28" s="2"/>
      <c r="T28" s="2"/>
      <c r="U28" s="2"/>
      <c r="V28" s="2"/>
      <c r="W28" s="2"/>
      <c r="X28" s="2"/>
      <c r="Y28" s="2"/>
      <c r="Z28" s="2"/>
    </row>
    <row r="29" spans="1:26" ht="12.75" customHeight="1" x14ac:dyDescent="0.3">
      <c r="A29" s="1"/>
      <c r="B29" s="1"/>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3">
      <c r="A30" s="1">
        <v>7</v>
      </c>
      <c r="B30" s="9" t="s">
        <v>16</v>
      </c>
      <c r="C30" s="10"/>
      <c r="D30" s="10"/>
      <c r="E30" s="10"/>
      <c r="F30" s="10"/>
      <c r="G30" s="10"/>
      <c r="H30" s="10"/>
      <c r="I30" s="10"/>
      <c r="J30" s="10"/>
      <c r="K30" s="10"/>
      <c r="L30" s="10"/>
      <c r="M30" s="10"/>
      <c r="N30" s="10"/>
      <c r="O30" s="2"/>
      <c r="P30" s="2"/>
      <c r="Q30" s="2"/>
      <c r="R30" s="2"/>
      <c r="S30" s="2"/>
      <c r="T30" s="2"/>
      <c r="U30" s="2"/>
      <c r="V30" s="2"/>
      <c r="W30" s="2"/>
      <c r="X30" s="2"/>
      <c r="Y30" s="2"/>
      <c r="Z30" s="2"/>
    </row>
    <row r="31" spans="1:26" ht="12.75" customHeight="1" x14ac:dyDescent="0.3">
      <c r="A31" s="1"/>
      <c r="B31" s="10"/>
      <c r="C31" s="10"/>
      <c r="D31" s="10"/>
      <c r="E31" s="10"/>
      <c r="F31" s="10"/>
      <c r="G31" s="10"/>
      <c r="H31" s="10"/>
      <c r="I31" s="10"/>
      <c r="J31" s="10"/>
      <c r="K31" s="10"/>
      <c r="L31" s="10"/>
      <c r="M31" s="10"/>
      <c r="N31" s="10"/>
      <c r="O31" s="2"/>
      <c r="P31" s="2"/>
      <c r="Q31" s="2"/>
      <c r="R31" s="2"/>
      <c r="S31" s="2"/>
      <c r="T31" s="2"/>
      <c r="U31" s="2"/>
      <c r="V31" s="2"/>
      <c r="W31" s="2"/>
      <c r="X31" s="2"/>
      <c r="Y31" s="2"/>
      <c r="Z31" s="2"/>
    </row>
    <row r="32" spans="1:26" ht="12.75" customHeight="1" x14ac:dyDescent="0.3">
      <c r="A32" s="1">
        <v>8</v>
      </c>
      <c r="B32" s="9" t="s">
        <v>17</v>
      </c>
      <c r="C32" s="10"/>
      <c r="D32" s="10"/>
      <c r="E32" s="10"/>
      <c r="F32" s="10"/>
      <c r="G32" s="10"/>
      <c r="H32" s="10"/>
      <c r="I32" s="10"/>
      <c r="J32" s="10"/>
      <c r="K32" s="10"/>
      <c r="L32" s="10"/>
      <c r="M32" s="10"/>
      <c r="N32" s="10"/>
      <c r="O32" s="2"/>
      <c r="P32" s="2"/>
      <c r="Q32" s="2"/>
      <c r="R32" s="2"/>
      <c r="S32" s="2"/>
      <c r="T32" s="2"/>
      <c r="U32" s="2"/>
      <c r="V32" s="2"/>
      <c r="W32" s="2"/>
      <c r="X32" s="2"/>
      <c r="Y32" s="2"/>
      <c r="Z32" s="2"/>
    </row>
    <row r="33" spans="1:26" ht="12.75" customHeight="1" x14ac:dyDescent="0.3">
      <c r="A33" s="1"/>
      <c r="B33" s="1"/>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3">
      <c r="A34" s="1"/>
      <c r="B34" s="1"/>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3">
      <c r="A35" s="1"/>
      <c r="B35" s="1"/>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3">
      <c r="A36" s="1"/>
      <c r="B36" s="1"/>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3">
      <c r="A37" s="1"/>
      <c r="B37" s="1"/>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3">
      <c r="A38" s="1"/>
      <c r="B38" s="1"/>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3">
      <c r="A39" s="1"/>
      <c r="B39" s="1"/>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3">
      <c r="A40" s="1"/>
      <c r="B40" s="1"/>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3">
      <c r="A41" s="1"/>
      <c r="B41" s="1"/>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thickBot="1" x14ac:dyDescent="0.35">
      <c r="A42" s="1"/>
      <c r="B42" s="1"/>
      <c r="C42" s="2"/>
      <c r="D42" s="2"/>
      <c r="E42" s="11" t="s">
        <v>18</v>
      </c>
      <c r="F42" s="12" t="s">
        <v>19</v>
      </c>
      <c r="G42" s="2"/>
      <c r="H42" s="2"/>
      <c r="I42" s="2"/>
      <c r="J42" s="2"/>
      <c r="K42" s="2"/>
      <c r="L42" s="2"/>
      <c r="M42" s="2"/>
      <c r="N42" s="2"/>
      <c r="O42" s="2"/>
      <c r="P42" s="2"/>
      <c r="Q42" s="2"/>
      <c r="R42" s="2"/>
      <c r="S42" s="2"/>
      <c r="T42" s="2"/>
      <c r="U42" s="2"/>
      <c r="V42" s="2"/>
      <c r="W42" s="2"/>
      <c r="X42" s="2"/>
      <c r="Y42" s="2"/>
      <c r="Z42" s="2"/>
    </row>
    <row r="43" spans="1:26" ht="12.75" customHeight="1" thickBot="1" x14ac:dyDescent="0.35">
      <c r="A43" s="1"/>
      <c r="B43" s="1"/>
      <c r="C43" s="2"/>
      <c r="D43" s="2"/>
      <c r="E43" s="11" t="s">
        <v>20</v>
      </c>
      <c r="F43" s="13">
        <v>2021</v>
      </c>
      <c r="G43" s="14"/>
      <c r="H43" s="15" t="b">
        <f>IF(F43=2014,4,IF(F43=2015,5,IF(F43=2016,6,IF(F43=2017,7,IF(F43=2018,8,IF(F43=2019,9,IF(F43=2020,10)))))))</f>
        <v>0</v>
      </c>
      <c r="I43" s="2"/>
      <c r="J43" s="2"/>
      <c r="K43" s="2"/>
      <c r="L43" s="2"/>
      <c r="M43" s="2"/>
      <c r="N43" s="2"/>
      <c r="O43" s="2"/>
      <c r="P43" s="2"/>
      <c r="Q43" s="2"/>
      <c r="R43" s="2"/>
      <c r="S43" s="2"/>
      <c r="T43" s="2"/>
      <c r="U43" s="2"/>
      <c r="V43" s="2"/>
      <c r="W43" s="2"/>
      <c r="X43" s="2"/>
      <c r="Y43" s="2"/>
      <c r="Z43" s="2"/>
    </row>
    <row r="44" spans="1:26" ht="12.75" customHeight="1" x14ac:dyDescent="0.3">
      <c r="A44" s="1"/>
      <c r="B44" s="1"/>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3">
      <c r="A45" s="1"/>
      <c r="B45" s="1"/>
      <c r="C45" s="2"/>
      <c r="D45" s="61" t="s">
        <v>21</v>
      </c>
      <c r="E45" s="59"/>
      <c r="F45" s="59"/>
      <c r="G45" s="59"/>
      <c r="H45" s="60"/>
      <c r="I45" s="2"/>
      <c r="J45" s="16"/>
      <c r="K45" s="17" t="s">
        <v>22</v>
      </c>
      <c r="L45" s="17"/>
      <c r="M45" s="18"/>
      <c r="N45" s="2"/>
      <c r="O45" s="2"/>
      <c r="P45" s="2"/>
      <c r="Q45" s="2"/>
      <c r="R45" s="2"/>
      <c r="S45" s="2"/>
      <c r="T45" s="2"/>
      <c r="U45" s="2"/>
      <c r="V45" s="2"/>
      <c r="W45" s="2"/>
      <c r="X45" s="2"/>
      <c r="Y45" s="2"/>
      <c r="Z45" s="2"/>
    </row>
    <row r="46" spans="1:26" ht="30" customHeight="1" x14ac:dyDescent="0.3">
      <c r="A46" s="19" t="s">
        <v>23</v>
      </c>
      <c r="B46" s="19" t="s">
        <v>24</v>
      </c>
      <c r="C46" s="20" t="s">
        <v>25</v>
      </c>
      <c r="D46" s="19" t="s">
        <v>26</v>
      </c>
      <c r="E46" s="21" t="s">
        <v>27</v>
      </c>
      <c r="F46" s="21" t="s">
        <v>28</v>
      </c>
      <c r="G46" s="19" t="s">
        <v>29</v>
      </c>
      <c r="H46" s="19"/>
      <c r="I46" s="22"/>
      <c r="J46" s="19" t="s">
        <v>26</v>
      </c>
      <c r="K46" s="23" t="s">
        <v>31</v>
      </c>
      <c r="L46" s="23" t="s">
        <v>28</v>
      </c>
      <c r="M46" s="24" t="s">
        <v>29</v>
      </c>
      <c r="N46" s="19" t="s">
        <v>32</v>
      </c>
      <c r="O46" s="2"/>
      <c r="P46" s="2"/>
      <c r="Q46" s="2"/>
      <c r="R46" s="2"/>
      <c r="S46" s="2"/>
      <c r="T46" s="2"/>
      <c r="U46" s="2"/>
      <c r="V46" s="2"/>
      <c r="W46" s="2"/>
      <c r="X46" s="2"/>
      <c r="Y46" s="2"/>
      <c r="Z46" s="2"/>
    </row>
    <row r="47" spans="1:26" ht="25.5" customHeight="1" x14ac:dyDescent="0.3">
      <c r="A47" s="19"/>
      <c r="B47" s="25">
        <v>1609</v>
      </c>
      <c r="C47" s="26" t="s">
        <v>33</v>
      </c>
      <c r="D47" s="27">
        <v>35205431.619999997</v>
      </c>
      <c r="E47" s="27">
        <v>28449136.609999999</v>
      </c>
      <c r="F47" s="27">
        <v>0</v>
      </c>
      <c r="G47" s="28">
        <f t="shared" ref="G47:G87" si="0">D47+E47+F47</f>
        <v>63654568.229999997</v>
      </c>
      <c r="H47" s="28"/>
      <c r="I47" s="29"/>
      <c r="J47" s="30">
        <v>-2974872.71</v>
      </c>
      <c r="K47" s="27">
        <v>-962438.07</v>
      </c>
      <c r="L47" s="27">
        <v>0</v>
      </c>
      <c r="M47" s="28">
        <f t="shared" ref="M47:M87" si="1">J47+K47+L47</f>
        <v>-3937310.78</v>
      </c>
      <c r="N47" s="28">
        <f t="shared" ref="N47:N87" si="2">G47+M47</f>
        <v>59717257.449999996</v>
      </c>
      <c r="O47" s="2"/>
      <c r="P47" s="2"/>
      <c r="Q47" s="2"/>
      <c r="R47" s="2" t="s">
        <v>92</v>
      </c>
      <c r="S47" s="2"/>
      <c r="T47" s="2"/>
      <c r="U47" s="2"/>
      <c r="V47" s="2"/>
      <c r="W47" s="2"/>
      <c r="X47" s="2"/>
      <c r="Y47" s="2"/>
      <c r="Z47" s="2"/>
    </row>
    <row r="48" spans="1:26" ht="12.75" customHeight="1" x14ac:dyDescent="0.3">
      <c r="A48" s="25">
        <v>12</v>
      </c>
      <c r="B48" s="25">
        <v>1611</v>
      </c>
      <c r="C48" s="26" t="s">
        <v>34</v>
      </c>
      <c r="D48" s="27">
        <v>71948913.150000006</v>
      </c>
      <c r="E48" s="27">
        <v>3038740.7</v>
      </c>
      <c r="F48" s="27">
        <v>0</v>
      </c>
      <c r="G48" s="28">
        <f t="shared" si="0"/>
        <v>74987653.850000009</v>
      </c>
      <c r="H48" s="28"/>
      <c r="I48" s="31"/>
      <c r="J48" s="30">
        <v>-40971241.609999999</v>
      </c>
      <c r="K48" s="27">
        <v>-6144138.2599999998</v>
      </c>
      <c r="L48" s="27">
        <v>0</v>
      </c>
      <c r="M48" s="28">
        <f t="shared" si="1"/>
        <v>-47115379.869999997</v>
      </c>
      <c r="N48" s="28">
        <f t="shared" si="2"/>
        <v>27872273.980000012</v>
      </c>
      <c r="O48" s="2"/>
      <c r="P48" s="2"/>
      <c r="Q48" s="2"/>
      <c r="R48" s="2" t="s">
        <v>93</v>
      </c>
      <c r="S48" s="2"/>
      <c r="T48" s="2"/>
      <c r="U48" s="2"/>
      <c r="V48" s="2"/>
      <c r="W48" s="2"/>
      <c r="X48" s="2"/>
      <c r="Y48" s="2"/>
      <c r="Z48" s="2"/>
    </row>
    <row r="49" spans="1:26" ht="12.75" customHeight="1" x14ac:dyDescent="0.3">
      <c r="A49" s="25" t="s">
        <v>35</v>
      </c>
      <c r="B49" s="25">
        <v>1612</v>
      </c>
      <c r="C49" s="26" t="s">
        <v>36</v>
      </c>
      <c r="D49" s="27">
        <v>2732606.19</v>
      </c>
      <c r="E49" s="27">
        <v>1620.69</v>
      </c>
      <c r="F49" s="27">
        <v>-2923.38</v>
      </c>
      <c r="G49" s="28">
        <f t="shared" si="0"/>
        <v>2731303.5</v>
      </c>
      <c r="H49" s="28"/>
      <c r="I49" s="31"/>
      <c r="J49" s="30">
        <v>-409660.48</v>
      </c>
      <c r="K49" s="27">
        <v>-68004.88</v>
      </c>
      <c r="L49" s="27">
        <v>460.01</v>
      </c>
      <c r="M49" s="28">
        <f t="shared" si="1"/>
        <v>-477205.35</v>
      </c>
      <c r="N49" s="28">
        <f t="shared" si="2"/>
        <v>2254098.15</v>
      </c>
      <c r="O49" s="2"/>
      <c r="P49" s="2"/>
      <c r="Q49" s="2"/>
      <c r="R49" s="2" t="s">
        <v>94</v>
      </c>
      <c r="S49" s="2"/>
      <c r="T49" s="2"/>
      <c r="U49" s="2"/>
      <c r="V49" s="2"/>
      <c r="W49" s="2"/>
      <c r="X49" s="2"/>
      <c r="Y49" s="2"/>
      <c r="Z49" s="2"/>
    </row>
    <row r="50" spans="1:26" ht="12.75" customHeight="1" x14ac:dyDescent="0.3">
      <c r="A50" s="25" t="s">
        <v>37</v>
      </c>
      <c r="B50" s="25">
        <v>1805</v>
      </c>
      <c r="C50" s="26" t="s">
        <v>38</v>
      </c>
      <c r="D50" s="27">
        <v>4847263.47</v>
      </c>
      <c r="E50" s="27">
        <v>0</v>
      </c>
      <c r="F50" s="27">
        <v>0</v>
      </c>
      <c r="G50" s="28">
        <f t="shared" si="0"/>
        <v>4847263.47</v>
      </c>
      <c r="H50" s="28"/>
      <c r="I50" s="31"/>
      <c r="J50" s="30">
        <v>0</v>
      </c>
      <c r="K50" s="27">
        <v>0</v>
      </c>
      <c r="L50" s="27">
        <v>0</v>
      </c>
      <c r="M50" s="28">
        <f t="shared" si="1"/>
        <v>0</v>
      </c>
      <c r="N50" s="28">
        <f t="shared" si="2"/>
        <v>4847263.47</v>
      </c>
      <c r="O50" s="2"/>
      <c r="P50" s="2"/>
      <c r="Q50" s="2"/>
      <c r="R50" s="2" t="s">
        <v>95</v>
      </c>
      <c r="S50" s="2"/>
      <c r="T50" s="2"/>
      <c r="U50" s="2"/>
      <c r="V50" s="2"/>
      <c r="W50" s="2"/>
      <c r="X50" s="2"/>
      <c r="Y50" s="2"/>
      <c r="Z50" s="2"/>
    </row>
    <row r="51" spans="1:26" ht="12.75" customHeight="1" x14ac:dyDescent="0.3">
      <c r="A51" s="25">
        <v>47</v>
      </c>
      <c r="B51" s="25">
        <v>1808</v>
      </c>
      <c r="C51" s="26" t="s">
        <v>39</v>
      </c>
      <c r="D51" s="27">
        <v>29753861.550000001</v>
      </c>
      <c r="E51" s="27">
        <v>7845575.79</v>
      </c>
      <c r="F51" s="27">
        <v>-38747.800000000003</v>
      </c>
      <c r="G51" s="28">
        <f t="shared" si="0"/>
        <v>37560689.540000007</v>
      </c>
      <c r="H51" s="28"/>
      <c r="I51" s="31"/>
      <c r="J51" s="30">
        <v>-5496081.3399999999</v>
      </c>
      <c r="K51" s="27">
        <v>-841115.33</v>
      </c>
      <c r="L51" s="27">
        <v>11902.98</v>
      </c>
      <c r="M51" s="28">
        <f t="shared" si="1"/>
        <v>-6325293.6899999995</v>
      </c>
      <c r="N51" s="28">
        <f t="shared" si="2"/>
        <v>31235395.850000009</v>
      </c>
      <c r="O51" s="2"/>
      <c r="P51" s="2"/>
      <c r="Q51" s="2"/>
      <c r="R51" s="2" t="s">
        <v>96</v>
      </c>
      <c r="S51" s="2"/>
      <c r="T51" s="2"/>
      <c r="U51" s="2"/>
      <c r="V51" s="2"/>
      <c r="W51" s="2"/>
      <c r="X51" s="2"/>
      <c r="Y51" s="2"/>
      <c r="Z51" s="2"/>
    </row>
    <row r="52" spans="1:26" ht="12.75" customHeight="1" x14ac:dyDescent="0.3">
      <c r="A52" s="25">
        <v>13</v>
      </c>
      <c r="B52" s="25">
        <v>1810</v>
      </c>
      <c r="C52" s="26" t="s">
        <v>40</v>
      </c>
      <c r="D52" s="27">
        <v>0</v>
      </c>
      <c r="E52" s="27">
        <v>0</v>
      </c>
      <c r="F52" s="27">
        <v>0</v>
      </c>
      <c r="G52" s="28">
        <f t="shared" si="0"/>
        <v>0</v>
      </c>
      <c r="H52" s="28"/>
      <c r="I52" s="31"/>
      <c r="J52" s="30">
        <v>0</v>
      </c>
      <c r="K52" s="27">
        <v>0</v>
      </c>
      <c r="L52" s="27">
        <v>0</v>
      </c>
      <c r="M52" s="28">
        <f t="shared" si="1"/>
        <v>0</v>
      </c>
      <c r="N52" s="28">
        <f t="shared" si="2"/>
        <v>0</v>
      </c>
      <c r="O52" s="2"/>
      <c r="P52" s="2"/>
      <c r="Q52" s="2"/>
      <c r="R52" s="2" t="s">
        <v>97</v>
      </c>
      <c r="S52" s="2"/>
      <c r="T52" s="2"/>
      <c r="U52" s="2"/>
      <c r="V52" s="2"/>
      <c r="W52" s="2"/>
      <c r="X52" s="2"/>
      <c r="Y52" s="2"/>
      <c r="Z52" s="2"/>
    </row>
    <row r="53" spans="1:26" ht="12.75" customHeight="1" x14ac:dyDescent="0.3">
      <c r="A53" s="25">
        <v>47</v>
      </c>
      <c r="B53" s="25">
        <v>1815</v>
      </c>
      <c r="C53" s="26" t="s">
        <v>41</v>
      </c>
      <c r="D53" s="27">
        <v>116422809.59999999</v>
      </c>
      <c r="E53" s="27">
        <v>22074294.25</v>
      </c>
      <c r="F53" s="27">
        <v>-269198.39</v>
      </c>
      <c r="G53" s="28">
        <f t="shared" si="0"/>
        <v>138227905.46000001</v>
      </c>
      <c r="H53" s="28"/>
      <c r="I53" s="31"/>
      <c r="J53" s="30">
        <v>-21584938.809999999</v>
      </c>
      <c r="K53" s="27">
        <v>-4004666.99</v>
      </c>
      <c r="L53" s="27">
        <v>84520.41</v>
      </c>
      <c r="M53" s="28">
        <f t="shared" si="1"/>
        <v>-25505085.389999997</v>
      </c>
      <c r="N53" s="28">
        <f t="shared" si="2"/>
        <v>112722820.07000001</v>
      </c>
      <c r="O53" s="2"/>
      <c r="P53" s="2"/>
      <c r="Q53" s="2"/>
      <c r="R53" s="2" t="s">
        <v>98</v>
      </c>
      <c r="S53" s="2"/>
      <c r="T53" s="2"/>
      <c r="U53" s="2"/>
      <c r="V53" s="2"/>
      <c r="W53" s="2"/>
      <c r="X53" s="2"/>
      <c r="Y53" s="2"/>
      <c r="Z53" s="2"/>
    </row>
    <row r="54" spans="1:26" ht="12.75" customHeight="1" x14ac:dyDescent="0.3">
      <c r="A54" s="25">
        <v>47</v>
      </c>
      <c r="B54" s="25">
        <v>1820</v>
      </c>
      <c r="C54" s="26" t="s">
        <v>42</v>
      </c>
      <c r="D54" s="27">
        <v>130280997.56</v>
      </c>
      <c r="E54" s="27">
        <v>2043016.04</v>
      </c>
      <c r="F54" s="27">
        <v>-206963.45</v>
      </c>
      <c r="G54" s="28">
        <f t="shared" si="0"/>
        <v>132117050.15000001</v>
      </c>
      <c r="H54" s="28"/>
      <c r="I54" s="31"/>
      <c r="J54" s="30">
        <v>-26026977.940000001</v>
      </c>
      <c r="K54" s="27">
        <v>-4044658.14</v>
      </c>
      <c r="L54" s="27">
        <v>139021.98000000001</v>
      </c>
      <c r="M54" s="28">
        <f t="shared" si="1"/>
        <v>-29932614.100000001</v>
      </c>
      <c r="N54" s="28">
        <f t="shared" si="2"/>
        <v>102184436.05000001</v>
      </c>
      <c r="O54" s="2"/>
      <c r="P54" s="2"/>
      <c r="Q54" s="2"/>
      <c r="R54" s="2" t="s">
        <v>99</v>
      </c>
      <c r="S54" s="2"/>
      <c r="T54" s="2"/>
      <c r="U54" s="2"/>
      <c r="V54" s="2"/>
      <c r="W54" s="2"/>
      <c r="X54" s="2"/>
      <c r="Y54" s="2"/>
      <c r="Z54" s="2"/>
    </row>
    <row r="55" spans="1:26" ht="12.75" customHeight="1" x14ac:dyDescent="0.3">
      <c r="A55" s="25">
        <v>47</v>
      </c>
      <c r="B55" s="25">
        <v>1825</v>
      </c>
      <c r="C55" s="26" t="s">
        <v>43</v>
      </c>
      <c r="D55" s="27">
        <v>0</v>
      </c>
      <c r="E55" s="27">
        <v>0</v>
      </c>
      <c r="F55" s="27">
        <v>0</v>
      </c>
      <c r="G55" s="28">
        <f t="shared" si="0"/>
        <v>0</v>
      </c>
      <c r="H55" s="28"/>
      <c r="I55" s="31"/>
      <c r="J55" s="30">
        <v>0</v>
      </c>
      <c r="K55" s="27">
        <v>0</v>
      </c>
      <c r="L55" s="27">
        <v>0</v>
      </c>
      <c r="M55" s="28">
        <f t="shared" si="1"/>
        <v>0</v>
      </c>
      <c r="N55" s="28">
        <f t="shared" si="2"/>
        <v>0</v>
      </c>
      <c r="O55" s="2"/>
      <c r="P55" s="2"/>
      <c r="Q55" s="2"/>
      <c r="R55" s="2" t="s">
        <v>100</v>
      </c>
      <c r="S55" s="2"/>
      <c r="T55" s="2"/>
      <c r="U55" s="2"/>
      <c r="V55" s="2"/>
      <c r="W55" s="2"/>
      <c r="X55" s="2"/>
      <c r="Y55" s="2"/>
      <c r="Z55" s="2"/>
    </row>
    <row r="56" spans="1:26" ht="12.75" customHeight="1" x14ac:dyDescent="0.3">
      <c r="A56" s="25">
        <v>47</v>
      </c>
      <c r="B56" s="25">
        <v>1830</v>
      </c>
      <c r="C56" s="26" t="s">
        <v>44</v>
      </c>
      <c r="D56" s="27">
        <v>145475064.36000001</v>
      </c>
      <c r="E56" s="27">
        <v>8793068.0500000007</v>
      </c>
      <c r="F56" s="27">
        <v>-119491.95</v>
      </c>
      <c r="G56" s="28">
        <f t="shared" si="0"/>
        <v>154148640.46000004</v>
      </c>
      <c r="H56" s="28"/>
      <c r="I56" s="31"/>
      <c r="J56" s="30">
        <v>-19603618.59</v>
      </c>
      <c r="K56" s="27">
        <v>-3688382.99</v>
      </c>
      <c r="L56" s="27">
        <v>19069.32</v>
      </c>
      <c r="M56" s="28">
        <f t="shared" si="1"/>
        <v>-23272932.259999998</v>
      </c>
      <c r="N56" s="28">
        <f t="shared" si="2"/>
        <v>130875708.20000005</v>
      </c>
      <c r="O56" s="2"/>
      <c r="P56" s="2"/>
      <c r="Q56" s="2"/>
      <c r="R56" s="2" t="s">
        <v>101</v>
      </c>
      <c r="S56" s="2"/>
      <c r="T56" s="2"/>
      <c r="U56" s="2"/>
      <c r="V56" s="2"/>
      <c r="W56" s="2"/>
      <c r="X56" s="2"/>
      <c r="Y56" s="2"/>
      <c r="Z56" s="2"/>
    </row>
    <row r="57" spans="1:26" ht="12.75" customHeight="1" x14ac:dyDescent="0.3">
      <c r="A57" s="25">
        <v>47</v>
      </c>
      <c r="B57" s="25">
        <v>1835</v>
      </c>
      <c r="C57" s="26" t="s">
        <v>45</v>
      </c>
      <c r="D57" s="27">
        <v>136969398.71000001</v>
      </c>
      <c r="E57" s="27">
        <v>8493081.2100000009</v>
      </c>
      <c r="F57" s="27">
        <v>-3811.56</v>
      </c>
      <c r="G57" s="28">
        <f t="shared" si="0"/>
        <v>145458668.36000001</v>
      </c>
      <c r="H57" s="28"/>
      <c r="I57" s="31"/>
      <c r="J57" s="30">
        <v>-18879623.539999999</v>
      </c>
      <c r="K57" s="27">
        <v>-3609135.64</v>
      </c>
      <c r="L57" s="27">
        <v>865.06</v>
      </c>
      <c r="M57" s="28">
        <f t="shared" si="1"/>
        <v>-22487894.120000001</v>
      </c>
      <c r="N57" s="28">
        <f t="shared" si="2"/>
        <v>122970774.24000001</v>
      </c>
      <c r="O57" s="2"/>
      <c r="P57" s="2"/>
      <c r="Q57" s="2"/>
      <c r="R57" s="2" t="s">
        <v>102</v>
      </c>
      <c r="S57" s="2"/>
      <c r="T57" s="2"/>
      <c r="U57" s="2"/>
      <c r="V57" s="2"/>
      <c r="W57" s="2"/>
      <c r="X57" s="2"/>
      <c r="Y57" s="2"/>
      <c r="Z57" s="2"/>
    </row>
    <row r="58" spans="1:26" ht="12.75" customHeight="1" x14ac:dyDescent="0.3">
      <c r="A58" s="25">
        <v>47</v>
      </c>
      <c r="B58" s="25">
        <v>1840</v>
      </c>
      <c r="C58" s="26" t="s">
        <v>46</v>
      </c>
      <c r="D58" s="27">
        <v>264668893.47</v>
      </c>
      <c r="E58" s="27">
        <v>45920661.539999999</v>
      </c>
      <c r="F58" s="27">
        <v>0</v>
      </c>
      <c r="G58" s="28">
        <f t="shared" si="0"/>
        <v>310589555.00999999</v>
      </c>
      <c r="H58" s="28"/>
      <c r="I58" s="31"/>
      <c r="J58" s="30">
        <v>-29795672.77</v>
      </c>
      <c r="K58" s="27">
        <v>-7764249.8399999999</v>
      </c>
      <c r="L58" s="27">
        <v>0</v>
      </c>
      <c r="M58" s="28">
        <f t="shared" si="1"/>
        <v>-37559922.609999999</v>
      </c>
      <c r="N58" s="28">
        <f t="shared" si="2"/>
        <v>273029632.39999998</v>
      </c>
      <c r="O58" s="2"/>
      <c r="P58" s="2"/>
      <c r="Q58" s="2"/>
      <c r="R58" s="2" t="s">
        <v>103</v>
      </c>
      <c r="S58" s="2"/>
      <c r="T58" s="2"/>
      <c r="U58" s="2"/>
      <c r="V58" s="2"/>
      <c r="W58" s="2"/>
      <c r="X58" s="2"/>
      <c r="Y58" s="2"/>
      <c r="Z58" s="2"/>
    </row>
    <row r="59" spans="1:26" ht="12.75" customHeight="1" x14ac:dyDescent="0.3">
      <c r="A59" s="25">
        <v>47</v>
      </c>
      <c r="B59" s="25">
        <v>1845</v>
      </c>
      <c r="C59" s="26" t="s">
        <v>47</v>
      </c>
      <c r="D59" s="27">
        <v>196651540.80000001</v>
      </c>
      <c r="E59" s="27">
        <v>17506061.010000002</v>
      </c>
      <c r="F59" s="27">
        <v>-219621.72</v>
      </c>
      <c r="G59" s="28">
        <f t="shared" si="0"/>
        <v>213937980.09</v>
      </c>
      <c r="H59" s="28"/>
      <c r="I59" s="31"/>
      <c r="J59" s="30">
        <v>-31043875.600000001</v>
      </c>
      <c r="K59" s="27">
        <v>-6446442.7800000003</v>
      </c>
      <c r="L59" s="27">
        <v>21106.49</v>
      </c>
      <c r="M59" s="28">
        <f t="shared" si="1"/>
        <v>-37469211.890000001</v>
      </c>
      <c r="N59" s="28">
        <f t="shared" si="2"/>
        <v>176468768.19999999</v>
      </c>
      <c r="O59" s="2"/>
      <c r="P59" s="2"/>
      <c r="Q59" s="2"/>
      <c r="R59" s="2" t="s">
        <v>104</v>
      </c>
      <c r="S59" s="2"/>
      <c r="T59" s="2"/>
      <c r="U59" s="2"/>
      <c r="V59" s="2"/>
      <c r="W59" s="2"/>
      <c r="X59" s="2"/>
      <c r="Y59" s="2"/>
      <c r="Z59" s="2"/>
    </row>
    <row r="60" spans="1:26" ht="12.75" customHeight="1" x14ac:dyDescent="0.3">
      <c r="A60" s="25">
        <v>47</v>
      </c>
      <c r="B60" s="25">
        <v>1850</v>
      </c>
      <c r="C60" s="26" t="s">
        <v>48</v>
      </c>
      <c r="D60" s="27">
        <v>103272086.25</v>
      </c>
      <c r="E60" s="27">
        <v>11197613.970000001</v>
      </c>
      <c r="F60" s="27">
        <v>-1036241.37</v>
      </c>
      <c r="G60" s="28">
        <f t="shared" si="0"/>
        <v>113433458.84999999</v>
      </c>
      <c r="H60" s="28"/>
      <c r="I60" s="31"/>
      <c r="J60" s="30">
        <v>-16950617.09</v>
      </c>
      <c r="K60" s="27">
        <v>-3460664.89</v>
      </c>
      <c r="L60" s="27">
        <v>246507.37</v>
      </c>
      <c r="M60" s="28">
        <f t="shared" si="1"/>
        <v>-20164774.609999999</v>
      </c>
      <c r="N60" s="28">
        <f t="shared" si="2"/>
        <v>93268684.239999995</v>
      </c>
      <c r="O60" s="2"/>
      <c r="P60" s="2"/>
      <c r="Q60" s="2"/>
      <c r="R60" s="2" t="s">
        <v>105</v>
      </c>
      <c r="S60" s="2"/>
      <c r="T60" s="2"/>
      <c r="U60" s="2"/>
      <c r="V60" s="2"/>
      <c r="W60" s="2"/>
      <c r="X60" s="2"/>
      <c r="Y60" s="2"/>
      <c r="Z60" s="2"/>
    </row>
    <row r="61" spans="1:26" ht="12.75" customHeight="1" x14ac:dyDescent="0.3">
      <c r="A61" s="25">
        <v>47</v>
      </c>
      <c r="B61" s="25">
        <v>1855</v>
      </c>
      <c r="C61" s="26" t="s">
        <v>49</v>
      </c>
      <c r="D61" s="27">
        <v>75219965.189999998</v>
      </c>
      <c r="E61" s="27">
        <v>5263843.25</v>
      </c>
      <c r="F61" s="27">
        <v>0</v>
      </c>
      <c r="G61" s="28">
        <f t="shared" si="0"/>
        <v>80483808.439999998</v>
      </c>
      <c r="H61" s="28"/>
      <c r="I61" s="31"/>
      <c r="J61" s="30">
        <v>-11006508.949999999</v>
      </c>
      <c r="K61" s="27">
        <v>-2030853.59</v>
      </c>
      <c r="L61" s="27">
        <v>0</v>
      </c>
      <c r="M61" s="28">
        <f t="shared" si="1"/>
        <v>-13037362.539999999</v>
      </c>
      <c r="N61" s="28">
        <f t="shared" si="2"/>
        <v>67446445.900000006</v>
      </c>
      <c r="O61" s="2"/>
      <c r="P61" s="2"/>
      <c r="Q61" s="2"/>
      <c r="R61" s="2" t="s">
        <v>106</v>
      </c>
      <c r="S61" s="2"/>
      <c r="T61" s="2"/>
      <c r="U61" s="2"/>
      <c r="V61" s="2"/>
      <c r="W61" s="2"/>
      <c r="X61" s="2"/>
      <c r="Y61" s="2"/>
      <c r="Z61" s="2"/>
    </row>
    <row r="62" spans="1:26" ht="12.75" customHeight="1" x14ac:dyDescent="0.3">
      <c r="A62" s="25">
        <v>47</v>
      </c>
      <c r="B62" s="25">
        <v>1860</v>
      </c>
      <c r="C62" s="26" t="s">
        <v>50</v>
      </c>
      <c r="D62" s="27">
        <v>0</v>
      </c>
      <c r="E62" s="27">
        <v>0</v>
      </c>
      <c r="F62" s="27">
        <v>0</v>
      </c>
      <c r="G62" s="28">
        <f t="shared" si="0"/>
        <v>0</v>
      </c>
      <c r="H62" s="28"/>
      <c r="I62" s="31"/>
      <c r="J62" s="30">
        <v>0</v>
      </c>
      <c r="K62" s="27">
        <v>0</v>
      </c>
      <c r="L62" s="27">
        <v>0</v>
      </c>
      <c r="M62" s="28">
        <f t="shared" si="1"/>
        <v>0</v>
      </c>
      <c r="N62" s="28">
        <f t="shared" si="2"/>
        <v>0</v>
      </c>
      <c r="O62" s="2"/>
      <c r="P62" s="2"/>
      <c r="Q62" s="2"/>
      <c r="R62" s="2" t="s">
        <v>107</v>
      </c>
      <c r="S62" s="2"/>
      <c r="T62" s="2"/>
      <c r="U62" s="2"/>
      <c r="V62" s="2"/>
      <c r="W62" s="2"/>
      <c r="X62" s="2"/>
      <c r="Y62" s="2"/>
      <c r="Z62" s="2"/>
    </row>
    <row r="63" spans="1:26" ht="12.75" customHeight="1" x14ac:dyDescent="0.3">
      <c r="A63" s="25">
        <v>47</v>
      </c>
      <c r="B63" s="25">
        <v>1860</v>
      </c>
      <c r="C63" s="26" t="s">
        <v>51</v>
      </c>
      <c r="D63" s="27">
        <v>50503606.990000002</v>
      </c>
      <c r="E63" s="27">
        <v>4909865.55</v>
      </c>
      <c r="F63" s="27">
        <v>-433660.83</v>
      </c>
      <c r="G63" s="28">
        <f t="shared" si="0"/>
        <v>54979811.710000001</v>
      </c>
      <c r="H63" s="28"/>
      <c r="I63" s="31"/>
      <c r="J63" s="30">
        <v>-26632681.739999998</v>
      </c>
      <c r="K63" s="27">
        <v>-4590691.4800000004</v>
      </c>
      <c r="L63" s="27">
        <v>292711.36</v>
      </c>
      <c r="M63" s="28">
        <f t="shared" si="1"/>
        <v>-30930661.859999999</v>
      </c>
      <c r="N63" s="28">
        <f t="shared" si="2"/>
        <v>24049149.850000001</v>
      </c>
      <c r="O63" s="2"/>
      <c r="P63" s="2"/>
      <c r="Q63" s="2"/>
      <c r="R63" s="2" t="s">
        <v>107</v>
      </c>
      <c r="S63" s="2"/>
      <c r="T63" s="2"/>
      <c r="U63" s="2"/>
      <c r="V63" s="2"/>
      <c r="W63" s="2"/>
      <c r="X63" s="2"/>
      <c r="Y63" s="2"/>
      <c r="Z63" s="2"/>
    </row>
    <row r="64" spans="1:26" ht="12.75" customHeight="1" x14ac:dyDescent="0.3">
      <c r="A64" s="25" t="s">
        <v>37</v>
      </c>
      <c r="B64" s="25">
        <v>1905</v>
      </c>
      <c r="C64" s="26" t="s">
        <v>38</v>
      </c>
      <c r="D64" s="27">
        <v>19740204.710000001</v>
      </c>
      <c r="E64" s="27">
        <v>0</v>
      </c>
      <c r="F64" s="27">
        <v>0</v>
      </c>
      <c r="G64" s="28">
        <f t="shared" si="0"/>
        <v>19740204.710000001</v>
      </c>
      <c r="H64" s="28"/>
      <c r="I64" s="31"/>
      <c r="J64" s="30">
        <v>0</v>
      </c>
      <c r="K64" s="27">
        <v>0</v>
      </c>
      <c r="L64" s="27">
        <v>0</v>
      </c>
      <c r="M64" s="28">
        <f t="shared" si="1"/>
        <v>0</v>
      </c>
      <c r="N64" s="28">
        <f t="shared" si="2"/>
        <v>19740204.710000001</v>
      </c>
      <c r="O64" s="2"/>
      <c r="P64" s="2"/>
      <c r="Q64" s="2"/>
      <c r="R64" s="2" t="s">
        <v>108</v>
      </c>
      <c r="S64" s="2"/>
      <c r="T64" s="2"/>
      <c r="U64" s="2"/>
      <c r="V64" s="2"/>
      <c r="W64" s="2"/>
      <c r="X64" s="2"/>
      <c r="Y64" s="2"/>
      <c r="Z64" s="2"/>
    </row>
    <row r="65" spans="1:26" ht="12.75" customHeight="1" x14ac:dyDescent="0.3">
      <c r="A65" s="25">
        <v>47</v>
      </c>
      <c r="B65" s="25">
        <v>1908</v>
      </c>
      <c r="C65" s="26" t="s">
        <v>52</v>
      </c>
      <c r="D65" s="27">
        <v>95601858.329999998</v>
      </c>
      <c r="E65" s="27">
        <v>353871.97</v>
      </c>
      <c r="F65" s="27">
        <v>0</v>
      </c>
      <c r="G65" s="28">
        <f t="shared" si="0"/>
        <v>95955730.299999997</v>
      </c>
      <c r="H65" s="28"/>
      <c r="I65" s="31"/>
      <c r="J65" s="30">
        <v>-7089478</v>
      </c>
      <c r="K65" s="27">
        <v>-2706191.77</v>
      </c>
      <c r="L65" s="27">
        <v>0</v>
      </c>
      <c r="M65" s="28">
        <f t="shared" si="1"/>
        <v>-9795669.7699999996</v>
      </c>
      <c r="N65" s="28">
        <f t="shared" si="2"/>
        <v>86160060.530000001</v>
      </c>
      <c r="O65" s="2"/>
      <c r="P65" s="2"/>
      <c r="Q65" s="2"/>
      <c r="R65" s="2" t="s">
        <v>109</v>
      </c>
      <c r="S65" s="2"/>
      <c r="T65" s="2"/>
      <c r="U65" s="2"/>
      <c r="V65" s="2"/>
      <c r="W65" s="2"/>
      <c r="X65" s="2"/>
      <c r="Y65" s="2"/>
      <c r="Z65" s="2"/>
    </row>
    <row r="66" spans="1:26" ht="12.75" customHeight="1" x14ac:dyDescent="0.3">
      <c r="A66" s="25">
        <v>13</v>
      </c>
      <c r="B66" s="25">
        <v>1910</v>
      </c>
      <c r="C66" s="26" t="s">
        <v>40</v>
      </c>
      <c r="D66" s="27">
        <v>0</v>
      </c>
      <c r="E66" s="27">
        <v>0</v>
      </c>
      <c r="F66" s="27">
        <v>0</v>
      </c>
      <c r="G66" s="28">
        <f t="shared" si="0"/>
        <v>0</v>
      </c>
      <c r="H66" s="28"/>
      <c r="I66" s="31"/>
      <c r="J66" s="30">
        <v>0</v>
      </c>
      <c r="K66" s="27">
        <v>0</v>
      </c>
      <c r="L66" s="27">
        <v>0</v>
      </c>
      <c r="M66" s="28">
        <f t="shared" si="1"/>
        <v>0</v>
      </c>
      <c r="N66" s="28">
        <f t="shared" si="2"/>
        <v>0</v>
      </c>
      <c r="O66" s="2"/>
      <c r="P66" s="2"/>
      <c r="Q66" s="2"/>
      <c r="R66" s="2" t="s">
        <v>110</v>
      </c>
      <c r="S66" s="2"/>
      <c r="T66" s="2"/>
      <c r="U66" s="2"/>
      <c r="V66" s="2"/>
      <c r="W66" s="2"/>
      <c r="X66" s="2"/>
      <c r="Y66" s="2"/>
      <c r="Z66" s="2"/>
    </row>
    <row r="67" spans="1:26" ht="12.75" customHeight="1" x14ac:dyDescent="0.3">
      <c r="A67" s="25">
        <v>8</v>
      </c>
      <c r="B67" s="25">
        <v>1915</v>
      </c>
      <c r="C67" s="26" t="s">
        <v>53</v>
      </c>
      <c r="D67" s="27">
        <v>4384085.7300000004</v>
      </c>
      <c r="E67" s="27">
        <v>7671.64</v>
      </c>
      <c r="F67" s="27">
        <v>0</v>
      </c>
      <c r="G67" s="28">
        <f t="shared" si="0"/>
        <v>4391757.37</v>
      </c>
      <c r="H67" s="28"/>
      <c r="I67" s="31"/>
      <c r="J67" s="30">
        <v>-1158557.23</v>
      </c>
      <c r="K67" s="27">
        <v>-429113.79</v>
      </c>
      <c r="L67" s="27">
        <v>0</v>
      </c>
      <c r="M67" s="28">
        <f t="shared" si="1"/>
        <v>-1587671.02</v>
      </c>
      <c r="N67" s="28">
        <f t="shared" si="2"/>
        <v>2804086.35</v>
      </c>
      <c r="O67" s="2"/>
      <c r="P67" s="2"/>
      <c r="Q67" s="2"/>
      <c r="R67" s="2" t="s">
        <v>111</v>
      </c>
      <c r="S67" s="2"/>
      <c r="T67" s="2"/>
      <c r="U67" s="2"/>
      <c r="V67" s="2"/>
      <c r="W67" s="2"/>
      <c r="X67" s="2"/>
      <c r="Y67" s="2"/>
      <c r="Z67" s="2"/>
    </row>
    <row r="68" spans="1:26" ht="12.75" customHeight="1" x14ac:dyDescent="0.3">
      <c r="A68" s="25">
        <v>8</v>
      </c>
      <c r="B68" s="25">
        <v>1915</v>
      </c>
      <c r="C68" s="26" t="s">
        <v>54</v>
      </c>
      <c r="D68" s="27">
        <v>0</v>
      </c>
      <c r="E68" s="27">
        <v>0</v>
      </c>
      <c r="F68" s="27">
        <v>0</v>
      </c>
      <c r="G68" s="28">
        <f t="shared" si="0"/>
        <v>0</v>
      </c>
      <c r="H68" s="28"/>
      <c r="I68" s="31"/>
      <c r="J68" s="30">
        <v>0</v>
      </c>
      <c r="K68" s="27">
        <v>0</v>
      </c>
      <c r="L68" s="27">
        <v>0</v>
      </c>
      <c r="M68" s="28">
        <f t="shared" si="1"/>
        <v>0</v>
      </c>
      <c r="N68" s="28">
        <f t="shared" si="2"/>
        <v>0</v>
      </c>
      <c r="O68" s="2"/>
      <c r="P68" s="2"/>
      <c r="Q68" s="2"/>
      <c r="R68" s="2" t="s">
        <v>111</v>
      </c>
      <c r="S68" s="2"/>
      <c r="T68" s="2"/>
      <c r="U68" s="2"/>
      <c r="V68" s="2"/>
      <c r="W68" s="2"/>
      <c r="X68" s="2"/>
      <c r="Y68" s="2"/>
      <c r="Z68" s="2"/>
    </row>
    <row r="69" spans="1:26" ht="12.75" customHeight="1" x14ac:dyDescent="0.3">
      <c r="A69" s="25">
        <v>10</v>
      </c>
      <c r="B69" s="25">
        <v>1920</v>
      </c>
      <c r="C69" s="26" t="s">
        <v>55</v>
      </c>
      <c r="D69" s="27">
        <v>0</v>
      </c>
      <c r="E69" s="27">
        <v>0</v>
      </c>
      <c r="F69" s="27">
        <v>0</v>
      </c>
      <c r="G69" s="28">
        <f t="shared" si="0"/>
        <v>0</v>
      </c>
      <c r="H69" s="28"/>
      <c r="I69" s="31"/>
      <c r="J69" s="30">
        <v>0</v>
      </c>
      <c r="K69" s="27">
        <v>0</v>
      </c>
      <c r="L69" s="27">
        <v>0</v>
      </c>
      <c r="M69" s="28">
        <f t="shared" si="1"/>
        <v>0</v>
      </c>
      <c r="N69" s="28">
        <f t="shared" si="2"/>
        <v>0</v>
      </c>
      <c r="O69" s="2"/>
      <c r="P69" s="2"/>
      <c r="Q69" s="2"/>
      <c r="R69" s="2" t="s">
        <v>112</v>
      </c>
      <c r="S69" s="2"/>
      <c r="T69" s="2"/>
      <c r="U69" s="2"/>
      <c r="V69" s="2"/>
      <c r="W69" s="2"/>
      <c r="X69" s="2"/>
      <c r="Y69" s="2"/>
      <c r="Z69" s="2"/>
    </row>
    <row r="70" spans="1:26" ht="12.75" customHeight="1" x14ac:dyDescent="0.3">
      <c r="A70" s="25">
        <v>45</v>
      </c>
      <c r="B70" s="25">
        <v>1920</v>
      </c>
      <c r="C70" s="26" t="s">
        <v>56</v>
      </c>
      <c r="D70" s="27">
        <v>0</v>
      </c>
      <c r="E70" s="27">
        <v>0</v>
      </c>
      <c r="F70" s="27">
        <v>0</v>
      </c>
      <c r="G70" s="28">
        <f t="shared" si="0"/>
        <v>0</v>
      </c>
      <c r="H70" s="28"/>
      <c r="I70" s="31"/>
      <c r="J70" s="30">
        <v>0</v>
      </c>
      <c r="K70" s="27">
        <v>0</v>
      </c>
      <c r="L70" s="27">
        <v>0</v>
      </c>
      <c r="M70" s="28">
        <f t="shared" si="1"/>
        <v>0</v>
      </c>
      <c r="N70" s="28">
        <f t="shared" si="2"/>
        <v>0</v>
      </c>
      <c r="O70" s="2"/>
      <c r="P70" s="2"/>
      <c r="Q70" s="2"/>
      <c r="R70" s="2" t="s">
        <v>112</v>
      </c>
      <c r="S70" s="2"/>
      <c r="T70" s="2"/>
      <c r="U70" s="2"/>
      <c r="V70" s="2"/>
      <c r="W70" s="2"/>
      <c r="X70" s="2"/>
      <c r="Y70" s="2"/>
      <c r="Z70" s="2"/>
    </row>
    <row r="71" spans="1:26" ht="12.75" customHeight="1" x14ac:dyDescent="0.3">
      <c r="A71" s="25">
        <v>50</v>
      </c>
      <c r="B71" s="25">
        <v>1920</v>
      </c>
      <c r="C71" s="26" t="s">
        <v>57</v>
      </c>
      <c r="D71" s="27">
        <v>10589160.66</v>
      </c>
      <c r="E71" s="27">
        <v>803607.22</v>
      </c>
      <c r="F71" s="27">
        <v>0</v>
      </c>
      <c r="G71" s="28">
        <f t="shared" si="0"/>
        <v>11392767.880000001</v>
      </c>
      <c r="H71" s="28"/>
      <c r="I71" s="31"/>
      <c r="J71" s="30">
        <v>-5036693.1399999997</v>
      </c>
      <c r="K71" s="27">
        <v>-1541377.75</v>
      </c>
      <c r="L71" s="27">
        <v>0</v>
      </c>
      <c r="M71" s="28">
        <f t="shared" si="1"/>
        <v>-6578070.8899999997</v>
      </c>
      <c r="N71" s="28">
        <f t="shared" si="2"/>
        <v>4814696.9900000012</v>
      </c>
      <c r="O71" s="2"/>
      <c r="P71" s="2"/>
      <c r="Q71" s="2"/>
      <c r="R71" s="2" t="s">
        <v>112</v>
      </c>
      <c r="S71" s="2"/>
      <c r="T71" s="2"/>
      <c r="U71" s="2"/>
      <c r="V71" s="2"/>
      <c r="W71" s="2"/>
      <c r="X71" s="2"/>
      <c r="Y71" s="2"/>
      <c r="Z71" s="2"/>
    </row>
    <row r="72" spans="1:26" ht="12.75" customHeight="1" x14ac:dyDescent="0.3">
      <c r="A72" s="25">
        <v>10</v>
      </c>
      <c r="B72" s="25">
        <v>1930</v>
      </c>
      <c r="C72" s="26" t="s">
        <v>58</v>
      </c>
      <c r="D72" s="27">
        <v>19271460.899999999</v>
      </c>
      <c r="E72" s="27">
        <v>1241303.93</v>
      </c>
      <c r="F72" s="27">
        <v>-185125.01</v>
      </c>
      <c r="G72" s="28">
        <f t="shared" si="0"/>
        <v>20327639.819999997</v>
      </c>
      <c r="H72" s="28"/>
      <c r="I72" s="31"/>
      <c r="J72" s="30">
        <v>-9619145.9399999995</v>
      </c>
      <c r="K72" s="27">
        <v>-1453425.24</v>
      </c>
      <c r="L72" s="27">
        <v>153515.53</v>
      </c>
      <c r="M72" s="28">
        <f t="shared" si="1"/>
        <v>-10919055.65</v>
      </c>
      <c r="N72" s="28">
        <f t="shared" si="2"/>
        <v>9408584.1699999962</v>
      </c>
      <c r="O72" s="2"/>
      <c r="P72" s="2"/>
      <c r="Q72" s="2"/>
      <c r="R72" s="2" t="s">
        <v>113</v>
      </c>
      <c r="S72" s="2"/>
      <c r="T72" s="2"/>
      <c r="U72" s="2"/>
      <c r="V72" s="2"/>
      <c r="W72" s="2"/>
      <c r="X72" s="2"/>
      <c r="Y72" s="2"/>
      <c r="Z72" s="2"/>
    </row>
    <row r="73" spans="1:26" ht="12.75" customHeight="1" x14ac:dyDescent="0.3">
      <c r="A73" s="25">
        <v>8</v>
      </c>
      <c r="B73" s="25">
        <v>1935</v>
      </c>
      <c r="C73" s="26" t="s">
        <v>59</v>
      </c>
      <c r="D73" s="27">
        <v>560703.15</v>
      </c>
      <c r="E73" s="27">
        <v>108381.3</v>
      </c>
      <c r="F73" s="27">
        <v>0</v>
      </c>
      <c r="G73" s="28">
        <f t="shared" si="0"/>
        <v>669084.45000000007</v>
      </c>
      <c r="H73" s="28"/>
      <c r="I73" s="31"/>
      <c r="J73" s="30">
        <v>-84234.78</v>
      </c>
      <c r="K73" s="27">
        <v>-61465.14</v>
      </c>
      <c r="L73" s="27">
        <v>0</v>
      </c>
      <c r="M73" s="28">
        <f t="shared" si="1"/>
        <v>-145699.91999999998</v>
      </c>
      <c r="N73" s="28">
        <f t="shared" si="2"/>
        <v>523384.53000000009</v>
      </c>
      <c r="O73" s="2"/>
      <c r="P73" s="2"/>
      <c r="Q73" s="2"/>
      <c r="R73" s="2" t="s">
        <v>114</v>
      </c>
      <c r="S73" s="2"/>
      <c r="T73" s="2"/>
      <c r="U73" s="2"/>
      <c r="V73" s="2"/>
      <c r="W73" s="2"/>
      <c r="X73" s="2"/>
      <c r="Y73" s="2"/>
      <c r="Z73" s="2"/>
    </row>
    <row r="74" spans="1:26" ht="12.75" customHeight="1" x14ac:dyDescent="0.3">
      <c r="A74" s="25">
        <v>8</v>
      </c>
      <c r="B74" s="25">
        <v>1940</v>
      </c>
      <c r="C74" s="26" t="s">
        <v>60</v>
      </c>
      <c r="D74" s="27">
        <v>4510083.79</v>
      </c>
      <c r="E74" s="27">
        <v>703687.82</v>
      </c>
      <c r="F74" s="27">
        <v>0</v>
      </c>
      <c r="G74" s="28">
        <f t="shared" si="0"/>
        <v>5213771.6100000003</v>
      </c>
      <c r="H74" s="28"/>
      <c r="I74" s="31"/>
      <c r="J74" s="30">
        <v>-2303995.69</v>
      </c>
      <c r="K74" s="27">
        <v>-461044.94</v>
      </c>
      <c r="L74" s="27">
        <v>0</v>
      </c>
      <c r="M74" s="28">
        <f t="shared" si="1"/>
        <v>-2765040.63</v>
      </c>
      <c r="N74" s="28">
        <f t="shared" si="2"/>
        <v>2448730.9800000004</v>
      </c>
      <c r="O74" s="2"/>
      <c r="P74" s="2"/>
      <c r="Q74" s="2"/>
      <c r="R74" s="2" t="s">
        <v>115</v>
      </c>
      <c r="S74" s="2"/>
      <c r="T74" s="2"/>
      <c r="U74" s="2"/>
      <c r="V74" s="2"/>
      <c r="W74" s="2"/>
      <c r="X74" s="2"/>
      <c r="Y74" s="2"/>
      <c r="Z74" s="2"/>
    </row>
    <row r="75" spans="1:26" ht="12.75" customHeight="1" x14ac:dyDescent="0.3">
      <c r="A75" s="25">
        <v>8</v>
      </c>
      <c r="B75" s="25">
        <v>1945</v>
      </c>
      <c r="C75" s="26" t="s">
        <v>61</v>
      </c>
      <c r="D75" s="27">
        <v>209466.99</v>
      </c>
      <c r="E75" s="27">
        <v>0</v>
      </c>
      <c r="F75" s="27">
        <v>0</v>
      </c>
      <c r="G75" s="28">
        <f t="shared" si="0"/>
        <v>209466.99</v>
      </c>
      <c r="H75" s="28"/>
      <c r="I75" s="31"/>
      <c r="J75" s="30">
        <v>-163872.63</v>
      </c>
      <c r="K75" s="27">
        <v>-23447.11</v>
      </c>
      <c r="L75" s="27">
        <v>0</v>
      </c>
      <c r="M75" s="28">
        <f t="shared" si="1"/>
        <v>-187319.74</v>
      </c>
      <c r="N75" s="28">
        <f t="shared" si="2"/>
        <v>22147.25</v>
      </c>
      <c r="O75" s="2"/>
      <c r="P75" s="2"/>
      <c r="Q75" s="2"/>
      <c r="R75" s="2" t="s">
        <v>116</v>
      </c>
      <c r="S75" s="2"/>
      <c r="T75" s="2"/>
      <c r="U75" s="2"/>
      <c r="V75" s="2"/>
      <c r="W75" s="2"/>
      <c r="X75" s="2"/>
      <c r="Y75" s="2"/>
      <c r="Z75" s="2"/>
    </row>
    <row r="76" spans="1:26" ht="12.75" customHeight="1" x14ac:dyDescent="0.3">
      <c r="A76" s="25">
        <v>8</v>
      </c>
      <c r="B76" s="25">
        <v>1950</v>
      </c>
      <c r="C76" s="26" t="s">
        <v>62</v>
      </c>
      <c r="D76" s="27">
        <v>1163742.6000000001</v>
      </c>
      <c r="E76" s="27">
        <v>166511.49</v>
      </c>
      <c r="F76" s="27">
        <v>-0.01</v>
      </c>
      <c r="G76" s="28">
        <f t="shared" si="0"/>
        <v>1330254.08</v>
      </c>
      <c r="H76" s="28"/>
      <c r="I76" s="31"/>
      <c r="J76" s="32">
        <v>-484066.5</v>
      </c>
      <c r="K76" s="27">
        <v>-77922.740000000005</v>
      </c>
      <c r="L76" s="27">
        <v>0.01</v>
      </c>
      <c r="M76" s="28">
        <f t="shared" si="1"/>
        <v>-561989.23</v>
      </c>
      <c r="N76" s="28">
        <f t="shared" si="2"/>
        <v>768264.85000000009</v>
      </c>
      <c r="O76" s="2"/>
      <c r="P76" s="2"/>
      <c r="Q76" s="2"/>
      <c r="R76" s="2" t="s">
        <v>117</v>
      </c>
      <c r="S76" s="2"/>
      <c r="T76" s="2"/>
      <c r="U76" s="2"/>
      <c r="V76" s="2"/>
      <c r="W76" s="2"/>
      <c r="X76" s="2"/>
      <c r="Y76" s="2"/>
      <c r="Z76" s="2"/>
    </row>
    <row r="77" spans="1:26" ht="12.75" customHeight="1" x14ac:dyDescent="0.3">
      <c r="A77" s="25">
        <v>8</v>
      </c>
      <c r="B77" s="25">
        <v>1955</v>
      </c>
      <c r="C77" s="26" t="s">
        <v>63</v>
      </c>
      <c r="D77" s="27">
        <v>16950521.879999999</v>
      </c>
      <c r="E77" s="27">
        <v>799996.5</v>
      </c>
      <c r="F77" s="27">
        <v>-3421783.32</v>
      </c>
      <c r="G77" s="28">
        <f t="shared" si="0"/>
        <v>14328735.059999999</v>
      </c>
      <c r="H77" s="28"/>
      <c r="I77" s="31"/>
      <c r="J77" s="30">
        <v>-5419057.0700000003</v>
      </c>
      <c r="K77" s="27">
        <v>-1680984.86</v>
      </c>
      <c r="L77" s="27">
        <v>351385.17</v>
      </c>
      <c r="M77" s="28">
        <f t="shared" si="1"/>
        <v>-6748656.7600000007</v>
      </c>
      <c r="N77" s="28">
        <f t="shared" si="2"/>
        <v>7580078.299999998</v>
      </c>
      <c r="O77" s="2"/>
      <c r="P77" s="2"/>
      <c r="Q77" s="2"/>
      <c r="R77" s="2" t="s">
        <v>118</v>
      </c>
      <c r="S77" s="2"/>
      <c r="T77" s="2"/>
      <c r="U77" s="2"/>
      <c r="V77" s="2"/>
      <c r="W77" s="2"/>
      <c r="X77" s="2"/>
      <c r="Y77" s="2"/>
      <c r="Z77" s="2"/>
    </row>
    <row r="78" spans="1:26" ht="12.75" customHeight="1" x14ac:dyDescent="0.3">
      <c r="A78" s="25">
        <v>8</v>
      </c>
      <c r="B78" s="25">
        <v>1955</v>
      </c>
      <c r="C78" s="26" t="s">
        <v>64</v>
      </c>
      <c r="D78" s="27">
        <v>0</v>
      </c>
      <c r="E78" s="27">
        <v>0</v>
      </c>
      <c r="F78" s="27">
        <v>0</v>
      </c>
      <c r="G78" s="28">
        <f t="shared" si="0"/>
        <v>0</v>
      </c>
      <c r="H78" s="28"/>
      <c r="I78" s="31"/>
      <c r="J78" s="30">
        <v>0</v>
      </c>
      <c r="K78" s="27">
        <v>0</v>
      </c>
      <c r="L78" s="27">
        <v>0</v>
      </c>
      <c r="M78" s="28">
        <f t="shared" si="1"/>
        <v>0</v>
      </c>
      <c r="N78" s="28">
        <f t="shared" si="2"/>
        <v>0</v>
      </c>
      <c r="O78" s="2"/>
      <c r="P78" s="2"/>
      <c r="Q78" s="2"/>
      <c r="R78" s="2" t="s">
        <v>118</v>
      </c>
      <c r="S78" s="2"/>
      <c r="T78" s="2"/>
      <c r="U78" s="2"/>
      <c r="V78" s="2"/>
      <c r="W78" s="2"/>
      <c r="X78" s="2"/>
      <c r="Y78" s="2"/>
      <c r="Z78" s="2"/>
    </row>
    <row r="79" spans="1:26" ht="12.75" customHeight="1" x14ac:dyDescent="0.3">
      <c r="A79" s="25">
        <v>8</v>
      </c>
      <c r="B79" s="25">
        <v>1960</v>
      </c>
      <c r="C79" s="26" t="s">
        <v>65</v>
      </c>
      <c r="D79" s="27">
        <v>198501.06</v>
      </c>
      <c r="E79" s="27">
        <v>0</v>
      </c>
      <c r="F79" s="27">
        <v>0</v>
      </c>
      <c r="G79" s="28">
        <f t="shared" si="0"/>
        <v>198501.06</v>
      </c>
      <c r="H79" s="28"/>
      <c r="I79" s="31"/>
      <c r="J79" s="30">
        <v>-155741.16</v>
      </c>
      <c r="K79" s="27">
        <v>-14418.2</v>
      </c>
      <c r="L79" s="27">
        <v>0</v>
      </c>
      <c r="M79" s="28">
        <f t="shared" si="1"/>
        <v>-170159.36000000002</v>
      </c>
      <c r="N79" s="28">
        <f t="shared" si="2"/>
        <v>28341.699999999983</v>
      </c>
      <c r="O79" s="2"/>
      <c r="P79" s="2"/>
      <c r="Q79" s="2"/>
      <c r="R79" s="2" t="s">
        <v>119</v>
      </c>
      <c r="S79" s="2"/>
      <c r="T79" s="2"/>
      <c r="U79" s="2"/>
      <c r="V79" s="2"/>
      <c r="W79" s="2"/>
      <c r="X79" s="2"/>
      <c r="Y79" s="2"/>
      <c r="Z79" s="2"/>
    </row>
    <row r="80" spans="1:26" ht="12.75" customHeight="1" x14ac:dyDescent="0.3">
      <c r="A80" s="1">
        <v>47</v>
      </c>
      <c r="B80" s="25">
        <v>1970</v>
      </c>
      <c r="C80" s="26" t="s">
        <v>66</v>
      </c>
      <c r="D80" s="27">
        <v>0</v>
      </c>
      <c r="E80" s="27">
        <v>0</v>
      </c>
      <c r="F80" s="27">
        <v>0</v>
      </c>
      <c r="G80" s="28">
        <f t="shared" si="0"/>
        <v>0</v>
      </c>
      <c r="H80" s="28"/>
      <c r="I80" s="31"/>
      <c r="J80" s="30">
        <v>0</v>
      </c>
      <c r="K80" s="27">
        <v>0</v>
      </c>
      <c r="L80" s="27">
        <v>0</v>
      </c>
      <c r="M80" s="28">
        <f t="shared" si="1"/>
        <v>0</v>
      </c>
      <c r="N80" s="28">
        <f t="shared" si="2"/>
        <v>0</v>
      </c>
      <c r="O80" s="2"/>
      <c r="P80" s="2"/>
      <c r="Q80" s="2"/>
      <c r="R80" s="2" t="s">
        <v>120</v>
      </c>
      <c r="S80" s="2"/>
      <c r="T80" s="2"/>
      <c r="U80" s="2"/>
      <c r="V80" s="2"/>
      <c r="W80" s="2"/>
      <c r="X80" s="2"/>
      <c r="Y80" s="2"/>
      <c r="Z80" s="2"/>
    </row>
    <row r="81" spans="1:26" ht="12.75" customHeight="1" x14ac:dyDescent="0.3">
      <c r="A81" s="25">
        <v>47</v>
      </c>
      <c r="B81" s="25">
        <v>1975</v>
      </c>
      <c r="C81" s="26" t="s">
        <v>67</v>
      </c>
      <c r="D81" s="27">
        <v>0</v>
      </c>
      <c r="E81" s="27">
        <v>0</v>
      </c>
      <c r="F81" s="27">
        <v>0</v>
      </c>
      <c r="G81" s="28">
        <f t="shared" si="0"/>
        <v>0</v>
      </c>
      <c r="H81" s="28"/>
      <c r="I81" s="31"/>
      <c r="J81" s="30">
        <v>0</v>
      </c>
      <c r="K81" s="27">
        <v>0</v>
      </c>
      <c r="L81" s="27">
        <v>0</v>
      </c>
      <c r="M81" s="28">
        <f t="shared" si="1"/>
        <v>0</v>
      </c>
      <c r="N81" s="28">
        <f t="shared" si="2"/>
        <v>0</v>
      </c>
      <c r="O81" s="2"/>
      <c r="P81" s="2"/>
      <c r="Q81" s="2"/>
      <c r="R81" s="2" t="s">
        <v>121</v>
      </c>
      <c r="S81" s="2"/>
      <c r="T81" s="2"/>
      <c r="U81" s="2"/>
      <c r="V81" s="2"/>
      <c r="W81" s="2"/>
      <c r="X81" s="2"/>
      <c r="Y81" s="2"/>
      <c r="Z81" s="2"/>
    </row>
    <row r="82" spans="1:26" ht="12.75" customHeight="1" x14ac:dyDescent="0.3">
      <c r="A82" s="25">
        <v>47</v>
      </c>
      <c r="B82" s="25">
        <v>1980</v>
      </c>
      <c r="C82" s="26" t="s">
        <v>68</v>
      </c>
      <c r="D82" s="27">
        <v>16418359.93</v>
      </c>
      <c r="E82" s="27">
        <v>2640294.35</v>
      </c>
      <c r="F82" s="27">
        <v>0</v>
      </c>
      <c r="G82" s="28">
        <f t="shared" si="0"/>
        <v>19058654.280000001</v>
      </c>
      <c r="H82" s="28"/>
      <c r="I82" s="31"/>
      <c r="J82" s="30">
        <v>-5862802.7699999996</v>
      </c>
      <c r="K82" s="27">
        <v>-1419317.4</v>
      </c>
      <c r="L82" s="27">
        <v>0</v>
      </c>
      <c r="M82" s="28">
        <f t="shared" si="1"/>
        <v>-7282120.1699999999</v>
      </c>
      <c r="N82" s="28">
        <f t="shared" si="2"/>
        <v>11776534.110000001</v>
      </c>
      <c r="O82" s="2"/>
      <c r="P82" s="2"/>
      <c r="Q82" s="2"/>
      <c r="R82" s="2" t="s">
        <v>122</v>
      </c>
      <c r="S82" s="2"/>
      <c r="T82" s="2"/>
      <c r="U82" s="2"/>
      <c r="V82" s="2"/>
      <c r="W82" s="2"/>
      <c r="X82" s="2"/>
      <c r="Y82" s="2"/>
      <c r="Z82" s="2"/>
    </row>
    <row r="83" spans="1:26" ht="12.75" customHeight="1" x14ac:dyDescent="0.3">
      <c r="A83" s="25">
        <v>47</v>
      </c>
      <c r="B83" s="25">
        <v>1985</v>
      </c>
      <c r="C83" s="26" t="s">
        <v>69</v>
      </c>
      <c r="D83" s="27">
        <v>900</v>
      </c>
      <c r="E83" s="27">
        <v>0</v>
      </c>
      <c r="F83" s="27">
        <v>0</v>
      </c>
      <c r="G83" s="28">
        <f t="shared" si="0"/>
        <v>900</v>
      </c>
      <c r="H83" s="28"/>
      <c r="I83" s="31"/>
      <c r="J83" s="30">
        <v>-900</v>
      </c>
      <c r="K83" s="27">
        <v>0</v>
      </c>
      <c r="L83" s="27">
        <v>0</v>
      </c>
      <c r="M83" s="28">
        <f t="shared" si="1"/>
        <v>-900</v>
      </c>
      <c r="N83" s="28">
        <f t="shared" si="2"/>
        <v>0</v>
      </c>
      <c r="O83" s="2"/>
      <c r="P83" s="2"/>
      <c r="Q83" s="2"/>
      <c r="R83" s="2" t="s">
        <v>123</v>
      </c>
      <c r="S83" s="2"/>
      <c r="T83" s="2"/>
      <c r="U83" s="2"/>
      <c r="V83" s="2"/>
      <c r="W83" s="2"/>
      <c r="X83" s="2"/>
      <c r="Y83" s="2"/>
      <c r="Z83" s="2"/>
    </row>
    <row r="84" spans="1:26" ht="12.75" customHeight="1" x14ac:dyDescent="0.3">
      <c r="A84" s="1">
        <v>47</v>
      </c>
      <c r="B84" s="25">
        <v>1990</v>
      </c>
      <c r="C84" s="33" t="s">
        <v>70</v>
      </c>
      <c r="D84" s="27">
        <v>0</v>
      </c>
      <c r="E84" s="27">
        <v>0</v>
      </c>
      <c r="F84" s="27">
        <v>0</v>
      </c>
      <c r="G84" s="28">
        <f t="shared" si="0"/>
        <v>0</v>
      </c>
      <c r="H84" s="28"/>
      <c r="I84" s="31"/>
      <c r="J84" s="30">
        <v>0</v>
      </c>
      <c r="K84" s="27">
        <v>0</v>
      </c>
      <c r="L84" s="27">
        <v>0</v>
      </c>
      <c r="M84" s="28">
        <f t="shared" si="1"/>
        <v>0</v>
      </c>
      <c r="N84" s="28">
        <f t="shared" si="2"/>
        <v>0</v>
      </c>
      <c r="O84" s="2"/>
      <c r="P84" s="2"/>
      <c r="Q84" s="2"/>
      <c r="R84" s="2" t="s">
        <v>124</v>
      </c>
      <c r="S84" s="2"/>
      <c r="T84" s="2"/>
      <c r="U84" s="2"/>
      <c r="V84" s="2"/>
      <c r="W84" s="2"/>
      <c r="X84" s="2"/>
      <c r="Y84" s="2"/>
      <c r="Z84" s="2"/>
    </row>
    <row r="85" spans="1:26" ht="12.75" customHeight="1" x14ac:dyDescent="0.3">
      <c r="A85" s="25">
        <v>47</v>
      </c>
      <c r="B85" s="25">
        <v>1995</v>
      </c>
      <c r="C85" s="26" t="s">
        <v>71</v>
      </c>
      <c r="D85" s="27">
        <v>0</v>
      </c>
      <c r="E85" s="27">
        <v>0</v>
      </c>
      <c r="F85" s="27">
        <v>0</v>
      </c>
      <c r="G85" s="28">
        <f t="shared" si="0"/>
        <v>0</v>
      </c>
      <c r="H85" s="28"/>
      <c r="I85" s="31"/>
      <c r="J85" s="30">
        <v>0</v>
      </c>
      <c r="K85" s="27">
        <v>0</v>
      </c>
      <c r="L85" s="27">
        <v>0</v>
      </c>
      <c r="M85" s="28">
        <f t="shared" si="1"/>
        <v>0</v>
      </c>
      <c r="N85" s="28">
        <f t="shared" si="2"/>
        <v>0</v>
      </c>
      <c r="O85" s="2"/>
      <c r="P85" s="2"/>
      <c r="Q85" s="2"/>
      <c r="R85" s="2" t="s">
        <v>125</v>
      </c>
      <c r="S85" s="2"/>
      <c r="T85" s="2"/>
      <c r="U85" s="2"/>
      <c r="V85" s="2"/>
      <c r="W85" s="2"/>
      <c r="X85" s="2"/>
      <c r="Y85" s="2"/>
      <c r="Z85" s="2"/>
    </row>
    <row r="86" spans="1:26" ht="12.75" customHeight="1" x14ac:dyDescent="0.3">
      <c r="A86" s="25">
        <v>47</v>
      </c>
      <c r="B86" s="25">
        <v>2440</v>
      </c>
      <c r="C86" s="26" t="s">
        <v>72</v>
      </c>
      <c r="D86" s="27">
        <v>-192761409.15000001</v>
      </c>
      <c r="E86" s="27">
        <v>-45551894.07</v>
      </c>
      <c r="F86" s="27">
        <v>0</v>
      </c>
      <c r="G86" s="28">
        <f t="shared" si="0"/>
        <v>-238313303.22</v>
      </c>
      <c r="H86" s="28"/>
      <c r="I86" s="34"/>
      <c r="J86" s="27">
        <v>16703519.76</v>
      </c>
      <c r="K86" s="27">
        <v>6383431.5199999996</v>
      </c>
      <c r="L86" s="27">
        <v>0</v>
      </c>
      <c r="M86" s="28">
        <f t="shared" si="1"/>
        <v>23086951.280000001</v>
      </c>
      <c r="N86" s="28">
        <f t="shared" si="2"/>
        <v>-215226351.94</v>
      </c>
      <c r="O86" s="2"/>
      <c r="P86" s="2"/>
      <c r="Q86" s="2"/>
      <c r="R86" s="2" t="s">
        <v>126</v>
      </c>
      <c r="S86" s="2"/>
      <c r="T86" s="2"/>
      <c r="U86" s="2"/>
      <c r="V86" s="2"/>
      <c r="W86" s="2"/>
      <c r="X86" s="2"/>
      <c r="Y86" s="2"/>
      <c r="Z86" s="2"/>
    </row>
    <row r="87" spans="1:26" ht="12.75" customHeight="1" x14ac:dyDescent="0.3">
      <c r="A87" s="35"/>
      <c r="B87" s="35">
        <v>2005</v>
      </c>
      <c r="C87" s="36" t="s">
        <v>73</v>
      </c>
      <c r="D87" s="27">
        <v>0</v>
      </c>
      <c r="E87" s="27">
        <v>0</v>
      </c>
      <c r="F87" s="27">
        <v>0</v>
      </c>
      <c r="G87" s="28">
        <f t="shared" si="0"/>
        <v>0</v>
      </c>
      <c r="H87" s="28"/>
      <c r="I87" s="34"/>
      <c r="J87" s="27">
        <v>0</v>
      </c>
      <c r="K87" s="27">
        <v>0</v>
      </c>
      <c r="L87" s="27">
        <v>0</v>
      </c>
      <c r="M87" s="28">
        <f t="shared" si="1"/>
        <v>0</v>
      </c>
      <c r="N87" s="28">
        <f t="shared" si="2"/>
        <v>0</v>
      </c>
      <c r="O87" s="2"/>
      <c r="P87" s="2"/>
      <c r="Q87" s="2"/>
      <c r="R87" s="2" t="s">
        <v>127</v>
      </c>
      <c r="S87" s="2"/>
      <c r="T87" s="2"/>
      <c r="U87" s="2"/>
      <c r="V87" s="2"/>
      <c r="W87" s="2"/>
      <c r="X87" s="2"/>
      <c r="Y87" s="2"/>
      <c r="Z87" s="2"/>
    </row>
    <row r="88" spans="1:26" ht="12.75" customHeight="1" x14ac:dyDescent="0.3">
      <c r="A88" s="35"/>
      <c r="B88" s="35"/>
      <c r="C88" s="37" t="s">
        <v>74</v>
      </c>
      <c r="D88" s="38">
        <f t="shared" ref="D88:F88" si="3">SUM(D47:D87)</f>
        <v>1360790079.4900002</v>
      </c>
      <c r="E88" s="38">
        <f t="shared" si="3"/>
        <v>126810010.81</v>
      </c>
      <c r="F88" s="38">
        <f t="shared" si="3"/>
        <v>-5937568.7899999991</v>
      </c>
      <c r="G88" s="38">
        <f>SUM(G47:G87)</f>
        <v>1481662521.5099998</v>
      </c>
      <c r="H88" s="38"/>
      <c r="I88" s="38"/>
      <c r="J88" s="38">
        <f t="shared" ref="J88:N88" si="4">SUM(J47:J87)</f>
        <v>-272051396.31999999</v>
      </c>
      <c r="K88" s="38">
        <f t="shared" si="4"/>
        <v>-51140720.300000012</v>
      </c>
      <c r="L88" s="38">
        <f t="shared" si="4"/>
        <v>1321065.69</v>
      </c>
      <c r="M88" s="38">
        <f t="shared" si="4"/>
        <v>-321871050.92999995</v>
      </c>
      <c r="N88" s="38">
        <f t="shared" si="4"/>
        <v>1159791470.5799997</v>
      </c>
      <c r="O88" s="2"/>
      <c r="P88" s="2"/>
      <c r="Q88" s="2"/>
      <c r="R88" s="2"/>
      <c r="S88" s="2"/>
      <c r="T88" s="2"/>
      <c r="U88" s="2"/>
      <c r="V88" s="2"/>
      <c r="W88" s="2"/>
      <c r="X88" s="2"/>
      <c r="Y88" s="2"/>
      <c r="Z88" s="2"/>
    </row>
    <row r="89" spans="1:26" ht="12.75" customHeight="1" x14ac:dyDescent="0.3">
      <c r="A89" s="35"/>
      <c r="B89" s="35"/>
      <c r="C89" s="39" t="s">
        <v>75</v>
      </c>
      <c r="D89" s="27"/>
      <c r="E89" s="27"/>
      <c r="F89" s="27"/>
      <c r="G89" s="28">
        <f t="shared" ref="G89:G90" si="5">D89+E89+F89</f>
        <v>0</v>
      </c>
      <c r="H89" s="28"/>
      <c r="I89" s="34"/>
      <c r="J89" s="27"/>
      <c r="K89" s="27"/>
      <c r="L89" s="27"/>
      <c r="M89" s="28">
        <f t="shared" ref="M89:M90" si="6">J89+K89+L89</f>
        <v>0</v>
      </c>
      <c r="N89" s="28">
        <f t="shared" ref="N89:N90" si="7">G89+M89</f>
        <v>0</v>
      </c>
      <c r="O89" s="2"/>
      <c r="P89" s="2"/>
      <c r="Q89" s="2"/>
      <c r="R89" s="2"/>
      <c r="S89" s="2"/>
      <c r="T89" s="2"/>
      <c r="U89" s="2"/>
      <c r="V89" s="2"/>
      <c r="W89" s="2"/>
      <c r="X89" s="2"/>
      <c r="Y89" s="2"/>
      <c r="Z89" s="2"/>
    </row>
    <row r="90" spans="1:26" ht="12.75" customHeight="1" x14ac:dyDescent="0.3">
      <c r="A90" s="35"/>
      <c r="B90" s="35"/>
      <c r="C90" s="40" t="s">
        <v>76</v>
      </c>
      <c r="D90" s="27">
        <v>-15525012.83</v>
      </c>
      <c r="E90" s="27">
        <v>55297.42</v>
      </c>
      <c r="F90" s="27">
        <v>3265855.51</v>
      </c>
      <c r="G90" s="28">
        <f t="shared" si="5"/>
        <v>-12203859.9</v>
      </c>
      <c r="H90" s="28"/>
      <c r="I90" s="34"/>
      <c r="J90" s="27">
        <v>980631.86</v>
      </c>
      <c r="K90" s="27">
        <v>450336</v>
      </c>
      <c r="L90" s="27">
        <v>-345097.47</v>
      </c>
      <c r="M90" s="28">
        <f t="shared" si="6"/>
        <v>1085870.3899999999</v>
      </c>
      <c r="N90" s="28">
        <f t="shared" si="7"/>
        <v>-11117989.51</v>
      </c>
      <c r="O90" s="2"/>
      <c r="P90" s="2"/>
      <c r="Q90" s="2"/>
      <c r="R90" s="2"/>
      <c r="S90" s="2"/>
      <c r="T90" s="2"/>
      <c r="U90" s="2"/>
      <c r="V90" s="2"/>
      <c r="W90" s="2"/>
      <c r="X90" s="2"/>
      <c r="Y90" s="2"/>
      <c r="Z90" s="2"/>
    </row>
    <row r="91" spans="1:26" ht="12.75" customHeight="1" x14ac:dyDescent="0.3">
      <c r="A91" s="35"/>
      <c r="B91" s="35"/>
      <c r="C91" s="37" t="s">
        <v>77</v>
      </c>
      <c r="D91" s="38">
        <f t="shared" ref="D91:F91" si="8">SUM(D88:D90)</f>
        <v>1345265066.6600003</v>
      </c>
      <c r="E91" s="38">
        <f t="shared" si="8"/>
        <v>126865308.23</v>
      </c>
      <c r="F91" s="38">
        <f t="shared" si="8"/>
        <v>-2671713.2799999993</v>
      </c>
      <c r="G91" s="38">
        <f>SUM(G88:G90)</f>
        <v>1469458661.6099997</v>
      </c>
      <c r="H91" s="38"/>
      <c r="I91" s="38"/>
      <c r="J91" s="38">
        <f t="shared" ref="J91:N91" si="9">SUM(J88:J90)</f>
        <v>-271070764.45999998</v>
      </c>
      <c r="K91" s="38">
        <f t="shared" si="9"/>
        <v>-50690384.300000012</v>
      </c>
      <c r="L91" s="38">
        <f t="shared" si="9"/>
        <v>975968.22</v>
      </c>
      <c r="M91" s="38">
        <f t="shared" si="9"/>
        <v>-320785180.53999996</v>
      </c>
      <c r="N91" s="38">
        <f t="shared" si="9"/>
        <v>1148673481.0699997</v>
      </c>
      <c r="O91" s="2"/>
      <c r="P91" s="2"/>
      <c r="Q91" s="2"/>
      <c r="R91" s="2"/>
      <c r="S91" s="2"/>
      <c r="T91" s="2"/>
      <c r="U91" s="2"/>
      <c r="V91" s="2"/>
      <c r="W91" s="2"/>
      <c r="X91" s="2"/>
      <c r="Y91" s="2"/>
      <c r="Z91" s="2"/>
    </row>
    <row r="92" spans="1:26" ht="12.75" customHeight="1" x14ac:dyDescent="0.3">
      <c r="A92" s="35"/>
      <c r="B92" s="35"/>
      <c r="C92" s="41" t="s">
        <v>78</v>
      </c>
      <c r="D92" s="27">
        <v>75149108</v>
      </c>
      <c r="E92" s="27">
        <v>-14713632</v>
      </c>
      <c r="F92" s="27"/>
      <c r="G92" s="28">
        <f>D92+E92+F92</f>
        <v>60435476</v>
      </c>
      <c r="H92" s="28"/>
      <c r="I92" s="31"/>
      <c r="J92" s="34"/>
      <c r="K92" s="34"/>
      <c r="L92" s="34"/>
      <c r="M92" s="28">
        <f>J92+K92+L92</f>
        <v>0</v>
      </c>
      <c r="N92" s="28">
        <f>G92+M92</f>
        <v>60435476</v>
      </c>
      <c r="O92" s="2"/>
      <c r="P92" s="2"/>
      <c r="Q92" s="2"/>
      <c r="R92" s="2"/>
      <c r="S92" s="2"/>
      <c r="T92" s="2"/>
      <c r="U92" s="2"/>
      <c r="V92" s="2"/>
      <c r="W92" s="2"/>
      <c r="X92" s="2"/>
      <c r="Y92" s="2"/>
      <c r="Z92" s="2"/>
    </row>
    <row r="93" spans="1:26" ht="12.75" customHeight="1" x14ac:dyDescent="0.3">
      <c r="A93" s="35"/>
      <c r="B93" s="35"/>
      <c r="C93" s="41" t="s">
        <v>79</v>
      </c>
      <c r="D93" s="38">
        <f t="shared" ref="D93:N93" si="10">SUM(D91:D92)</f>
        <v>1420414174.6600003</v>
      </c>
      <c r="E93" s="38">
        <f t="shared" si="10"/>
        <v>112151676.23</v>
      </c>
      <c r="F93" s="38">
        <f t="shared" si="10"/>
        <v>-2671713.2799999993</v>
      </c>
      <c r="G93" s="38">
        <f t="shared" si="10"/>
        <v>1529894137.6099997</v>
      </c>
      <c r="H93" s="38"/>
      <c r="I93" s="38">
        <f t="shared" si="10"/>
        <v>0</v>
      </c>
      <c r="J93" s="38">
        <f t="shared" si="10"/>
        <v>-271070764.45999998</v>
      </c>
      <c r="K93" s="38">
        <f t="shared" si="10"/>
        <v>-50690384.300000012</v>
      </c>
      <c r="L93" s="38">
        <f t="shared" si="10"/>
        <v>975968.22</v>
      </c>
      <c r="M93" s="38">
        <f t="shared" si="10"/>
        <v>-320785180.53999996</v>
      </c>
      <c r="N93" s="38">
        <f t="shared" si="10"/>
        <v>1209108957.0699997</v>
      </c>
      <c r="O93" s="2"/>
      <c r="P93" s="2"/>
      <c r="Q93" s="2"/>
      <c r="R93" s="2"/>
      <c r="S93" s="2"/>
      <c r="T93" s="2"/>
      <c r="U93" s="2"/>
      <c r="V93" s="2"/>
      <c r="W93" s="2"/>
      <c r="X93" s="2"/>
      <c r="Y93" s="2"/>
      <c r="Z93" s="2"/>
    </row>
    <row r="94" spans="1:26" ht="12.75" customHeight="1" x14ac:dyDescent="0.3">
      <c r="A94" s="35"/>
      <c r="B94" s="35"/>
      <c r="C94" s="58" t="s">
        <v>80</v>
      </c>
      <c r="D94" s="59"/>
      <c r="E94" s="59"/>
      <c r="F94" s="59"/>
      <c r="G94" s="59"/>
      <c r="H94" s="59"/>
      <c r="I94" s="59"/>
      <c r="J94" s="60"/>
      <c r="K94" s="42"/>
      <c r="L94" s="2"/>
      <c r="M94" s="43"/>
      <c r="N94" s="43"/>
      <c r="O94" s="2"/>
      <c r="P94" s="2"/>
      <c r="Q94" s="2"/>
      <c r="R94" s="2"/>
      <c r="S94" s="2"/>
      <c r="T94" s="2"/>
      <c r="U94" s="2"/>
      <c r="V94" s="2"/>
      <c r="W94" s="2"/>
      <c r="X94" s="2"/>
      <c r="Y94" s="2"/>
      <c r="Z94" s="2"/>
    </row>
    <row r="95" spans="1:26" ht="12.75" customHeight="1" x14ac:dyDescent="0.3">
      <c r="A95" s="35"/>
      <c r="B95" s="35"/>
      <c r="C95" s="58" t="s">
        <v>81</v>
      </c>
      <c r="D95" s="59"/>
      <c r="E95" s="59"/>
      <c r="F95" s="59"/>
      <c r="G95" s="59"/>
      <c r="H95" s="59"/>
      <c r="I95" s="59"/>
      <c r="J95" s="60"/>
      <c r="K95" s="44">
        <f>K93+K94</f>
        <v>-50690384.300000012</v>
      </c>
      <c r="L95" s="2"/>
      <c r="M95" s="43"/>
      <c r="N95" s="43"/>
      <c r="O95" s="2"/>
      <c r="P95" s="2"/>
      <c r="Q95" s="2"/>
      <c r="R95" s="2"/>
      <c r="S95" s="2"/>
      <c r="T95" s="2"/>
      <c r="U95" s="2"/>
      <c r="V95" s="2"/>
      <c r="W95" s="2"/>
      <c r="X95" s="2"/>
      <c r="Y95" s="2"/>
      <c r="Z95" s="2"/>
    </row>
    <row r="96" spans="1:26" ht="12.75" customHeight="1" x14ac:dyDescent="0.3">
      <c r="A96" s="1"/>
      <c r="B96" s="1"/>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3">
      <c r="A97" s="1"/>
      <c r="B97" s="1"/>
      <c r="C97" s="2"/>
      <c r="D97" s="2"/>
      <c r="E97" s="2"/>
      <c r="F97" s="2"/>
      <c r="G97" s="2"/>
      <c r="H97" s="2"/>
      <c r="I97" s="2"/>
      <c r="J97" s="2" t="s">
        <v>82</v>
      </c>
      <c r="K97" s="2"/>
      <c r="L97" s="2"/>
      <c r="M97" s="2"/>
      <c r="N97" s="2"/>
      <c r="O97" s="2"/>
      <c r="P97" s="2"/>
      <c r="Q97" s="2"/>
      <c r="R97" s="2"/>
      <c r="S97" s="2"/>
      <c r="T97" s="2"/>
      <c r="U97" s="2"/>
      <c r="V97" s="2"/>
      <c r="W97" s="2"/>
      <c r="X97" s="2"/>
      <c r="Y97" s="2"/>
      <c r="Z97" s="2"/>
    </row>
    <row r="98" spans="1:26" ht="12.75" customHeight="1" x14ac:dyDescent="0.3">
      <c r="A98" s="35">
        <v>10</v>
      </c>
      <c r="B98" s="35"/>
      <c r="C98" s="45" t="s">
        <v>83</v>
      </c>
      <c r="D98" s="46"/>
      <c r="E98" s="46"/>
      <c r="F98" s="46"/>
      <c r="G98" s="46"/>
      <c r="H98" s="46"/>
      <c r="I98" s="46"/>
      <c r="J98" s="46" t="s">
        <v>83</v>
      </c>
      <c r="K98" s="46"/>
      <c r="L98" s="47"/>
      <c r="M98" s="2"/>
      <c r="N98" s="2"/>
      <c r="O98" s="2"/>
      <c r="P98" s="2"/>
      <c r="Q98" s="2"/>
      <c r="R98" s="2"/>
      <c r="S98" s="2"/>
      <c r="T98" s="2"/>
      <c r="U98" s="2"/>
      <c r="V98" s="2"/>
      <c r="W98" s="2"/>
      <c r="X98" s="2"/>
      <c r="Y98" s="2"/>
      <c r="Z98" s="2"/>
    </row>
    <row r="99" spans="1:26" ht="12.75" customHeight="1" x14ac:dyDescent="0.3">
      <c r="A99" s="35">
        <v>8</v>
      </c>
      <c r="B99" s="35"/>
      <c r="C99" s="45" t="s">
        <v>59</v>
      </c>
      <c r="D99" s="46"/>
      <c r="E99" s="46"/>
      <c r="F99" s="46"/>
      <c r="G99" s="46"/>
      <c r="H99" s="46"/>
      <c r="I99" s="46"/>
      <c r="J99" s="46" t="s">
        <v>59</v>
      </c>
      <c r="K99" s="46"/>
      <c r="L99" s="47"/>
      <c r="M99" s="2"/>
      <c r="N99" s="2"/>
      <c r="O99" s="2"/>
      <c r="P99" s="2"/>
      <c r="Q99" s="2"/>
      <c r="R99" s="2"/>
      <c r="S99" s="2"/>
      <c r="T99" s="2"/>
      <c r="U99" s="2"/>
      <c r="V99" s="2"/>
      <c r="W99" s="2"/>
      <c r="X99" s="2"/>
      <c r="Y99" s="2"/>
      <c r="Z99" s="2"/>
    </row>
    <row r="100" spans="1:26" ht="12.75" customHeight="1" x14ac:dyDescent="0.3">
      <c r="A100" s="35">
        <v>47</v>
      </c>
      <c r="B100" s="35"/>
      <c r="C100" s="45" t="s">
        <v>84</v>
      </c>
      <c r="D100" s="46"/>
      <c r="E100" s="46"/>
      <c r="F100" s="46"/>
      <c r="G100" s="46"/>
      <c r="H100" s="46"/>
      <c r="I100" s="46"/>
      <c r="J100" s="46" t="s">
        <v>84</v>
      </c>
      <c r="K100" s="46"/>
      <c r="L100" s="47"/>
      <c r="M100" s="2"/>
      <c r="N100" s="2"/>
      <c r="O100" s="2"/>
      <c r="P100" s="2"/>
      <c r="Q100" s="2"/>
      <c r="R100" s="2"/>
      <c r="S100" s="2"/>
      <c r="T100" s="2"/>
      <c r="U100" s="2"/>
      <c r="V100" s="2"/>
      <c r="W100" s="2"/>
      <c r="X100" s="2"/>
      <c r="Y100" s="2"/>
      <c r="Z100" s="2"/>
    </row>
    <row r="101" spans="1:26" ht="12.75" customHeight="1" x14ac:dyDescent="0.3">
      <c r="A101" s="1"/>
      <c r="B101" s="1"/>
      <c r="C101" s="2"/>
      <c r="D101" s="2"/>
      <c r="E101" s="2"/>
      <c r="F101" s="2"/>
      <c r="G101" s="2"/>
      <c r="H101" s="2"/>
      <c r="I101" s="2"/>
      <c r="J101" s="62" t="s">
        <v>85</v>
      </c>
      <c r="K101" s="59"/>
      <c r="L101" s="48">
        <f>K95-L98-L99-L100</f>
        <v>-50690384.300000012</v>
      </c>
      <c r="M101" s="2"/>
      <c r="N101" s="2"/>
      <c r="O101" s="2"/>
      <c r="P101" s="2"/>
      <c r="Q101" s="2"/>
      <c r="R101" s="2"/>
      <c r="S101" s="2"/>
      <c r="T101" s="2"/>
      <c r="U101" s="2"/>
      <c r="V101" s="2"/>
      <c r="W101" s="2"/>
      <c r="X101" s="2"/>
      <c r="Y101" s="2"/>
      <c r="Z101" s="2"/>
    </row>
    <row r="102" spans="1:26" ht="12.75" customHeight="1" x14ac:dyDescent="0.3">
      <c r="A102" s="1"/>
      <c r="B102" s="1"/>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3">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3">
      <c r="A104" s="1"/>
      <c r="B104" s="1"/>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thickBot="1" x14ac:dyDescent="0.35">
      <c r="A105" s="1"/>
      <c r="B105" s="1"/>
      <c r="C105" s="2"/>
      <c r="D105" s="2"/>
      <c r="E105" s="11" t="s">
        <v>18</v>
      </c>
      <c r="F105" s="12" t="s">
        <v>19</v>
      </c>
      <c r="G105" s="2"/>
      <c r="H105" s="2"/>
      <c r="I105" s="2"/>
      <c r="J105" s="2"/>
      <c r="K105" s="2"/>
      <c r="L105" s="2"/>
      <c r="M105" s="2"/>
      <c r="N105" s="2"/>
      <c r="O105" s="2"/>
      <c r="P105" s="2"/>
      <c r="Q105" s="2"/>
      <c r="R105" s="2"/>
      <c r="S105" s="2"/>
      <c r="T105" s="2"/>
      <c r="U105" s="2"/>
      <c r="V105" s="2"/>
      <c r="W105" s="2"/>
      <c r="X105" s="2"/>
      <c r="Y105" s="2"/>
      <c r="Z105" s="2"/>
    </row>
    <row r="106" spans="1:26" ht="12.75" customHeight="1" thickBot="1" x14ac:dyDescent="0.35">
      <c r="A106" s="1"/>
      <c r="B106" s="1"/>
      <c r="C106" s="2"/>
      <c r="D106" s="2"/>
      <c r="E106" s="11" t="s">
        <v>20</v>
      </c>
      <c r="F106" s="13">
        <v>2022</v>
      </c>
      <c r="G106" s="14"/>
      <c r="H106" s="15" t="b">
        <f>IF(F106=2014,4,IF(F106=2015,5,IF(F106=2016,6,IF(F106=2017,7,IF(F106=2018,8,IF(F106=2019,9,IF(F106=2020,10)))))))</f>
        <v>0</v>
      </c>
      <c r="I106" s="2"/>
      <c r="J106" s="2"/>
      <c r="K106" s="2"/>
      <c r="L106" s="2"/>
      <c r="M106" s="2"/>
      <c r="N106" s="2"/>
      <c r="O106" s="2"/>
      <c r="P106" s="2"/>
      <c r="Q106" s="2"/>
      <c r="R106" s="2"/>
      <c r="S106" s="2"/>
      <c r="T106" s="2"/>
      <c r="U106" s="2"/>
      <c r="V106" s="2"/>
      <c r="W106" s="2"/>
      <c r="X106" s="2"/>
      <c r="Y106" s="2"/>
      <c r="Z106" s="2"/>
    </row>
    <row r="107" spans="1:26" ht="12.75" customHeight="1" x14ac:dyDescent="0.3">
      <c r="A107" s="1"/>
      <c r="B107" s="1"/>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3">
      <c r="A108" s="1"/>
      <c r="B108" s="1"/>
      <c r="C108" s="2"/>
      <c r="D108" s="61" t="s">
        <v>21</v>
      </c>
      <c r="E108" s="59"/>
      <c r="F108" s="59"/>
      <c r="G108" s="59"/>
      <c r="H108" s="60"/>
      <c r="I108" s="2"/>
      <c r="J108" s="16"/>
      <c r="K108" s="17" t="s">
        <v>22</v>
      </c>
      <c r="L108" s="17"/>
      <c r="M108" s="18"/>
      <c r="N108" s="2"/>
      <c r="O108" s="2"/>
      <c r="P108" s="2"/>
      <c r="Q108" s="2"/>
      <c r="R108" s="2"/>
      <c r="S108" s="2"/>
      <c r="T108" s="2"/>
      <c r="U108" s="2"/>
      <c r="V108" s="2"/>
      <c r="W108" s="2"/>
      <c r="X108" s="2"/>
      <c r="Y108" s="2"/>
      <c r="Z108" s="2"/>
    </row>
    <row r="109" spans="1:26" ht="30" customHeight="1" x14ac:dyDescent="0.3">
      <c r="A109" s="19" t="s">
        <v>23</v>
      </c>
      <c r="B109" s="19" t="s">
        <v>24</v>
      </c>
      <c r="C109" s="20" t="s">
        <v>25</v>
      </c>
      <c r="D109" s="19" t="s">
        <v>26</v>
      </c>
      <c r="E109" s="21" t="s">
        <v>27</v>
      </c>
      <c r="F109" s="21" t="s">
        <v>28</v>
      </c>
      <c r="G109" s="19" t="s">
        <v>29</v>
      </c>
      <c r="H109" s="19" t="s">
        <v>30</v>
      </c>
      <c r="I109" s="22"/>
      <c r="J109" s="19" t="s">
        <v>26</v>
      </c>
      <c r="K109" s="23" t="s">
        <v>31</v>
      </c>
      <c r="L109" s="23" t="s">
        <v>28</v>
      </c>
      <c r="M109" s="24" t="s">
        <v>29</v>
      </c>
      <c r="N109" s="19" t="s">
        <v>32</v>
      </c>
      <c r="O109" s="2"/>
      <c r="P109" s="2"/>
      <c r="Q109" s="2"/>
      <c r="R109" s="2"/>
      <c r="S109" s="2"/>
      <c r="T109" s="2"/>
      <c r="U109" s="2"/>
      <c r="V109" s="2"/>
      <c r="W109" s="2"/>
      <c r="X109" s="2"/>
      <c r="Y109" s="2"/>
      <c r="Z109" s="2"/>
    </row>
    <row r="110" spans="1:26" ht="25.5" customHeight="1" x14ac:dyDescent="0.3">
      <c r="A110" s="19"/>
      <c r="B110" s="25">
        <v>1609</v>
      </c>
      <c r="C110" s="26" t="s">
        <v>33</v>
      </c>
      <c r="D110" s="49">
        <f t="shared" ref="D110:D150" si="11">G47</f>
        <v>63654568.229999997</v>
      </c>
      <c r="E110" s="50">
        <v>20237956.629999999</v>
      </c>
      <c r="F110" s="50">
        <v>0</v>
      </c>
      <c r="G110" s="49">
        <f t="shared" ref="G110:G150" si="12">D110+E110+F110</f>
        <v>83892524.859999999</v>
      </c>
      <c r="H110" s="49">
        <v>0</v>
      </c>
      <c r="I110" s="22"/>
      <c r="J110" s="51">
        <f t="shared" ref="J110:J150" si="13">M47</f>
        <v>-3937310.78</v>
      </c>
      <c r="K110" s="50">
        <v>-1918177.82</v>
      </c>
      <c r="L110" s="50">
        <v>0</v>
      </c>
      <c r="M110" s="49">
        <f t="shared" ref="M110:M150" si="14">J110+K110+L110</f>
        <v>-5855488.5999999996</v>
      </c>
      <c r="N110" s="49">
        <f t="shared" ref="N110:N150" si="15">G110+M110</f>
        <v>78037036.260000005</v>
      </c>
      <c r="O110" s="2"/>
      <c r="P110" s="2"/>
      <c r="Q110" s="2"/>
      <c r="R110" s="2" t="s">
        <v>92</v>
      </c>
      <c r="S110" s="2"/>
      <c r="T110" s="2"/>
      <c r="U110" s="2"/>
      <c r="V110" s="2"/>
      <c r="W110" s="2"/>
      <c r="X110" s="2"/>
      <c r="Y110" s="2"/>
      <c r="Z110" s="2"/>
    </row>
    <row r="111" spans="1:26" ht="12.75" customHeight="1" x14ac:dyDescent="0.3">
      <c r="A111" s="25">
        <v>12</v>
      </c>
      <c r="B111" s="25">
        <v>1611</v>
      </c>
      <c r="C111" s="26" t="s">
        <v>34</v>
      </c>
      <c r="D111" s="49">
        <f t="shared" si="11"/>
        <v>74987653.850000009</v>
      </c>
      <c r="E111" s="50">
        <v>4778905.76</v>
      </c>
      <c r="F111" s="50">
        <v>0</v>
      </c>
      <c r="G111" s="49">
        <f t="shared" si="12"/>
        <v>79766559.610000014</v>
      </c>
      <c r="H111" s="49">
        <v>0</v>
      </c>
      <c r="I111" s="52"/>
      <c r="J111" s="51">
        <f t="shared" si="13"/>
        <v>-47115379.869999997</v>
      </c>
      <c r="K111" s="50">
        <v>-6529291.5499999998</v>
      </c>
      <c r="L111" s="50">
        <v>0</v>
      </c>
      <c r="M111" s="49">
        <f t="shared" si="14"/>
        <v>-53644671.419999994</v>
      </c>
      <c r="N111" s="49">
        <f t="shared" si="15"/>
        <v>26121888.19000002</v>
      </c>
      <c r="O111" s="2"/>
      <c r="P111" s="2"/>
      <c r="Q111" s="2"/>
      <c r="R111" s="2" t="s">
        <v>93</v>
      </c>
      <c r="S111" s="2"/>
      <c r="T111" s="2"/>
      <c r="U111" s="2"/>
      <c r="V111" s="2"/>
      <c r="W111" s="2"/>
      <c r="X111" s="2"/>
      <c r="Y111" s="2"/>
      <c r="Z111" s="2"/>
    </row>
    <row r="112" spans="1:26" ht="12.75" customHeight="1" x14ac:dyDescent="0.3">
      <c r="A112" s="25" t="s">
        <v>35</v>
      </c>
      <c r="B112" s="25">
        <v>1612</v>
      </c>
      <c r="C112" s="26" t="s">
        <v>36</v>
      </c>
      <c r="D112" s="49">
        <f t="shared" si="11"/>
        <v>2731303.5</v>
      </c>
      <c r="E112" s="50">
        <v>507407.05</v>
      </c>
      <c r="F112" s="50">
        <v>0</v>
      </c>
      <c r="G112" s="49">
        <f t="shared" si="12"/>
        <v>3238710.55</v>
      </c>
      <c r="H112" s="49">
        <v>0</v>
      </c>
      <c r="I112" s="52"/>
      <c r="J112" s="51">
        <f t="shared" si="13"/>
        <v>-477205.35</v>
      </c>
      <c r="K112" s="50">
        <v>-68840.759999999995</v>
      </c>
      <c r="L112" s="50">
        <v>0</v>
      </c>
      <c r="M112" s="49">
        <f t="shared" si="14"/>
        <v>-546046.11</v>
      </c>
      <c r="N112" s="49">
        <f t="shared" si="15"/>
        <v>2692664.44</v>
      </c>
      <c r="O112" s="2"/>
      <c r="P112" s="2"/>
      <c r="Q112" s="2"/>
      <c r="R112" s="2" t="s">
        <v>94</v>
      </c>
      <c r="S112" s="2"/>
      <c r="T112" s="2"/>
      <c r="U112" s="2"/>
      <c r="V112" s="2"/>
      <c r="W112" s="2"/>
      <c r="X112" s="2"/>
      <c r="Y112" s="2"/>
      <c r="Z112" s="2"/>
    </row>
    <row r="113" spans="1:26" ht="12.75" customHeight="1" x14ac:dyDescent="0.3">
      <c r="A113" s="25" t="s">
        <v>37</v>
      </c>
      <c r="B113" s="25">
        <v>1805</v>
      </c>
      <c r="C113" s="26" t="s">
        <v>38</v>
      </c>
      <c r="D113" s="49">
        <f t="shared" si="11"/>
        <v>4847263.47</v>
      </c>
      <c r="E113" s="50">
        <v>0</v>
      </c>
      <c r="F113" s="50">
        <v>0</v>
      </c>
      <c r="G113" s="49">
        <f t="shared" si="12"/>
        <v>4847263.47</v>
      </c>
      <c r="H113" s="49">
        <v>0</v>
      </c>
      <c r="I113" s="52"/>
      <c r="J113" s="51">
        <f t="shared" si="13"/>
        <v>0</v>
      </c>
      <c r="K113" s="50">
        <v>0</v>
      </c>
      <c r="L113" s="50">
        <v>0</v>
      </c>
      <c r="M113" s="49">
        <f t="shared" si="14"/>
        <v>0</v>
      </c>
      <c r="N113" s="49">
        <f t="shared" si="15"/>
        <v>4847263.47</v>
      </c>
      <c r="O113" s="2"/>
      <c r="P113" s="2"/>
      <c r="Q113" s="2"/>
      <c r="R113" s="2" t="s">
        <v>95</v>
      </c>
      <c r="S113" s="2"/>
      <c r="T113" s="2"/>
      <c r="U113" s="2"/>
      <c r="V113" s="2"/>
      <c r="W113" s="2"/>
      <c r="X113" s="2"/>
      <c r="Y113" s="2"/>
      <c r="Z113" s="2"/>
    </row>
    <row r="114" spans="1:26" ht="12.75" customHeight="1" x14ac:dyDescent="0.3">
      <c r="A114" s="25">
        <v>47</v>
      </c>
      <c r="B114" s="25">
        <v>1808</v>
      </c>
      <c r="C114" s="26" t="s">
        <v>39</v>
      </c>
      <c r="D114" s="49">
        <f t="shared" si="11"/>
        <v>37560689.540000007</v>
      </c>
      <c r="E114" s="50">
        <v>330422.18</v>
      </c>
      <c r="F114" s="50">
        <v>-1212.83</v>
      </c>
      <c r="G114" s="49">
        <f t="shared" si="12"/>
        <v>37889898.890000008</v>
      </c>
      <c r="H114" s="49">
        <v>0</v>
      </c>
      <c r="I114" s="52"/>
      <c r="J114" s="51">
        <f t="shared" si="13"/>
        <v>-6325293.6899999995</v>
      </c>
      <c r="K114" s="50">
        <v>-904127.39</v>
      </c>
      <c r="L114" s="50">
        <v>527.61</v>
      </c>
      <c r="M114" s="49">
        <f t="shared" si="14"/>
        <v>-7228893.4699999988</v>
      </c>
      <c r="N114" s="49">
        <f t="shared" si="15"/>
        <v>30661005.420000009</v>
      </c>
      <c r="O114" s="2"/>
      <c r="P114" s="2"/>
      <c r="Q114" s="2"/>
      <c r="R114" s="2" t="s">
        <v>96</v>
      </c>
      <c r="S114" s="2"/>
      <c r="T114" s="2"/>
      <c r="U114" s="2"/>
      <c r="V114" s="2"/>
      <c r="W114" s="2"/>
      <c r="X114" s="2"/>
      <c r="Y114" s="2"/>
      <c r="Z114" s="2"/>
    </row>
    <row r="115" spans="1:26" ht="12.75" customHeight="1" x14ac:dyDescent="0.3">
      <c r="A115" s="25">
        <v>13</v>
      </c>
      <c r="B115" s="25">
        <v>1810</v>
      </c>
      <c r="C115" s="26" t="s">
        <v>40</v>
      </c>
      <c r="D115" s="49">
        <f t="shared" si="11"/>
        <v>0</v>
      </c>
      <c r="E115" s="50">
        <v>0</v>
      </c>
      <c r="F115" s="50">
        <v>0</v>
      </c>
      <c r="G115" s="49">
        <f t="shared" si="12"/>
        <v>0</v>
      </c>
      <c r="H115" s="49">
        <v>0</v>
      </c>
      <c r="I115" s="52"/>
      <c r="J115" s="51">
        <f t="shared" si="13"/>
        <v>0</v>
      </c>
      <c r="K115" s="50">
        <v>0</v>
      </c>
      <c r="L115" s="50">
        <v>0</v>
      </c>
      <c r="M115" s="49">
        <f t="shared" si="14"/>
        <v>0</v>
      </c>
      <c r="N115" s="49">
        <f t="shared" si="15"/>
        <v>0</v>
      </c>
      <c r="O115" s="2"/>
      <c r="P115" s="2"/>
      <c r="Q115" s="2"/>
      <c r="R115" s="2" t="s">
        <v>97</v>
      </c>
      <c r="S115" s="2"/>
      <c r="T115" s="2"/>
      <c r="U115" s="2"/>
      <c r="V115" s="2"/>
      <c r="W115" s="2"/>
      <c r="X115" s="2"/>
      <c r="Y115" s="2"/>
      <c r="Z115" s="2"/>
    </row>
    <row r="116" spans="1:26" ht="12.75" customHeight="1" x14ac:dyDescent="0.3">
      <c r="A116" s="25">
        <v>47</v>
      </c>
      <c r="B116" s="25">
        <v>1815</v>
      </c>
      <c r="C116" s="26" t="s">
        <v>41</v>
      </c>
      <c r="D116" s="49">
        <f t="shared" si="11"/>
        <v>138227905.46000001</v>
      </c>
      <c r="E116" s="50">
        <v>17728071.34</v>
      </c>
      <c r="F116" s="50">
        <v>-876153.86</v>
      </c>
      <c r="G116" s="49">
        <f t="shared" si="12"/>
        <v>155079822.94</v>
      </c>
      <c r="H116" s="49">
        <v>0</v>
      </c>
      <c r="I116" s="52"/>
      <c r="J116" s="51">
        <f t="shared" si="13"/>
        <v>-25505085.389999997</v>
      </c>
      <c r="K116" s="50">
        <v>-4574741.91</v>
      </c>
      <c r="L116" s="50">
        <v>482552.64</v>
      </c>
      <c r="M116" s="49">
        <f t="shared" si="14"/>
        <v>-29597274.659999996</v>
      </c>
      <c r="N116" s="49">
        <f t="shared" si="15"/>
        <v>125482548.28</v>
      </c>
      <c r="O116" s="2"/>
      <c r="P116" s="2"/>
      <c r="Q116" s="2"/>
      <c r="R116" s="2" t="s">
        <v>98</v>
      </c>
      <c r="S116" s="2"/>
      <c r="T116" s="2"/>
      <c r="U116" s="2"/>
      <c r="V116" s="2"/>
      <c r="W116" s="2"/>
      <c r="X116" s="2"/>
      <c r="Y116" s="2"/>
      <c r="Z116" s="2"/>
    </row>
    <row r="117" spans="1:26" ht="12.75" customHeight="1" x14ac:dyDescent="0.3">
      <c r="A117" s="25">
        <v>47</v>
      </c>
      <c r="B117" s="25">
        <v>1820</v>
      </c>
      <c r="C117" s="26" t="s">
        <v>42</v>
      </c>
      <c r="D117" s="49">
        <f t="shared" si="11"/>
        <v>132117050.15000001</v>
      </c>
      <c r="E117" s="50">
        <v>6002387.2599999998</v>
      </c>
      <c r="F117" s="50">
        <v>-190016.11</v>
      </c>
      <c r="G117" s="49">
        <f t="shared" si="12"/>
        <v>137929421.29999998</v>
      </c>
      <c r="H117" s="49">
        <v>0</v>
      </c>
      <c r="I117" s="52"/>
      <c r="J117" s="51">
        <f t="shared" si="13"/>
        <v>-29932614.100000001</v>
      </c>
      <c r="K117" s="50">
        <v>-4011957.1</v>
      </c>
      <c r="L117" s="50">
        <v>139286.57</v>
      </c>
      <c r="M117" s="49">
        <f t="shared" si="14"/>
        <v>-33805284.630000003</v>
      </c>
      <c r="N117" s="49">
        <f t="shared" si="15"/>
        <v>104124136.66999999</v>
      </c>
      <c r="O117" s="2"/>
      <c r="P117" s="2"/>
      <c r="Q117" s="2"/>
      <c r="R117" s="2" t="s">
        <v>99</v>
      </c>
      <c r="S117" s="2"/>
      <c r="T117" s="2"/>
      <c r="U117" s="2"/>
      <c r="V117" s="2"/>
      <c r="W117" s="2"/>
      <c r="X117" s="2"/>
      <c r="Y117" s="2"/>
      <c r="Z117" s="2"/>
    </row>
    <row r="118" spans="1:26" ht="12.75" customHeight="1" x14ac:dyDescent="0.3">
      <c r="A118" s="25">
        <v>47</v>
      </c>
      <c r="B118" s="25">
        <v>1825</v>
      </c>
      <c r="C118" s="26" t="s">
        <v>43</v>
      </c>
      <c r="D118" s="49">
        <f t="shared" si="11"/>
        <v>0</v>
      </c>
      <c r="E118" s="50">
        <v>0</v>
      </c>
      <c r="F118" s="50">
        <v>0</v>
      </c>
      <c r="G118" s="49">
        <f t="shared" si="12"/>
        <v>0</v>
      </c>
      <c r="H118" s="49">
        <v>0</v>
      </c>
      <c r="I118" s="52"/>
      <c r="J118" s="51">
        <f t="shared" si="13"/>
        <v>0</v>
      </c>
      <c r="K118" s="50">
        <v>0</v>
      </c>
      <c r="L118" s="50">
        <v>0</v>
      </c>
      <c r="M118" s="49">
        <f t="shared" si="14"/>
        <v>0</v>
      </c>
      <c r="N118" s="49">
        <f t="shared" si="15"/>
        <v>0</v>
      </c>
      <c r="O118" s="2"/>
      <c r="P118" s="2"/>
      <c r="Q118" s="2"/>
      <c r="R118" s="2" t="s">
        <v>100</v>
      </c>
      <c r="S118" s="2"/>
      <c r="T118" s="2"/>
      <c r="U118" s="2"/>
      <c r="V118" s="2"/>
      <c r="W118" s="2"/>
      <c r="X118" s="2"/>
      <c r="Y118" s="2"/>
      <c r="Z118" s="2"/>
    </row>
    <row r="119" spans="1:26" ht="12.75" customHeight="1" x14ac:dyDescent="0.3">
      <c r="A119" s="25">
        <v>47</v>
      </c>
      <c r="B119" s="25">
        <v>1830</v>
      </c>
      <c r="C119" s="26" t="s">
        <v>44</v>
      </c>
      <c r="D119" s="49">
        <f t="shared" si="11"/>
        <v>154148640.46000004</v>
      </c>
      <c r="E119" s="50">
        <v>16600618.689999999</v>
      </c>
      <c r="F119" s="50">
        <v>-886238.96</v>
      </c>
      <c r="G119" s="49">
        <f t="shared" si="12"/>
        <v>169863020.19000003</v>
      </c>
      <c r="H119" s="49">
        <v>0</v>
      </c>
      <c r="I119" s="52"/>
      <c r="J119" s="51">
        <f t="shared" si="13"/>
        <v>-23272932.259999998</v>
      </c>
      <c r="K119" s="50">
        <v>-3956294.77</v>
      </c>
      <c r="L119" s="50">
        <v>122793.91</v>
      </c>
      <c r="M119" s="49">
        <f t="shared" si="14"/>
        <v>-27106433.119999997</v>
      </c>
      <c r="N119" s="49">
        <f t="shared" si="15"/>
        <v>142756587.07000002</v>
      </c>
      <c r="O119" s="2"/>
      <c r="P119" s="2"/>
      <c r="Q119" s="2"/>
      <c r="R119" s="2" t="s">
        <v>101</v>
      </c>
      <c r="S119" s="2"/>
      <c r="T119" s="2"/>
      <c r="U119" s="2"/>
      <c r="V119" s="2"/>
      <c r="W119" s="2"/>
      <c r="X119" s="2"/>
      <c r="Y119" s="2"/>
      <c r="Z119" s="2"/>
    </row>
    <row r="120" spans="1:26" ht="12.75" customHeight="1" x14ac:dyDescent="0.3">
      <c r="A120" s="25">
        <v>47</v>
      </c>
      <c r="B120" s="25">
        <v>1835</v>
      </c>
      <c r="C120" s="26" t="s">
        <v>45</v>
      </c>
      <c r="D120" s="49">
        <f t="shared" si="11"/>
        <v>145458668.36000001</v>
      </c>
      <c r="E120" s="50">
        <v>11019448.92</v>
      </c>
      <c r="F120" s="50">
        <v>-213603.20000000001</v>
      </c>
      <c r="G120" s="49">
        <f t="shared" si="12"/>
        <v>156264514.08000001</v>
      </c>
      <c r="H120" s="49">
        <v>0</v>
      </c>
      <c r="I120" s="52"/>
      <c r="J120" s="51">
        <f t="shared" si="13"/>
        <v>-22487894.120000001</v>
      </c>
      <c r="K120" s="50">
        <v>-3832539.25</v>
      </c>
      <c r="L120" s="50">
        <v>51101.74</v>
      </c>
      <c r="M120" s="49">
        <f t="shared" si="14"/>
        <v>-26269331.630000003</v>
      </c>
      <c r="N120" s="49">
        <f t="shared" si="15"/>
        <v>129995182.45000002</v>
      </c>
      <c r="O120" s="2"/>
      <c r="P120" s="2"/>
      <c r="Q120" s="2"/>
      <c r="R120" s="2" t="s">
        <v>102</v>
      </c>
      <c r="S120" s="2"/>
      <c r="T120" s="2"/>
      <c r="U120" s="2"/>
      <c r="V120" s="2"/>
      <c r="W120" s="2"/>
      <c r="X120" s="2"/>
      <c r="Y120" s="2"/>
      <c r="Z120" s="2"/>
    </row>
    <row r="121" spans="1:26" ht="12.75" customHeight="1" x14ac:dyDescent="0.3">
      <c r="A121" s="25">
        <v>47</v>
      </c>
      <c r="B121" s="25">
        <v>1840</v>
      </c>
      <c r="C121" s="26" t="s">
        <v>46</v>
      </c>
      <c r="D121" s="49">
        <f t="shared" si="11"/>
        <v>310589555.00999999</v>
      </c>
      <c r="E121" s="50">
        <v>39760303.909999996</v>
      </c>
      <c r="F121" s="50">
        <v>0</v>
      </c>
      <c r="G121" s="49">
        <f t="shared" si="12"/>
        <v>350349858.91999996</v>
      </c>
      <c r="H121" s="49">
        <v>0</v>
      </c>
      <c r="I121" s="52"/>
      <c r="J121" s="51">
        <f t="shared" si="13"/>
        <v>-37559922.609999999</v>
      </c>
      <c r="K121" s="50">
        <v>-8804163.3300000001</v>
      </c>
      <c r="L121" s="50">
        <v>0</v>
      </c>
      <c r="M121" s="49">
        <f t="shared" si="14"/>
        <v>-46364085.939999998</v>
      </c>
      <c r="N121" s="49">
        <f t="shared" si="15"/>
        <v>303985772.97999996</v>
      </c>
      <c r="O121" s="2"/>
      <c r="P121" s="2"/>
      <c r="Q121" s="2"/>
      <c r="R121" s="2" t="s">
        <v>103</v>
      </c>
      <c r="S121" s="2"/>
      <c r="T121" s="2"/>
      <c r="U121" s="2"/>
      <c r="V121" s="2"/>
      <c r="W121" s="2"/>
      <c r="X121" s="2"/>
      <c r="Y121" s="2"/>
      <c r="Z121" s="2"/>
    </row>
    <row r="122" spans="1:26" ht="12.75" customHeight="1" x14ac:dyDescent="0.3">
      <c r="A122" s="25">
        <v>47</v>
      </c>
      <c r="B122" s="25">
        <v>1845</v>
      </c>
      <c r="C122" s="26" t="s">
        <v>47</v>
      </c>
      <c r="D122" s="49">
        <f t="shared" si="11"/>
        <v>213937980.09</v>
      </c>
      <c r="E122" s="50">
        <v>19428634.489999998</v>
      </c>
      <c r="F122" s="50">
        <v>-111168.26</v>
      </c>
      <c r="G122" s="49">
        <f t="shared" si="12"/>
        <v>233255446.32000002</v>
      </c>
      <c r="H122" s="49">
        <v>0</v>
      </c>
      <c r="I122" s="52"/>
      <c r="J122" s="51">
        <f t="shared" si="13"/>
        <v>-37469211.890000001</v>
      </c>
      <c r="K122" s="50">
        <v>-6964015.3200000003</v>
      </c>
      <c r="L122" s="50">
        <v>13555.67</v>
      </c>
      <c r="M122" s="49">
        <f t="shared" si="14"/>
        <v>-44419671.539999999</v>
      </c>
      <c r="N122" s="49">
        <f t="shared" si="15"/>
        <v>188835774.78000003</v>
      </c>
      <c r="O122" s="2"/>
      <c r="P122" s="2"/>
      <c r="Q122" s="2"/>
      <c r="R122" s="2" t="s">
        <v>104</v>
      </c>
      <c r="S122" s="2"/>
      <c r="T122" s="2"/>
      <c r="U122" s="2"/>
      <c r="V122" s="2"/>
      <c r="W122" s="2"/>
      <c r="X122" s="2"/>
      <c r="Y122" s="2"/>
      <c r="Z122" s="2"/>
    </row>
    <row r="123" spans="1:26" ht="12.75" customHeight="1" x14ac:dyDescent="0.3">
      <c r="A123" s="25">
        <v>47</v>
      </c>
      <c r="B123" s="25">
        <v>1850</v>
      </c>
      <c r="C123" s="26" t="s">
        <v>48</v>
      </c>
      <c r="D123" s="49">
        <f t="shared" si="11"/>
        <v>113433458.84999999</v>
      </c>
      <c r="E123" s="50">
        <v>11227799.1</v>
      </c>
      <c r="F123" s="50">
        <v>-731480.31</v>
      </c>
      <c r="G123" s="49">
        <f t="shared" si="12"/>
        <v>123929777.63999999</v>
      </c>
      <c r="H123" s="49">
        <v>0</v>
      </c>
      <c r="I123" s="52"/>
      <c r="J123" s="51">
        <f t="shared" si="13"/>
        <v>-20164774.609999999</v>
      </c>
      <c r="K123" s="50">
        <v>-3741784.54</v>
      </c>
      <c r="L123" s="50">
        <v>189113.26</v>
      </c>
      <c r="M123" s="49">
        <f t="shared" si="14"/>
        <v>-23717445.889999997</v>
      </c>
      <c r="N123" s="49">
        <f t="shared" si="15"/>
        <v>100212331.74999999</v>
      </c>
      <c r="O123" s="2"/>
      <c r="P123" s="2"/>
      <c r="Q123" s="2"/>
      <c r="R123" s="2" t="s">
        <v>105</v>
      </c>
      <c r="S123" s="2"/>
      <c r="T123" s="2"/>
      <c r="U123" s="2"/>
      <c r="V123" s="2"/>
      <c r="W123" s="2"/>
      <c r="X123" s="2"/>
      <c r="Y123" s="2"/>
      <c r="Z123" s="2"/>
    </row>
    <row r="124" spans="1:26" ht="12.75" customHeight="1" x14ac:dyDescent="0.3">
      <c r="A124" s="25">
        <v>47</v>
      </c>
      <c r="B124" s="25">
        <v>1855</v>
      </c>
      <c r="C124" s="26" t="s">
        <v>49</v>
      </c>
      <c r="D124" s="49">
        <f t="shared" si="11"/>
        <v>80483808.439999998</v>
      </c>
      <c r="E124" s="50">
        <v>7627428.5</v>
      </c>
      <c r="F124" s="50">
        <v>-66664.899999999994</v>
      </c>
      <c r="G124" s="49">
        <f t="shared" si="12"/>
        <v>88044572.039999992</v>
      </c>
      <c r="H124" s="49">
        <v>0</v>
      </c>
      <c r="I124" s="52"/>
      <c r="J124" s="51">
        <f t="shared" si="13"/>
        <v>-13037362.539999999</v>
      </c>
      <c r="K124" s="50">
        <v>-2174545.63</v>
      </c>
      <c r="L124" s="50">
        <v>6404.23</v>
      </c>
      <c r="M124" s="49">
        <f t="shared" si="14"/>
        <v>-15205503.939999998</v>
      </c>
      <c r="N124" s="49">
        <f t="shared" si="15"/>
        <v>72839068.099999994</v>
      </c>
      <c r="O124" s="2"/>
      <c r="P124" s="2"/>
      <c r="Q124" s="2"/>
      <c r="R124" s="2" t="s">
        <v>106</v>
      </c>
      <c r="S124" s="2"/>
      <c r="T124" s="2"/>
      <c r="U124" s="2"/>
      <c r="V124" s="2"/>
      <c r="W124" s="2"/>
      <c r="X124" s="2"/>
      <c r="Y124" s="2"/>
      <c r="Z124" s="2"/>
    </row>
    <row r="125" spans="1:26" ht="12.75" customHeight="1" x14ac:dyDescent="0.3">
      <c r="A125" s="25">
        <v>47</v>
      </c>
      <c r="B125" s="25">
        <v>1860</v>
      </c>
      <c r="C125" s="26" t="s">
        <v>50</v>
      </c>
      <c r="D125" s="49">
        <f t="shared" si="11"/>
        <v>0</v>
      </c>
      <c r="E125" s="50">
        <v>0</v>
      </c>
      <c r="F125" s="50">
        <v>0</v>
      </c>
      <c r="G125" s="49">
        <f t="shared" si="12"/>
        <v>0</v>
      </c>
      <c r="H125" s="49">
        <v>0</v>
      </c>
      <c r="I125" s="52"/>
      <c r="J125" s="51">
        <f t="shared" si="13"/>
        <v>0</v>
      </c>
      <c r="K125" s="50">
        <v>0</v>
      </c>
      <c r="L125" s="50">
        <v>0</v>
      </c>
      <c r="M125" s="49">
        <f t="shared" si="14"/>
        <v>0</v>
      </c>
      <c r="N125" s="49">
        <f t="shared" si="15"/>
        <v>0</v>
      </c>
      <c r="O125" s="2"/>
      <c r="P125" s="2"/>
      <c r="Q125" s="2"/>
      <c r="R125" s="2" t="s">
        <v>107</v>
      </c>
      <c r="S125" s="2"/>
      <c r="T125" s="2"/>
      <c r="U125" s="2"/>
      <c r="V125" s="2"/>
      <c r="W125" s="2"/>
      <c r="X125" s="2"/>
      <c r="Y125" s="2"/>
      <c r="Z125" s="2"/>
    </row>
    <row r="126" spans="1:26" ht="12.75" customHeight="1" x14ac:dyDescent="0.3">
      <c r="A126" s="25">
        <v>47</v>
      </c>
      <c r="B126" s="25">
        <v>1860</v>
      </c>
      <c r="C126" s="26" t="s">
        <v>51</v>
      </c>
      <c r="D126" s="49">
        <f t="shared" si="11"/>
        <v>54979811.710000001</v>
      </c>
      <c r="E126" s="50">
        <v>2942431.18</v>
      </c>
      <c r="F126" s="50">
        <v>-223452.23</v>
      </c>
      <c r="G126" s="49">
        <f t="shared" si="12"/>
        <v>57698790.660000004</v>
      </c>
      <c r="H126" s="49">
        <v>0</v>
      </c>
      <c r="I126" s="52"/>
      <c r="J126" s="51">
        <f t="shared" si="13"/>
        <v>-30930661.859999999</v>
      </c>
      <c r="K126" s="50">
        <v>-3794797.58</v>
      </c>
      <c r="L126" s="50">
        <v>154926.88</v>
      </c>
      <c r="M126" s="49">
        <f t="shared" si="14"/>
        <v>-34570532.559999995</v>
      </c>
      <c r="N126" s="49">
        <f t="shared" si="15"/>
        <v>23128258.100000009</v>
      </c>
      <c r="O126" s="2"/>
      <c r="P126" s="2"/>
      <c r="Q126" s="2"/>
      <c r="R126" s="2" t="s">
        <v>107</v>
      </c>
      <c r="S126" s="2"/>
      <c r="T126" s="2"/>
      <c r="U126" s="2"/>
      <c r="V126" s="2"/>
      <c r="W126" s="2"/>
      <c r="X126" s="2"/>
      <c r="Y126" s="2"/>
      <c r="Z126" s="2"/>
    </row>
    <row r="127" spans="1:26" ht="12.75" customHeight="1" x14ac:dyDescent="0.3">
      <c r="A127" s="25" t="s">
        <v>37</v>
      </c>
      <c r="B127" s="25">
        <v>1905</v>
      </c>
      <c r="C127" s="26" t="s">
        <v>38</v>
      </c>
      <c r="D127" s="49">
        <f t="shared" si="11"/>
        <v>19740204.710000001</v>
      </c>
      <c r="E127" s="50">
        <v>0</v>
      </c>
      <c r="F127" s="50">
        <v>0</v>
      </c>
      <c r="G127" s="49">
        <f t="shared" si="12"/>
        <v>19740204.710000001</v>
      </c>
      <c r="H127" s="49">
        <v>0</v>
      </c>
      <c r="I127" s="52"/>
      <c r="J127" s="51">
        <f t="shared" si="13"/>
        <v>0</v>
      </c>
      <c r="K127" s="50">
        <v>0</v>
      </c>
      <c r="L127" s="50">
        <v>0</v>
      </c>
      <c r="M127" s="49">
        <f t="shared" si="14"/>
        <v>0</v>
      </c>
      <c r="N127" s="49">
        <f t="shared" si="15"/>
        <v>19740204.710000001</v>
      </c>
      <c r="O127" s="2"/>
      <c r="P127" s="2"/>
      <c r="Q127" s="2"/>
      <c r="R127" s="2" t="s">
        <v>108</v>
      </c>
      <c r="S127" s="2"/>
      <c r="T127" s="2"/>
      <c r="U127" s="2"/>
      <c r="V127" s="2"/>
      <c r="W127" s="2"/>
      <c r="X127" s="2"/>
      <c r="Y127" s="2"/>
      <c r="Z127" s="2"/>
    </row>
    <row r="128" spans="1:26" ht="12.75" customHeight="1" x14ac:dyDescent="0.3">
      <c r="A128" s="25">
        <v>47</v>
      </c>
      <c r="B128" s="25">
        <v>1908</v>
      </c>
      <c r="C128" s="26" t="s">
        <v>52</v>
      </c>
      <c r="D128" s="49">
        <f t="shared" si="11"/>
        <v>95955730.299999997</v>
      </c>
      <c r="E128" s="50">
        <v>1517093.49</v>
      </c>
      <c r="F128" s="50">
        <v>0</v>
      </c>
      <c r="G128" s="49">
        <f t="shared" si="12"/>
        <v>97472823.789999992</v>
      </c>
      <c r="H128" s="49">
        <v>0</v>
      </c>
      <c r="I128" s="52"/>
      <c r="J128" s="51">
        <f t="shared" si="13"/>
        <v>-9795669.7699999996</v>
      </c>
      <c r="K128" s="50">
        <v>-2742694.95</v>
      </c>
      <c r="L128" s="50">
        <v>0</v>
      </c>
      <c r="M128" s="49">
        <f t="shared" si="14"/>
        <v>-12538364.719999999</v>
      </c>
      <c r="N128" s="49">
        <f t="shared" si="15"/>
        <v>84934459.069999993</v>
      </c>
      <c r="O128" s="2"/>
      <c r="P128" s="2"/>
      <c r="Q128" s="2"/>
      <c r="R128" s="2" t="s">
        <v>109</v>
      </c>
      <c r="S128" s="2"/>
      <c r="T128" s="2"/>
      <c r="U128" s="2"/>
      <c r="V128" s="2"/>
      <c r="W128" s="2"/>
      <c r="X128" s="2"/>
      <c r="Y128" s="2"/>
      <c r="Z128" s="2"/>
    </row>
    <row r="129" spans="1:26" ht="12.75" customHeight="1" x14ac:dyDescent="0.3">
      <c r="A129" s="25">
        <v>13</v>
      </c>
      <c r="B129" s="25">
        <v>1910</v>
      </c>
      <c r="C129" s="26" t="s">
        <v>40</v>
      </c>
      <c r="D129" s="49">
        <f t="shared" si="11"/>
        <v>0</v>
      </c>
      <c r="E129" s="50">
        <v>0</v>
      </c>
      <c r="F129" s="50">
        <v>0</v>
      </c>
      <c r="G129" s="49">
        <f t="shared" si="12"/>
        <v>0</v>
      </c>
      <c r="H129" s="49">
        <v>0</v>
      </c>
      <c r="I129" s="52"/>
      <c r="J129" s="51">
        <f t="shared" si="13"/>
        <v>0</v>
      </c>
      <c r="K129" s="50">
        <v>0</v>
      </c>
      <c r="L129" s="50">
        <v>0</v>
      </c>
      <c r="M129" s="49">
        <f t="shared" si="14"/>
        <v>0</v>
      </c>
      <c r="N129" s="49">
        <f t="shared" si="15"/>
        <v>0</v>
      </c>
      <c r="O129" s="2"/>
      <c r="P129" s="2"/>
      <c r="Q129" s="2"/>
      <c r="R129" s="2" t="s">
        <v>110</v>
      </c>
      <c r="S129" s="2"/>
      <c r="T129" s="2"/>
      <c r="U129" s="2"/>
      <c r="V129" s="2"/>
      <c r="W129" s="2"/>
      <c r="X129" s="2"/>
      <c r="Y129" s="2"/>
      <c r="Z129" s="2"/>
    </row>
    <row r="130" spans="1:26" ht="12.75" customHeight="1" x14ac:dyDescent="0.3">
      <c r="A130" s="25">
        <v>8</v>
      </c>
      <c r="B130" s="25">
        <v>1915</v>
      </c>
      <c r="C130" s="26" t="s">
        <v>53</v>
      </c>
      <c r="D130" s="49">
        <f t="shared" si="11"/>
        <v>4391757.37</v>
      </c>
      <c r="E130" s="50">
        <v>85602.49</v>
      </c>
      <c r="F130" s="50">
        <v>0</v>
      </c>
      <c r="G130" s="49">
        <f t="shared" si="12"/>
        <v>4477359.8600000003</v>
      </c>
      <c r="H130" s="49">
        <v>0</v>
      </c>
      <c r="I130" s="52"/>
      <c r="J130" s="51">
        <f t="shared" si="13"/>
        <v>-1587671.02</v>
      </c>
      <c r="K130" s="50">
        <v>-421620.74</v>
      </c>
      <c r="L130" s="50">
        <v>0</v>
      </c>
      <c r="M130" s="49">
        <f t="shared" si="14"/>
        <v>-2009291.76</v>
      </c>
      <c r="N130" s="49">
        <f t="shared" si="15"/>
        <v>2468068.1000000006</v>
      </c>
      <c r="O130" s="2"/>
      <c r="P130" s="2"/>
      <c r="Q130" s="2"/>
      <c r="R130" s="2" t="s">
        <v>111</v>
      </c>
      <c r="S130" s="2"/>
      <c r="T130" s="2"/>
      <c r="U130" s="2"/>
      <c r="V130" s="2"/>
      <c r="W130" s="2"/>
      <c r="X130" s="2"/>
      <c r="Y130" s="2"/>
      <c r="Z130" s="2"/>
    </row>
    <row r="131" spans="1:26" ht="12.75" customHeight="1" x14ac:dyDescent="0.3">
      <c r="A131" s="25">
        <v>8</v>
      </c>
      <c r="B131" s="25">
        <v>1915</v>
      </c>
      <c r="C131" s="26" t="s">
        <v>54</v>
      </c>
      <c r="D131" s="49">
        <f t="shared" si="11"/>
        <v>0</v>
      </c>
      <c r="E131" s="50">
        <v>0</v>
      </c>
      <c r="F131" s="50">
        <v>0</v>
      </c>
      <c r="G131" s="49">
        <f t="shared" si="12"/>
        <v>0</v>
      </c>
      <c r="H131" s="49">
        <v>0</v>
      </c>
      <c r="I131" s="52"/>
      <c r="J131" s="51">
        <f t="shared" si="13"/>
        <v>0</v>
      </c>
      <c r="K131" s="50">
        <v>0</v>
      </c>
      <c r="L131" s="50">
        <v>0</v>
      </c>
      <c r="M131" s="49">
        <f t="shared" si="14"/>
        <v>0</v>
      </c>
      <c r="N131" s="49">
        <f t="shared" si="15"/>
        <v>0</v>
      </c>
      <c r="O131" s="2"/>
      <c r="P131" s="2"/>
      <c r="Q131" s="2"/>
      <c r="R131" s="2" t="s">
        <v>111</v>
      </c>
      <c r="S131" s="2"/>
      <c r="T131" s="2"/>
      <c r="U131" s="2"/>
      <c r="V131" s="2"/>
      <c r="W131" s="2"/>
      <c r="X131" s="2"/>
      <c r="Y131" s="2"/>
      <c r="Z131" s="2"/>
    </row>
    <row r="132" spans="1:26" ht="12.75" customHeight="1" x14ac:dyDescent="0.3">
      <c r="A132" s="25">
        <v>10</v>
      </c>
      <c r="B132" s="25">
        <v>1920</v>
      </c>
      <c r="C132" s="26" t="s">
        <v>55</v>
      </c>
      <c r="D132" s="49">
        <f t="shared" si="11"/>
        <v>0</v>
      </c>
      <c r="E132" s="50">
        <v>0</v>
      </c>
      <c r="F132" s="50">
        <v>0</v>
      </c>
      <c r="G132" s="49">
        <f t="shared" si="12"/>
        <v>0</v>
      </c>
      <c r="H132" s="49">
        <v>0</v>
      </c>
      <c r="I132" s="52"/>
      <c r="J132" s="51">
        <f t="shared" si="13"/>
        <v>0</v>
      </c>
      <c r="K132" s="50">
        <v>0</v>
      </c>
      <c r="L132" s="50">
        <v>0</v>
      </c>
      <c r="M132" s="49">
        <f t="shared" si="14"/>
        <v>0</v>
      </c>
      <c r="N132" s="49">
        <f t="shared" si="15"/>
        <v>0</v>
      </c>
      <c r="O132" s="2"/>
      <c r="P132" s="2"/>
      <c r="Q132" s="2"/>
      <c r="R132" s="2" t="s">
        <v>112</v>
      </c>
      <c r="S132" s="2"/>
      <c r="T132" s="2"/>
      <c r="U132" s="2"/>
      <c r="V132" s="2"/>
      <c r="W132" s="2"/>
      <c r="X132" s="2"/>
      <c r="Y132" s="2"/>
      <c r="Z132" s="2"/>
    </row>
    <row r="133" spans="1:26" ht="12.75" customHeight="1" x14ac:dyDescent="0.3">
      <c r="A133" s="25">
        <v>45</v>
      </c>
      <c r="B133" s="25">
        <v>1920</v>
      </c>
      <c r="C133" s="26" t="s">
        <v>56</v>
      </c>
      <c r="D133" s="49">
        <f t="shared" si="11"/>
        <v>0</v>
      </c>
      <c r="E133" s="50">
        <v>0</v>
      </c>
      <c r="F133" s="50">
        <v>0</v>
      </c>
      <c r="G133" s="49">
        <f t="shared" si="12"/>
        <v>0</v>
      </c>
      <c r="H133" s="49">
        <v>0</v>
      </c>
      <c r="I133" s="52"/>
      <c r="J133" s="51">
        <f t="shared" si="13"/>
        <v>0</v>
      </c>
      <c r="K133" s="50">
        <v>0</v>
      </c>
      <c r="L133" s="50">
        <v>0</v>
      </c>
      <c r="M133" s="49">
        <f t="shared" si="14"/>
        <v>0</v>
      </c>
      <c r="N133" s="49">
        <f t="shared" si="15"/>
        <v>0</v>
      </c>
      <c r="O133" s="2"/>
      <c r="P133" s="2"/>
      <c r="Q133" s="2"/>
      <c r="R133" s="2" t="s">
        <v>112</v>
      </c>
      <c r="S133" s="2"/>
      <c r="T133" s="2"/>
      <c r="U133" s="2"/>
      <c r="V133" s="2"/>
      <c r="W133" s="2"/>
      <c r="X133" s="2"/>
      <c r="Y133" s="2"/>
      <c r="Z133" s="2"/>
    </row>
    <row r="134" spans="1:26" ht="12.75" customHeight="1" x14ac:dyDescent="0.3">
      <c r="A134" s="25">
        <v>50</v>
      </c>
      <c r="B134" s="25">
        <v>1920</v>
      </c>
      <c r="C134" s="26" t="s">
        <v>57</v>
      </c>
      <c r="D134" s="49">
        <f t="shared" si="11"/>
        <v>11392767.880000001</v>
      </c>
      <c r="E134" s="50">
        <v>2390716.4500000002</v>
      </c>
      <c r="F134" s="50">
        <v>0</v>
      </c>
      <c r="G134" s="49">
        <f t="shared" si="12"/>
        <v>13783484.330000002</v>
      </c>
      <c r="H134" s="49">
        <v>0</v>
      </c>
      <c r="I134" s="52"/>
      <c r="J134" s="51">
        <f t="shared" si="13"/>
        <v>-6578070.8899999997</v>
      </c>
      <c r="K134" s="50">
        <v>-1631536.79</v>
      </c>
      <c r="L134" s="50">
        <v>0</v>
      </c>
      <c r="M134" s="49">
        <f t="shared" si="14"/>
        <v>-8209607.6799999997</v>
      </c>
      <c r="N134" s="49">
        <f t="shared" si="15"/>
        <v>5573876.6500000022</v>
      </c>
      <c r="O134" s="2"/>
      <c r="P134" s="2"/>
      <c r="Q134" s="2"/>
      <c r="R134" s="2" t="s">
        <v>112</v>
      </c>
      <c r="S134" s="2"/>
      <c r="T134" s="2"/>
      <c r="U134" s="2"/>
      <c r="V134" s="2"/>
      <c r="W134" s="2"/>
      <c r="X134" s="2"/>
      <c r="Y134" s="2"/>
      <c r="Z134" s="2"/>
    </row>
    <row r="135" spans="1:26" ht="12.75" customHeight="1" x14ac:dyDescent="0.3">
      <c r="A135" s="25">
        <v>10</v>
      </c>
      <c r="B135" s="25">
        <v>1930</v>
      </c>
      <c r="C135" s="26" t="s">
        <v>58</v>
      </c>
      <c r="D135" s="49">
        <f t="shared" si="11"/>
        <v>20327639.819999997</v>
      </c>
      <c r="E135" s="50">
        <v>4400965.4400000004</v>
      </c>
      <c r="F135" s="50">
        <v>-994606.65</v>
      </c>
      <c r="G135" s="49">
        <f t="shared" si="12"/>
        <v>23733998.609999999</v>
      </c>
      <c r="H135" s="49">
        <v>0</v>
      </c>
      <c r="I135" s="52"/>
      <c r="J135" s="51">
        <f t="shared" si="13"/>
        <v>-10919055.65</v>
      </c>
      <c r="K135" s="50">
        <v>-1465788.62</v>
      </c>
      <c r="L135" s="50">
        <v>814518.61</v>
      </c>
      <c r="M135" s="49">
        <f t="shared" si="14"/>
        <v>-11570325.66</v>
      </c>
      <c r="N135" s="49">
        <f t="shared" si="15"/>
        <v>12163672.949999999</v>
      </c>
      <c r="O135" s="2"/>
      <c r="P135" s="2"/>
      <c r="Q135" s="2"/>
      <c r="R135" s="2" t="s">
        <v>113</v>
      </c>
      <c r="S135" s="2"/>
      <c r="T135" s="2"/>
      <c r="U135" s="2"/>
      <c r="V135" s="2"/>
      <c r="W135" s="2"/>
      <c r="X135" s="2"/>
      <c r="Y135" s="2"/>
      <c r="Z135" s="2"/>
    </row>
    <row r="136" spans="1:26" ht="12.75" customHeight="1" x14ac:dyDescent="0.3">
      <c r="A136" s="25">
        <v>8</v>
      </c>
      <c r="B136" s="25">
        <v>1935</v>
      </c>
      <c r="C136" s="26" t="s">
        <v>59</v>
      </c>
      <c r="D136" s="49">
        <f t="shared" si="11"/>
        <v>669084.45000000007</v>
      </c>
      <c r="E136" s="50">
        <v>27668.02</v>
      </c>
      <c r="F136" s="50">
        <v>0</v>
      </c>
      <c r="G136" s="49">
        <f t="shared" si="12"/>
        <v>696752.47000000009</v>
      </c>
      <c r="H136" s="49">
        <v>0</v>
      </c>
      <c r="I136" s="52"/>
      <c r="J136" s="51">
        <f t="shared" si="13"/>
        <v>-145699.91999999998</v>
      </c>
      <c r="K136" s="50">
        <v>-68266.039999999994</v>
      </c>
      <c r="L136" s="50">
        <v>0</v>
      </c>
      <c r="M136" s="49">
        <f t="shared" si="14"/>
        <v>-213965.95999999996</v>
      </c>
      <c r="N136" s="49">
        <f t="shared" si="15"/>
        <v>482786.51000000013</v>
      </c>
      <c r="O136" s="2"/>
      <c r="P136" s="2"/>
      <c r="Q136" s="2"/>
      <c r="R136" s="2" t="s">
        <v>114</v>
      </c>
      <c r="S136" s="2"/>
      <c r="T136" s="2"/>
      <c r="U136" s="2"/>
      <c r="V136" s="2"/>
      <c r="W136" s="2"/>
      <c r="X136" s="2"/>
      <c r="Y136" s="2"/>
      <c r="Z136" s="2"/>
    </row>
    <row r="137" spans="1:26" ht="12.75" customHeight="1" x14ac:dyDescent="0.3">
      <c r="A137" s="25">
        <v>8</v>
      </c>
      <c r="B137" s="25">
        <v>1940</v>
      </c>
      <c r="C137" s="26" t="s">
        <v>60</v>
      </c>
      <c r="D137" s="49">
        <f t="shared" si="11"/>
        <v>5213771.6100000003</v>
      </c>
      <c r="E137" s="50">
        <v>562864.64000000001</v>
      </c>
      <c r="F137" s="50">
        <v>0</v>
      </c>
      <c r="G137" s="49">
        <f t="shared" si="12"/>
        <v>5776636.25</v>
      </c>
      <c r="H137" s="49">
        <v>0</v>
      </c>
      <c r="I137" s="52"/>
      <c r="J137" s="51">
        <f t="shared" si="13"/>
        <v>-2765040.63</v>
      </c>
      <c r="K137" s="50">
        <v>-478730.86</v>
      </c>
      <c r="L137" s="50">
        <v>0</v>
      </c>
      <c r="M137" s="49">
        <f t="shared" si="14"/>
        <v>-3243771.4899999998</v>
      </c>
      <c r="N137" s="49">
        <f t="shared" si="15"/>
        <v>2532864.7600000002</v>
      </c>
      <c r="O137" s="2"/>
      <c r="P137" s="2"/>
      <c r="Q137" s="2"/>
      <c r="R137" s="2" t="s">
        <v>115</v>
      </c>
      <c r="S137" s="2"/>
      <c r="T137" s="2"/>
      <c r="U137" s="2"/>
      <c r="V137" s="2"/>
      <c r="W137" s="2"/>
      <c r="X137" s="2"/>
      <c r="Y137" s="2"/>
      <c r="Z137" s="2"/>
    </row>
    <row r="138" spans="1:26" ht="12.75" customHeight="1" x14ac:dyDescent="0.3">
      <c r="A138" s="25">
        <v>8</v>
      </c>
      <c r="B138" s="25">
        <v>1945</v>
      </c>
      <c r="C138" s="26" t="s">
        <v>61</v>
      </c>
      <c r="D138" s="49">
        <f t="shared" si="11"/>
        <v>209466.99</v>
      </c>
      <c r="E138" s="50">
        <v>0</v>
      </c>
      <c r="F138" s="50">
        <v>0</v>
      </c>
      <c r="G138" s="49">
        <f t="shared" si="12"/>
        <v>209466.99</v>
      </c>
      <c r="H138" s="49">
        <v>0</v>
      </c>
      <c r="I138" s="52"/>
      <c r="J138" s="51">
        <f t="shared" si="13"/>
        <v>-187319.74</v>
      </c>
      <c r="K138" s="50">
        <v>-16696.669999999998</v>
      </c>
      <c r="L138" s="50">
        <v>0</v>
      </c>
      <c r="M138" s="49">
        <f t="shared" si="14"/>
        <v>-204016.40999999997</v>
      </c>
      <c r="N138" s="49">
        <f t="shared" si="15"/>
        <v>5450.5800000000163</v>
      </c>
      <c r="O138" s="2"/>
      <c r="P138" s="2"/>
      <c r="Q138" s="2"/>
      <c r="R138" s="2" t="s">
        <v>116</v>
      </c>
      <c r="S138" s="2"/>
      <c r="T138" s="2"/>
      <c r="U138" s="2"/>
      <c r="V138" s="2"/>
      <c r="W138" s="2"/>
      <c r="X138" s="2"/>
      <c r="Y138" s="2"/>
      <c r="Z138" s="2"/>
    </row>
    <row r="139" spans="1:26" ht="12.75" customHeight="1" x14ac:dyDescent="0.3">
      <c r="A139" s="25">
        <v>8</v>
      </c>
      <c r="B139" s="25">
        <v>1950</v>
      </c>
      <c r="C139" s="26" t="s">
        <v>62</v>
      </c>
      <c r="D139" s="49">
        <f t="shared" si="11"/>
        <v>1330254.08</v>
      </c>
      <c r="E139" s="50">
        <v>0</v>
      </c>
      <c r="F139" s="50">
        <v>-78620.05</v>
      </c>
      <c r="G139" s="49">
        <f t="shared" si="12"/>
        <v>1251634.03</v>
      </c>
      <c r="H139" s="49">
        <v>0</v>
      </c>
      <c r="I139" s="52"/>
      <c r="J139" s="51">
        <f t="shared" si="13"/>
        <v>-561989.23</v>
      </c>
      <c r="K139" s="50">
        <v>-70259.600000000006</v>
      </c>
      <c r="L139" s="50">
        <v>49780.2</v>
      </c>
      <c r="M139" s="49">
        <f t="shared" si="14"/>
        <v>-582468.63</v>
      </c>
      <c r="N139" s="49">
        <f t="shared" si="15"/>
        <v>669165.4</v>
      </c>
      <c r="O139" s="2"/>
      <c r="P139" s="2"/>
      <c r="Q139" s="2"/>
      <c r="R139" s="2" t="s">
        <v>117</v>
      </c>
      <c r="S139" s="2"/>
      <c r="T139" s="2"/>
      <c r="U139" s="2"/>
      <c r="V139" s="2"/>
      <c r="W139" s="2"/>
      <c r="X139" s="2"/>
      <c r="Y139" s="2"/>
      <c r="Z139" s="2"/>
    </row>
    <row r="140" spans="1:26" ht="12.75" customHeight="1" x14ac:dyDescent="0.3">
      <c r="A140" s="25">
        <v>8</v>
      </c>
      <c r="B140" s="25">
        <v>1955</v>
      </c>
      <c r="C140" s="26" t="s">
        <v>63</v>
      </c>
      <c r="D140" s="49">
        <f t="shared" si="11"/>
        <v>14328735.059999999</v>
      </c>
      <c r="E140" s="50">
        <v>246333.9</v>
      </c>
      <c r="F140" s="50">
        <v>0</v>
      </c>
      <c r="G140" s="49">
        <f t="shared" si="12"/>
        <v>14575068.959999999</v>
      </c>
      <c r="H140" s="49">
        <v>0</v>
      </c>
      <c r="I140" s="52"/>
      <c r="J140" s="51">
        <f t="shared" si="13"/>
        <v>-6748656.7600000007</v>
      </c>
      <c r="K140" s="50">
        <v>-1546545.27</v>
      </c>
      <c r="L140" s="50">
        <v>0</v>
      </c>
      <c r="M140" s="49">
        <f t="shared" si="14"/>
        <v>-8295202.0300000012</v>
      </c>
      <c r="N140" s="49">
        <f t="shared" si="15"/>
        <v>6279866.9299999978</v>
      </c>
      <c r="O140" s="2"/>
      <c r="P140" s="2"/>
      <c r="Q140" s="2"/>
      <c r="R140" s="2" t="s">
        <v>118</v>
      </c>
      <c r="S140" s="2"/>
      <c r="T140" s="2"/>
      <c r="U140" s="2"/>
      <c r="V140" s="2"/>
      <c r="W140" s="2"/>
      <c r="X140" s="2"/>
      <c r="Y140" s="2"/>
      <c r="Z140" s="2"/>
    </row>
    <row r="141" spans="1:26" ht="12.75" customHeight="1" x14ac:dyDescent="0.3">
      <c r="A141" s="25">
        <v>8</v>
      </c>
      <c r="B141" s="25">
        <v>1955</v>
      </c>
      <c r="C141" s="26" t="s">
        <v>64</v>
      </c>
      <c r="D141" s="49">
        <f t="shared" si="11"/>
        <v>0</v>
      </c>
      <c r="E141" s="50">
        <v>0</v>
      </c>
      <c r="F141" s="50">
        <v>0</v>
      </c>
      <c r="G141" s="49">
        <f t="shared" si="12"/>
        <v>0</v>
      </c>
      <c r="H141" s="49">
        <v>0</v>
      </c>
      <c r="I141" s="52"/>
      <c r="J141" s="51">
        <f t="shared" si="13"/>
        <v>0</v>
      </c>
      <c r="K141" s="50">
        <v>0</v>
      </c>
      <c r="L141" s="50">
        <v>0</v>
      </c>
      <c r="M141" s="49">
        <f t="shared" si="14"/>
        <v>0</v>
      </c>
      <c r="N141" s="49">
        <f t="shared" si="15"/>
        <v>0</v>
      </c>
      <c r="O141" s="2"/>
      <c r="P141" s="2"/>
      <c r="Q141" s="2"/>
      <c r="R141" s="2" t="s">
        <v>118</v>
      </c>
      <c r="S141" s="2"/>
      <c r="T141" s="2"/>
      <c r="U141" s="2"/>
      <c r="V141" s="2"/>
      <c r="W141" s="2"/>
      <c r="X141" s="2"/>
      <c r="Y141" s="2"/>
      <c r="Z141" s="2"/>
    </row>
    <row r="142" spans="1:26" ht="12.75" customHeight="1" x14ac:dyDescent="0.3">
      <c r="A142" s="25">
        <v>8</v>
      </c>
      <c r="B142" s="25">
        <v>1960</v>
      </c>
      <c r="C142" s="26" t="s">
        <v>86</v>
      </c>
      <c r="D142" s="49">
        <f t="shared" si="11"/>
        <v>198501.06</v>
      </c>
      <c r="E142" s="50">
        <v>2216.64</v>
      </c>
      <c r="F142" s="50">
        <v>0</v>
      </c>
      <c r="G142" s="49">
        <f t="shared" si="12"/>
        <v>200717.7</v>
      </c>
      <c r="H142" s="49">
        <v>0</v>
      </c>
      <c r="I142" s="52"/>
      <c r="J142" s="51">
        <f t="shared" si="13"/>
        <v>-170159.36000000002</v>
      </c>
      <c r="K142" s="50">
        <v>-10411.280000000001</v>
      </c>
      <c r="L142" s="50">
        <v>0</v>
      </c>
      <c r="M142" s="49">
        <f t="shared" si="14"/>
        <v>-180570.64</v>
      </c>
      <c r="N142" s="49">
        <f t="shared" si="15"/>
        <v>20147.059999999998</v>
      </c>
      <c r="O142" s="2"/>
      <c r="P142" s="2"/>
      <c r="Q142" s="2"/>
      <c r="R142" s="2" t="s">
        <v>119</v>
      </c>
      <c r="S142" s="2"/>
      <c r="T142" s="2"/>
      <c r="U142" s="2"/>
      <c r="V142" s="2"/>
      <c r="W142" s="2"/>
      <c r="X142" s="2"/>
      <c r="Y142" s="2"/>
      <c r="Z142" s="2"/>
    </row>
    <row r="143" spans="1:26" ht="12.75" customHeight="1" x14ac:dyDescent="0.3">
      <c r="A143" s="1">
        <v>47</v>
      </c>
      <c r="B143" s="25">
        <v>1970</v>
      </c>
      <c r="C143" s="26" t="s">
        <v>66</v>
      </c>
      <c r="D143" s="49">
        <f t="shared" si="11"/>
        <v>0</v>
      </c>
      <c r="E143" s="50">
        <v>0</v>
      </c>
      <c r="F143" s="50">
        <v>0</v>
      </c>
      <c r="G143" s="49">
        <f t="shared" si="12"/>
        <v>0</v>
      </c>
      <c r="H143" s="49">
        <v>0</v>
      </c>
      <c r="I143" s="52"/>
      <c r="J143" s="51">
        <f t="shared" si="13"/>
        <v>0</v>
      </c>
      <c r="K143" s="50">
        <v>0</v>
      </c>
      <c r="L143" s="50">
        <v>0</v>
      </c>
      <c r="M143" s="49">
        <f t="shared" si="14"/>
        <v>0</v>
      </c>
      <c r="N143" s="49">
        <f t="shared" si="15"/>
        <v>0</v>
      </c>
      <c r="O143" s="2"/>
      <c r="P143" s="2"/>
      <c r="Q143" s="2"/>
      <c r="R143" s="2" t="s">
        <v>120</v>
      </c>
      <c r="S143" s="2"/>
      <c r="T143" s="2"/>
      <c r="U143" s="2"/>
      <c r="V143" s="2"/>
      <c r="W143" s="2"/>
      <c r="X143" s="2"/>
      <c r="Y143" s="2"/>
      <c r="Z143" s="2"/>
    </row>
    <row r="144" spans="1:26" ht="12.75" customHeight="1" x14ac:dyDescent="0.3">
      <c r="A144" s="25">
        <v>47</v>
      </c>
      <c r="B144" s="25">
        <v>1975</v>
      </c>
      <c r="C144" s="26" t="s">
        <v>67</v>
      </c>
      <c r="D144" s="49">
        <f t="shared" si="11"/>
        <v>0</v>
      </c>
      <c r="E144" s="50">
        <v>0</v>
      </c>
      <c r="F144" s="50">
        <v>0</v>
      </c>
      <c r="G144" s="49">
        <f t="shared" si="12"/>
        <v>0</v>
      </c>
      <c r="H144" s="49">
        <v>0</v>
      </c>
      <c r="I144" s="52"/>
      <c r="J144" s="51">
        <f t="shared" si="13"/>
        <v>0</v>
      </c>
      <c r="K144" s="50">
        <v>0</v>
      </c>
      <c r="L144" s="50">
        <v>0</v>
      </c>
      <c r="M144" s="49">
        <f t="shared" si="14"/>
        <v>0</v>
      </c>
      <c r="N144" s="49">
        <f t="shared" si="15"/>
        <v>0</v>
      </c>
      <c r="O144" s="2"/>
      <c r="P144" s="2"/>
      <c r="Q144" s="2"/>
      <c r="R144" s="2" t="s">
        <v>121</v>
      </c>
      <c r="S144" s="2"/>
      <c r="T144" s="2"/>
      <c r="U144" s="2"/>
      <c r="V144" s="2"/>
      <c r="W144" s="2"/>
      <c r="X144" s="2"/>
      <c r="Y144" s="2"/>
      <c r="Z144" s="2"/>
    </row>
    <row r="145" spans="1:26" ht="12.75" customHeight="1" x14ac:dyDescent="0.3">
      <c r="A145" s="25">
        <v>47</v>
      </c>
      <c r="B145" s="25">
        <v>1980</v>
      </c>
      <c r="C145" s="26" t="s">
        <v>68</v>
      </c>
      <c r="D145" s="49">
        <f t="shared" si="11"/>
        <v>19058654.280000001</v>
      </c>
      <c r="E145" s="50">
        <v>3130431.21</v>
      </c>
      <c r="F145" s="50">
        <v>-982.29</v>
      </c>
      <c r="G145" s="49">
        <f t="shared" si="12"/>
        <v>22188103.200000003</v>
      </c>
      <c r="H145" s="49">
        <v>0</v>
      </c>
      <c r="I145" s="52"/>
      <c r="J145" s="51">
        <f t="shared" si="13"/>
        <v>-7282120.1699999999</v>
      </c>
      <c r="K145" s="50">
        <v>-1591221.42</v>
      </c>
      <c r="L145" s="50">
        <v>85.51</v>
      </c>
      <c r="M145" s="49">
        <f t="shared" si="14"/>
        <v>-8873256.0800000001</v>
      </c>
      <c r="N145" s="49">
        <f t="shared" si="15"/>
        <v>13314847.120000003</v>
      </c>
      <c r="O145" s="2"/>
      <c r="P145" s="2"/>
      <c r="Q145" s="2"/>
      <c r="R145" s="2" t="s">
        <v>122</v>
      </c>
      <c r="S145" s="2"/>
      <c r="T145" s="2"/>
      <c r="U145" s="2"/>
      <c r="V145" s="2"/>
      <c r="W145" s="2"/>
      <c r="X145" s="2"/>
      <c r="Y145" s="2"/>
      <c r="Z145" s="2"/>
    </row>
    <row r="146" spans="1:26" ht="12.75" customHeight="1" x14ac:dyDescent="0.3">
      <c r="A146" s="25">
        <v>47</v>
      </c>
      <c r="B146" s="25">
        <v>1985</v>
      </c>
      <c r="C146" s="26" t="s">
        <v>69</v>
      </c>
      <c r="D146" s="49">
        <f t="shared" si="11"/>
        <v>900</v>
      </c>
      <c r="E146" s="50">
        <v>0</v>
      </c>
      <c r="F146" s="50">
        <v>0</v>
      </c>
      <c r="G146" s="49">
        <f t="shared" si="12"/>
        <v>900</v>
      </c>
      <c r="H146" s="49">
        <v>0</v>
      </c>
      <c r="I146" s="52"/>
      <c r="J146" s="51">
        <f t="shared" si="13"/>
        <v>-900</v>
      </c>
      <c r="K146" s="50">
        <v>0</v>
      </c>
      <c r="L146" s="50">
        <v>0</v>
      </c>
      <c r="M146" s="49">
        <f t="shared" si="14"/>
        <v>-900</v>
      </c>
      <c r="N146" s="49">
        <f t="shared" si="15"/>
        <v>0</v>
      </c>
      <c r="O146" s="2"/>
      <c r="P146" s="2"/>
      <c r="Q146" s="2"/>
      <c r="R146" s="2" t="s">
        <v>123</v>
      </c>
      <c r="S146" s="2"/>
      <c r="T146" s="2"/>
      <c r="U146" s="2"/>
      <c r="V146" s="2"/>
      <c r="W146" s="2"/>
      <c r="X146" s="2"/>
      <c r="Y146" s="2"/>
      <c r="Z146" s="2"/>
    </row>
    <row r="147" spans="1:26" ht="12.75" customHeight="1" x14ac:dyDescent="0.3">
      <c r="A147" s="1">
        <v>47</v>
      </c>
      <c r="B147" s="25">
        <v>1990</v>
      </c>
      <c r="C147" s="33" t="s">
        <v>70</v>
      </c>
      <c r="D147" s="49">
        <f t="shared" si="11"/>
        <v>0</v>
      </c>
      <c r="E147" s="50">
        <v>0</v>
      </c>
      <c r="F147" s="50">
        <v>0</v>
      </c>
      <c r="G147" s="49">
        <f t="shared" si="12"/>
        <v>0</v>
      </c>
      <c r="H147" s="49">
        <v>0</v>
      </c>
      <c r="I147" s="52"/>
      <c r="J147" s="51">
        <f t="shared" si="13"/>
        <v>0</v>
      </c>
      <c r="K147" s="50">
        <v>0</v>
      </c>
      <c r="L147" s="50">
        <v>0</v>
      </c>
      <c r="M147" s="49">
        <f t="shared" si="14"/>
        <v>0</v>
      </c>
      <c r="N147" s="49">
        <f t="shared" si="15"/>
        <v>0</v>
      </c>
      <c r="O147" s="2"/>
      <c r="P147" s="2"/>
      <c r="Q147" s="2"/>
      <c r="R147" s="2" t="s">
        <v>124</v>
      </c>
      <c r="S147" s="2"/>
      <c r="T147" s="2"/>
      <c r="U147" s="2"/>
      <c r="V147" s="2"/>
      <c r="W147" s="2"/>
      <c r="X147" s="2"/>
      <c r="Y147" s="2"/>
      <c r="Z147" s="2"/>
    </row>
    <row r="148" spans="1:26" ht="12.75" customHeight="1" x14ac:dyDescent="0.3">
      <c r="A148" s="25">
        <v>47</v>
      </c>
      <c r="B148" s="25">
        <v>1995</v>
      </c>
      <c r="C148" s="26" t="s">
        <v>71</v>
      </c>
      <c r="D148" s="49">
        <f t="shared" si="11"/>
        <v>0</v>
      </c>
      <c r="E148" s="50">
        <v>0</v>
      </c>
      <c r="F148" s="50">
        <v>0</v>
      </c>
      <c r="G148" s="49">
        <f t="shared" si="12"/>
        <v>0</v>
      </c>
      <c r="H148" s="49">
        <v>0</v>
      </c>
      <c r="I148" s="52"/>
      <c r="J148" s="51">
        <f t="shared" si="13"/>
        <v>0</v>
      </c>
      <c r="K148" s="50">
        <v>0</v>
      </c>
      <c r="L148" s="50">
        <v>0</v>
      </c>
      <c r="M148" s="49">
        <f t="shared" si="14"/>
        <v>0</v>
      </c>
      <c r="N148" s="49">
        <f t="shared" si="15"/>
        <v>0</v>
      </c>
      <c r="O148" s="2"/>
      <c r="P148" s="2"/>
      <c r="Q148" s="2"/>
      <c r="R148" s="2" t="s">
        <v>125</v>
      </c>
      <c r="S148" s="2"/>
      <c r="T148" s="2"/>
      <c r="U148" s="2"/>
      <c r="V148" s="2"/>
      <c r="W148" s="2"/>
      <c r="X148" s="2"/>
      <c r="Y148" s="2"/>
      <c r="Z148" s="2"/>
    </row>
    <row r="149" spans="1:26" ht="12.75" customHeight="1" x14ac:dyDescent="0.3">
      <c r="A149" s="25">
        <v>47</v>
      </c>
      <c r="B149" s="25">
        <v>2440</v>
      </c>
      <c r="C149" s="26" t="s">
        <v>87</v>
      </c>
      <c r="D149" s="49">
        <f t="shared" si="11"/>
        <v>-238313303.22</v>
      </c>
      <c r="E149" s="50">
        <v>-28009349.760000002</v>
      </c>
      <c r="F149" s="50">
        <v>0</v>
      </c>
      <c r="G149" s="49">
        <f t="shared" si="12"/>
        <v>-266322652.97999999</v>
      </c>
      <c r="H149" s="49">
        <v>0</v>
      </c>
      <c r="I149" s="2"/>
      <c r="J149" s="51">
        <f t="shared" si="13"/>
        <v>23086951.280000001</v>
      </c>
      <c r="K149" s="50">
        <v>7124209.1100000003</v>
      </c>
      <c r="L149" s="50">
        <v>0</v>
      </c>
      <c r="M149" s="49">
        <f t="shared" si="14"/>
        <v>30211160.390000001</v>
      </c>
      <c r="N149" s="49">
        <f t="shared" si="15"/>
        <v>-236111492.58999997</v>
      </c>
      <c r="O149" s="2"/>
      <c r="P149" s="2"/>
      <c r="Q149" s="2"/>
      <c r="R149" s="2" t="s">
        <v>126</v>
      </c>
      <c r="S149" s="2"/>
      <c r="T149" s="2"/>
      <c r="U149" s="2"/>
      <c r="V149" s="2"/>
      <c r="W149" s="2"/>
      <c r="X149" s="2"/>
      <c r="Y149" s="2"/>
      <c r="Z149" s="2"/>
    </row>
    <row r="150" spans="1:26" ht="12.75" customHeight="1" x14ac:dyDescent="0.3">
      <c r="A150" s="35"/>
      <c r="B150" s="35">
        <v>2005</v>
      </c>
      <c r="C150" s="36" t="s">
        <v>88</v>
      </c>
      <c r="D150" s="49">
        <f t="shared" si="11"/>
        <v>0</v>
      </c>
      <c r="E150" s="42">
        <v>0</v>
      </c>
      <c r="F150" s="42">
        <v>0</v>
      </c>
      <c r="G150" s="49">
        <f t="shared" si="12"/>
        <v>0</v>
      </c>
      <c r="H150" s="49">
        <v>0</v>
      </c>
      <c r="I150" s="2"/>
      <c r="J150" s="51">
        <f t="shared" si="13"/>
        <v>0</v>
      </c>
      <c r="K150" s="42">
        <v>0</v>
      </c>
      <c r="L150" s="42">
        <v>0</v>
      </c>
      <c r="M150" s="49">
        <f t="shared" si="14"/>
        <v>0</v>
      </c>
      <c r="N150" s="49">
        <f t="shared" si="15"/>
        <v>0</v>
      </c>
      <c r="O150" s="2"/>
      <c r="P150" s="2"/>
      <c r="Q150" s="2"/>
      <c r="R150" s="2" t="s">
        <v>127</v>
      </c>
      <c r="S150" s="2"/>
      <c r="T150" s="2"/>
      <c r="U150" s="2"/>
      <c r="V150" s="2"/>
      <c r="W150" s="2"/>
      <c r="X150" s="2"/>
      <c r="Y150" s="2"/>
      <c r="Z150" s="2"/>
    </row>
    <row r="151" spans="1:26" ht="12.75" customHeight="1" x14ac:dyDescent="0.3">
      <c r="A151" s="35"/>
      <c r="B151" s="35"/>
      <c r="C151" s="37" t="s">
        <v>74</v>
      </c>
      <c r="D151" s="44">
        <f t="shared" ref="D151:H151" si="16">SUM(D110:D150)</f>
        <v>1481662521.5099998</v>
      </c>
      <c r="E151" s="44">
        <f t="shared" si="16"/>
        <v>142546357.53</v>
      </c>
      <c r="F151" s="44">
        <f t="shared" si="16"/>
        <v>-4374199.6499999994</v>
      </c>
      <c r="G151" s="44">
        <f t="shared" si="16"/>
        <v>1619834679.3899999</v>
      </c>
      <c r="H151" s="44">
        <f t="shared" si="16"/>
        <v>0</v>
      </c>
      <c r="I151" s="44"/>
      <c r="J151" s="44">
        <f t="shared" ref="J151:N151" si="17">SUM(J110:J150)</f>
        <v>-321871050.92999995</v>
      </c>
      <c r="K151" s="44">
        <f t="shared" si="17"/>
        <v>-54194840.080000013</v>
      </c>
      <c r="L151" s="44">
        <f t="shared" si="17"/>
        <v>2024646.83</v>
      </c>
      <c r="M151" s="44">
        <f t="shared" si="17"/>
        <v>-374041244.18000001</v>
      </c>
      <c r="N151" s="44">
        <f t="shared" si="17"/>
        <v>1245793435.2099998</v>
      </c>
      <c r="O151" s="2"/>
      <c r="P151" s="2"/>
      <c r="Q151" s="2"/>
      <c r="R151" s="2"/>
      <c r="S151" s="2"/>
      <c r="T151" s="2"/>
      <c r="U151" s="2"/>
      <c r="V151" s="2"/>
      <c r="W151" s="2"/>
      <c r="X151" s="2"/>
      <c r="Y151" s="2"/>
      <c r="Z151" s="2"/>
    </row>
    <row r="152" spans="1:26" ht="12.75" customHeight="1" x14ac:dyDescent="0.3">
      <c r="A152" s="35"/>
      <c r="B152" s="35"/>
      <c r="C152" s="39" t="s">
        <v>75</v>
      </c>
      <c r="D152" s="49">
        <f t="shared" ref="D152:D153" si="18">G89</f>
        <v>0</v>
      </c>
      <c r="E152" s="42"/>
      <c r="F152" s="42"/>
      <c r="G152" s="49">
        <f t="shared" ref="G152:G153" si="19">D152+E152+F152</f>
        <v>0</v>
      </c>
      <c r="H152" s="49"/>
      <c r="I152" s="2"/>
      <c r="J152" s="51">
        <f t="shared" ref="J152:J153" si="20">M89</f>
        <v>0</v>
      </c>
      <c r="K152" s="42"/>
      <c r="L152" s="42"/>
      <c r="M152" s="49">
        <f t="shared" ref="M152:M153" si="21">J152+K152+L152</f>
        <v>0</v>
      </c>
      <c r="N152" s="49">
        <f t="shared" ref="N152:N153" si="22">G152+M152</f>
        <v>0</v>
      </c>
      <c r="O152" s="2"/>
      <c r="P152" s="2"/>
      <c r="Q152" s="2"/>
      <c r="R152" s="2"/>
      <c r="S152" s="2"/>
      <c r="T152" s="2"/>
      <c r="U152" s="2"/>
      <c r="V152" s="2"/>
      <c r="W152" s="2"/>
      <c r="X152" s="2"/>
      <c r="Y152" s="2"/>
      <c r="Z152" s="2"/>
    </row>
    <row r="153" spans="1:26" ht="12.75" customHeight="1" x14ac:dyDescent="0.3">
      <c r="A153" s="35"/>
      <c r="B153" s="35"/>
      <c r="C153" s="40" t="s">
        <v>76</v>
      </c>
      <c r="D153" s="49">
        <f t="shared" si="18"/>
        <v>-12203859.9</v>
      </c>
      <c r="E153" s="42">
        <v>0</v>
      </c>
      <c r="F153" s="42">
        <v>0</v>
      </c>
      <c r="G153" s="49">
        <f t="shared" si="19"/>
        <v>-12203859.9</v>
      </c>
      <c r="H153" s="49"/>
      <c r="I153" s="2"/>
      <c r="J153" s="51">
        <f t="shared" si="20"/>
        <v>1085870.3899999999</v>
      </c>
      <c r="K153" s="53">
        <v>408418</v>
      </c>
      <c r="L153" s="53">
        <v>0</v>
      </c>
      <c r="M153" s="49">
        <f t="shared" si="21"/>
        <v>1494288.39</v>
      </c>
      <c r="N153" s="49">
        <f t="shared" si="22"/>
        <v>-10709571.51</v>
      </c>
      <c r="O153" s="2"/>
      <c r="P153" s="2"/>
      <c r="Q153" s="2"/>
      <c r="R153" s="2"/>
      <c r="S153" s="2"/>
      <c r="T153" s="2"/>
      <c r="U153" s="2"/>
      <c r="V153" s="2"/>
      <c r="W153" s="2"/>
      <c r="X153" s="2"/>
      <c r="Y153" s="2"/>
      <c r="Z153" s="2"/>
    </row>
    <row r="154" spans="1:26" ht="12.75" customHeight="1" x14ac:dyDescent="0.3">
      <c r="A154" s="35"/>
      <c r="B154" s="35"/>
      <c r="C154" s="37" t="s">
        <v>77</v>
      </c>
      <c r="D154" s="44">
        <f t="shared" ref="D154:G154" si="23">SUM(D151:D153)</f>
        <v>1469458661.6099997</v>
      </c>
      <c r="E154" s="44">
        <f t="shared" si="23"/>
        <v>142546357.53</v>
      </c>
      <c r="F154" s="44">
        <f t="shared" si="23"/>
        <v>-4374199.6499999994</v>
      </c>
      <c r="G154" s="44">
        <f t="shared" si="23"/>
        <v>1607630819.4899998</v>
      </c>
      <c r="H154" s="49"/>
      <c r="I154" s="44"/>
      <c r="J154" s="44">
        <f t="shared" ref="J154:N154" si="24">SUM(J151:J153)</f>
        <v>-320785180.53999996</v>
      </c>
      <c r="K154" s="44">
        <f t="shared" si="24"/>
        <v>-53786422.080000013</v>
      </c>
      <c r="L154" s="44">
        <f t="shared" si="24"/>
        <v>2024646.83</v>
      </c>
      <c r="M154" s="44">
        <f t="shared" si="24"/>
        <v>-372546955.79000002</v>
      </c>
      <c r="N154" s="44">
        <f t="shared" si="24"/>
        <v>1235083863.6999998</v>
      </c>
      <c r="O154" s="2"/>
      <c r="P154" s="2"/>
      <c r="Q154" s="2"/>
      <c r="R154" s="2"/>
      <c r="S154" s="2"/>
      <c r="T154" s="2"/>
      <c r="U154" s="2"/>
      <c r="V154" s="2"/>
      <c r="W154" s="2"/>
      <c r="X154" s="2"/>
      <c r="Y154" s="2"/>
      <c r="Z154" s="2"/>
    </row>
    <row r="155" spans="1:26" ht="12.75" customHeight="1" x14ac:dyDescent="0.3">
      <c r="A155" s="35"/>
      <c r="B155" s="35"/>
      <c r="C155" s="41" t="s">
        <v>78</v>
      </c>
      <c r="D155" s="50">
        <f>G92</f>
        <v>60435476</v>
      </c>
      <c r="E155" s="50">
        <v>-32075773</v>
      </c>
      <c r="F155" s="50"/>
      <c r="G155" s="49">
        <f>D155+E155+F155</f>
        <v>28359703</v>
      </c>
      <c r="H155" s="49">
        <v>0</v>
      </c>
      <c r="I155" s="52"/>
      <c r="J155" s="2"/>
      <c r="K155" s="2"/>
      <c r="L155" s="2"/>
      <c r="M155" s="49">
        <f>J155+K155+L155</f>
        <v>0</v>
      </c>
      <c r="N155" s="49">
        <f>G155+M155</f>
        <v>28359703</v>
      </c>
      <c r="O155" s="2"/>
      <c r="P155" s="2"/>
      <c r="Q155" s="2"/>
      <c r="R155" s="2"/>
      <c r="S155" s="2"/>
      <c r="T155" s="2"/>
      <c r="U155" s="2"/>
      <c r="V155" s="2"/>
      <c r="W155" s="2"/>
      <c r="X155" s="2"/>
      <c r="Y155" s="2"/>
      <c r="Z155" s="2"/>
    </row>
    <row r="156" spans="1:26" ht="12.75" customHeight="1" x14ac:dyDescent="0.3">
      <c r="A156" s="35"/>
      <c r="B156" s="35"/>
      <c r="C156" s="41" t="s">
        <v>79</v>
      </c>
      <c r="D156" s="44">
        <f t="shared" ref="D156:N156" si="25">SUM(D154:D155)</f>
        <v>1529894137.6099997</v>
      </c>
      <c r="E156" s="44">
        <f t="shared" si="25"/>
        <v>110470584.53</v>
      </c>
      <c r="F156" s="44">
        <f t="shared" si="25"/>
        <v>-4374199.6499999994</v>
      </c>
      <c r="G156" s="44">
        <f t="shared" si="25"/>
        <v>1635990522.4899998</v>
      </c>
      <c r="H156" s="44">
        <f t="shared" si="25"/>
        <v>0</v>
      </c>
      <c r="I156" s="44">
        <f t="shared" si="25"/>
        <v>0</v>
      </c>
      <c r="J156" s="44">
        <f t="shared" si="25"/>
        <v>-320785180.53999996</v>
      </c>
      <c r="K156" s="44">
        <f t="shared" si="25"/>
        <v>-53786422.080000013</v>
      </c>
      <c r="L156" s="44">
        <f t="shared" si="25"/>
        <v>2024646.83</v>
      </c>
      <c r="M156" s="44">
        <f t="shared" si="25"/>
        <v>-372546955.79000002</v>
      </c>
      <c r="N156" s="44">
        <f t="shared" si="25"/>
        <v>1263443566.6999998</v>
      </c>
      <c r="O156" s="2"/>
      <c r="P156" s="2"/>
      <c r="Q156" s="2"/>
      <c r="R156" s="2"/>
      <c r="S156" s="2"/>
      <c r="T156" s="2"/>
      <c r="U156" s="2"/>
      <c r="V156" s="2"/>
      <c r="W156" s="2"/>
      <c r="X156" s="2"/>
      <c r="Y156" s="2"/>
      <c r="Z156" s="2"/>
    </row>
    <row r="157" spans="1:26" ht="12.75" customHeight="1" x14ac:dyDescent="0.3">
      <c r="A157" s="35"/>
      <c r="B157" s="35"/>
      <c r="C157" s="58" t="s">
        <v>80</v>
      </c>
      <c r="D157" s="59"/>
      <c r="E157" s="59"/>
      <c r="F157" s="59"/>
      <c r="G157" s="59"/>
      <c r="H157" s="59"/>
      <c r="I157" s="59"/>
      <c r="J157" s="60"/>
      <c r="K157" s="42"/>
      <c r="L157" s="2"/>
      <c r="M157" s="43"/>
      <c r="N157" s="43"/>
      <c r="O157" s="2"/>
      <c r="P157" s="2"/>
      <c r="Q157" s="2"/>
      <c r="R157" s="2"/>
      <c r="S157" s="2"/>
      <c r="T157" s="2"/>
      <c r="U157" s="2"/>
      <c r="V157" s="2"/>
      <c r="W157" s="2"/>
      <c r="X157" s="2"/>
      <c r="Y157" s="2"/>
      <c r="Z157" s="2"/>
    </row>
    <row r="158" spans="1:26" ht="12.75" customHeight="1" x14ac:dyDescent="0.3">
      <c r="A158" s="35"/>
      <c r="B158" s="35"/>
      <c r="C158" s="58" t="s">
        <v>81</v>
      </c>
      <c r="D158" s="59"/>
      <c r="E158" s="59"/>
      <c r="F158" s="59"/>
      <c r="G158" s="59"/>
      <c r="H158" s="59"/>
      <c r="I158" s="59"/>
      <c r="J158" s="60"/>
      <c r="K158" s="44">
        <f>K156+K157</f>
        <v>-53786422.080000013</v>
      </c>
      <c r="L158" s="2"/>
      <c r="M158" s="43"/>
      <c r="N158" s="43"/>
      <c r="O158" s="2"/>
      <c r="P158" s="2"/>
      <c r="Q158" s="2"/>
      <c r="R158" s="2"/>
      <c r="S158" s="2"/>
      <c r="T158" s="2"/>
      <c r="U158" s="2"/>
      <c r="V158" s="2"/>
      <c r="W158" s="2"/>
      <c r="X158" s="2"/>
      <c r="Y158" s="2"/>
      <c r="Z158" s="2"/>
    </row>
    <row r="159" spans="1:26" ht="12.75" customHeight="1" x14ac:dyDescent="0.3">
      <c r="A159" s="1"/>
      <c r="B159" s="1"/>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3">
      <c r="A160" s="1"/>
      <c r="B160" s="1"/>
      <c r="C160" s="2"/>
      <c r="D160" s="2"/>
      <c r="E160" s="2"/>
      <c r="F160" s="2"/>
      <c r="G160" s="2"/>
      <c r="H160" s="2"/>
      <c r="I160" s="2"/>
      <c r="J160" s="2" t="s">
        <v>82</v>
      </c>
      <c r="K160" s="2"/>
      <c r="L160" s="2"/>
      <c r="M160" s="2"/>
      <c r="N160" s="2"/>
      <c r="O160" s="2"/>
      <c r="P160" s="2"/>
      <c r="Q160" s="2"/>
      <c r="R160" s="2"/>
      <c r="S160" s="2"/>
      <c r="T160" s="2"/>
      <c r="U160" s="2"/>
      <c r="V160" s="2"/>
      <c r="W160" s="2"/>
      <c r="X160" s="2"/>
      <c r="Y160" s="2"/>
      <c r="Z160" s="2"/>
    </row>
    <row r="161" spans="1:26" ht="12.75" customHeight="1" x14ac:dyDescent="0.3">
      <c r="A161" s="35">
        <v>10</v>
      </c>
      <c r="B161" s="35"/>
      <c r="C161" s="45" t="s">
        <v>83</v>
      </c>
      <c r="D161" s="46"/>
      <c r="E161" s="46"/>
      <c r="F161" s="46"/>
      <c r="G161" s="46"/>
      <c r="H161" s="46"/>
      <c r="I161" s="46"/>
      <c r="J161" s="46" t="s">
        <v>83</v>
      </c>
      <c r="K161" s="46"/>
      <c r="L161" s="47"/>
      <c r="M161" s="2"/>
      <c r="N161" s="2"/>
      <c r="O161" s="2"/>
      <c r="P161" s="2"/>
      <c r="Q161" s="2"/>
      <c r="R161" s="2"/>
      <c r="S161" s="2"/>
      <c r="T161" s="2"/>
      <c r="U161" s="2"/>
      <c r="V161" s="2"/>
      <c r="W161" s="2"/>
      <c r="X161" s="2"/>
      <c r="Y161" s="2"/>
      <c r="Z161" s="2"/>
    </row>
    <row r="162" spans="1:26" ht="12.75" customHeight="1" x14ac:dyDescent="0.3">
      <c r="A162" s="35">
        <v>8</v>
      </c>
      <c r="B162" s="35"/>
      <c r="C162" s="45" t="s">
        <v>59</v>
      </c>
      <c r="D162" s="46"/>
      <c r="E162" s="46"/>
      <c r="F162" s="46"/>
      <c r="G162" s="46"/>
      <c r="H162" s="46"/>
      <c r="I162" s="46"/>
      <c r="J162" s="46" t="s">
        <v>59</v>
      </c>
      <c r="K162" s="46"/>
      <c r="L162" s="47"/>
      <c r="M162" s="2"/>
      <c r="N162" s="2"/>
      <c r="O162" s="2"/>
      <c r="P162" s="2"/>
      <c r="Q162" s="2"/>
      <c r="R162" s="2"/>
      <c r="S162" s="2"/>
      <c r="T162" s="2"/>
      <c r="U162" s="2"/>
      <c r="V162" s="2"/>
      <c r="W162" s="2"/>
      <c r="X162" s="2"/>
      <c r="Y162" s="2"/>
      <c r="Z162" s="2"/>
    </row>
    <row r="163" spans="1:26" ht="12.75" customHeight="1" x14ac:dyDescent="0.3">
      <c r="A163" s="35">
        <v>47</v>
      </c>
      <c r="B163" s="35"/>
      <c r="C163" s="45" t="s">
        <v>84</v>
      </c>
      <c r="D163" s="46"/>
      <c r="E163" s="46"/>
      <c r="F163" s="46"/>
      <c r="G163" s="46"/>
      <c r="H163" s="46"/>
      <c r="I163" s="46"/>
      <c r="J163" s="46" t="s">
        <v>84</v>
      </c>
      <c r="K163" s="46"/>
      <c r="L163" s="47"/>
      <c r="M163" s="2"/>
      <c r="N163" s="2"/>
      <c r="O163" s="2"/>
      <c r="P163" s="2"/>
      <c r="Q163" s="2"/>
      <c r="R163" s="2"/>
      <c r="S163" s="2"/>
      <c r="T163" s="2"/>
      <c r="U163" s="2"/>
      <c r="V163" s="2"/>
      <c r="W163" s="2"/>
      <c r="X163" s="2"/>
      <c r="Y163" s="2"/>
      <c r="Z163" s="2"/>
    </row>
    <row r="164" spans="1:26" ht="12.75" customHeight="1" x14ac:dyDescent="0.3">
      <c r="A164" s="1"/>
      <c r="B164" s="1"/>
      <c r="C164" s="2"/>
      <c r="D164" s="2"/>
      <c r="E164" s="2"/>
      <c r="F164" s="2"/>
      <c r="G164" s="2"/>
      <c r="H164" s="2"/>
      <c r="I164" s="2"/>
      <c r="J164" s="62" t="s">
        <v>85</v>
      </c>
      <c r="K164" s="59"/>
      <c r="L164" s="48">
        <f>K158-L161-L162-L163</f>
        <v>-53786422.080000013</v>
      </c>
      <c r="M164" s="2"/>
      <c r="N164" s="2"/>
      <c r="O164" s="2"/>
      <c r="P164" s="2"/>
      <c r="Q164" s="2"/>
      <c r="R164" s="2"/>
      <c r="S164" s="2"/>
      <c r="T164" s="2"/>
      <c r="U164" s="2"/>
      <c r="V164" s="2"/>
      <c r="W164" s="2"/>
      <c r="X164" s="2"/>
      <c r="Y164" s="2"/>
      <c r="Z164" s="2"/>
    </row>
    <row r="165" spans="1:26" ht="12.75" customHeight="1" x14ac:dyDescent="0.3">
      <c r="A165" s="1"/>
      <c r="B165" s="1"/>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3">
      <c r="A166" s="1"/>
      <c r="B166" s="1"/>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3">
      <c r="A167" s="1"/>
      <c r="B167" s="1"/>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thickBot="1" x14ac:dyDescent="0.35">
      <c r="A168" s="1"/>
      <c r="B168" s="1"/>
      <c r="C168" s="2"/>
      <c r="D168" s="2"/>
      <c r="E168" s="11" t="s">
        <v>18</v>
      </c>
      <c r="F168" s="12" t="s">
        <v>19</v>
      </c>
      <c r="G168" s="2"/>
      <c r="H168" s="2"/>
      <c r="I168" s="2"/>
      <c r="J168" s="2"/>
      <c r="K168" s="2"/>
      <c r="L168" s="2"/>
      <c r="M168" s="2"/>
      <c r="N168" s="2"/>
      <c r="O168" s="2"/>
      <c r="P168" s="2"/>
      <c r="Q168" s="2"/>
      <c r="R168" s="2"/>
      <c r="S168" s="2"/>
      <c r="T168" s="2"/>
      <c r="U168" s="2"/>
      <c r="V168" s="2"/>
      <c r="W168" s="2"/>
      <c r="X168" s="2"/>
      <c r="Y168" s="2"/>
      <c r="Z168" s="2"/>
    </row>
    <row r="169" spans="1:26" ht="12.75" customHeight="1" thickBot="1" x14ac:dyDescent="0.35">
      <c r="A169" s="1"/>
      <c r="B169" s="1"/>
      <c r="C169" s="2"/>
      <c r="D169" s="2"/>
      <c r="E169" s="11" t="s">
        <v>20</v>
      </c>
      <c r="F169" s="13">
        <v>2023</v>
      </c>
      <c r="G169" s="14"/>
      <c r="H169" s="15" t="b">
        <f>IF(F169=2014,4,IF(F169=2015,5,IF(F169=2016,6,IF(F169=2017,7,IF(F169=2018,8,IF(F169=2019,9,IF(F169=2020,10)))))))</f>
        <v>0</v>
      </c>
      <c r="I169" s="2"/>
      <c r="J169" s="2"/>
      <c r="K169" s="2"/>
      <c r="L169" s="2"/>
      <c r="M169" s="2"/>
      <c r="N169" s="2"/>
      <c r="O169" s="2"/>
      <c r="P169" s="2"/>
      <c r="Q169" s="2"/>
      <c r="R169" s="2"/>
      <c r="S169" s="2"/>
      <c r="T169" s="2"/>
      <c r="U169" s="2"/>
      <c r="V169" s="2"/>
      <c r="W169" s="2"/>
      <c r="X169" s="2"/>
      <c r="Y169" s="2"/>
      <c r="Z169" s="2"/>
    </row>
    <row r="170" spans="1:26" ht="12.75" customHeight="1" x14ac:dyDescent="0.3">
      <c r="A170" s="1"/>
      <c r="B170" s="1"/>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3">
      <c r="A171" s="1"/>
      <c r="B171" s="1"/>
      <c r="C171" s="2"/>
      <c r="D171" s="61" t="s">
        <v>21</v>
      </c>
      <c r="E171" s="59"/>
      <c r="F171" s="59"/>
      <c r="G171" s="59"/>
      <c r="H171" s="60"/>
      <c r="I171" s="2"/>
      <c r="J171" s="16"/>
      <c r="K171" s="17" t="s">
        <v>22</v>
      </c>
      <c r="L171" s="17"/>
      <c r="M171" s="18"/>
      <c r="N171" s="2"/>
      <c r="O171" s="2"/>
      <c r="P171" s="2"/>
      <c r="Q171" s="2"/>
      <c r="R171" s="2"/>
      <c r="S171" s="2"/>
      <c r="T171" s="2"/>
      <c r="U171" s="2"/>
      <c r="V171" s="2"/>
      <c r="W171" s="2"/>
      <c r="X171" s="2"/>
      <c r="Y171" s="2"/>
      <c r="Z171" s="2"/>
    </row>
    <row r="172" spans="1:26" ht="30" customHeight="1" x14ac:dyDescent="0.3">
      <c r="A172" s="19" t="s">
        <v>23</v>
      </c>
      <c r="B172" s="19" t="s">
        <v>24</v>
      </c>
      <c r="C172" s="20" t="s">
        <v>25</v>
      </c>
      <c r="D172" s="19" t="s">
        <v>26</v>
      </c>
      <c r="E172" s="21" t="s">
        <v>27</v>
      </c>
      <c r="F172" s="21" t="s">
        <v>28</v>
      </c>
      <c r="G172" s="19" t="s">
        <v>29</v>
      </c>
      <c r="H172" s="19" t="s">
        <v>30</v>
      </c>
      <c r="I172" s="22"/>
      <c r="J172" s="19" t="s">
        <v>26</v>
      </c>
      <c r="K172" s="23" t="s">
        <v>31</v>
      </c>
      <c r="L172" s="23" t="s">
        <v>28</v>
      </c>
      <c r="M172" s="24" t="s">
        <v>29</v>
      </c>
      <c r="N172" s="19" t="s">
        <v>32</v>
      </c>
      <c r="O172" s="2"/>
      <c r="P172" s="2"/>
      <c r="Q172" s="2"/>
      <c r="R172" s="2"/>
      <c r="S172" s="2"/>
      <c r="T172" s="2"/>
      <c r="U172" s="2"/>
      <c r="V172" s="2"/>
      <c r="W172" s="2"/>
      <c r="X172" s="2"/>
      <c r="Y172" s="2"/>
      <c r="Z172" s="2"/>
    </row>
    <row r="173" spans="1:26" ht="25.5" customHeight="1" x14ac:dyDescent="0.3">
      <c r="A173" s="19"/>
      <c r="B173" s="25">
        <v>1609</v>
      </c>
      <c r="C173" s="26" t="s">
        <v>33</v>
      </c>
      <c r="D173" s="49">
        <f t="shared" ref="D173:D213" si="26">G110</f>
        <v>83892524.859999999</v>
      </c>
      <c r="E173" s="50">
        <v>948246</v>
      </c>
      <c r="F173" s="50">
        <v>-5704098</v>
      </c>
      <c r="G173" s="49">
        <f t="shared" ref="G173:G213" si="27">D173+E173+F173</f>
        <v>79136672.859999999</v>
      </c>
      <c r="H173" s="49">
        <v>0</v>
      </c>
      <c r="I173" s="22"/>
      <c r="J173" s="51">
        <f t="shared" ref="J173:J213" si="28">M110</f>
        <v>-5855488.5999999996</v>
      </c>
      <c r="K173" s="50">
        <v>-1946281.12</v>
      </c>
      <c r="L173" s="50">
        <v>0</v>
      </c>
      <c r="M173" s="49">
        <f t="shared" ref="M173:M213" si="29">J173+K173+L173</f>
        <v>-7801769.7199999997</v>
      </c>
      <c r="N173" s="49">
        <f t="shared" ref="N173:N213" si="30">G173+M173</f>
        <v>71334903.140000001</v>
      </c>
      <c r="O173" s="2"/>
      <c r="P173" s="2"/>
      <c r="Q173" s="2"/>
      <c r="R173" s="2" t="s">
        <v>92</v>
      </c>
      <c r="S173" s="2"/>
      <c r="T173" s="2"/>
      <c r="U173" s="2"/>
      <c r="V173" s="2"/>
      <c r="W173" s="2"/>
      <c r="X173" s="2"/>
      <c r="Y173" s="2"/>
      <c r="Z173" s="2"/>
    </row>
    <row r="174" spans="1:26" ht="12.75" customHeight="1" x14ac:dyDescent="0.3">
      <c r="A174" s="25">
        <v>12</v>
      </c>
      <c r="B174" s="25">
        <v>1611</v>
      </c>
      <c r="C174" s="26" t="s">
        <v>34</v>
      </c>
      <c r="D174" s="49">
        <f t="shared" si="26"/>
        <v>79766559.610000014</v>
      </c>
      <c r="E174" s="50">
        <v>6264692.0800000001</v>
      </c>
      <c r="F174" s="50">
        <v>0</v>
      </c>
      <c r="G174" s="49">
        <f t="shared" si="27"/>
        <v>86031251.690000013</v>
      </c>
      <c r="H174" s="49">
        <v>0</v>
      </c>
      <c r="I174" s="52"/>
      <c r="J174" s="51">
        <f t="shared" si="28"/>
        <v>-53644671.419999994</v>
      </c>
      <c r="K174" s="50">
        <v>-6621599.1600000001</v>
      </c>
      <c r="L174" s="50">
        <v>0</v>
      </c>
      <c r="M174" s="49">
        <f t="shared" si="29"/>
        <v>-60266270.579999998</v>
      </c>
      <c r="N174" s="49">
        <f t="shared" si="30"/>
        <v>25764981.110000014</v>
      </c>
      <c r="O174" s="2"/>
      <c r="P174" s="2"/>
      <c r="Q174" s="2"/>
      <c r="R174" s="2" t="s">
        <v>93</v>
      </c>
      <c r="S174" s="2"/>
      <c r="T174" s="2"/>
      <c r="U174" s="2"/>
      <c r="V174" s="2"/>
      <c r="W174" s="2"/>
      <c r="X174" s="2"/>
      <c r="Y174" s="2"/>
      <c r="Z174" s="2"/>
    </row>
    <row r="175" spans="1:26" ht="12.75" customHeight="1" x14ac:dyDescent="0.3">
      <c r="A175" s="25" t="s">
        <v>35</v>
      </c>
      <c r="B175" s="25">
        <v>1612</v>
      </c>
      <c r="C175" s="26" t="s">
        <v>36</v>
      </c>
      <c r="D175" s="49">
        <f t="shared" si="26"/>
        <v>3238710.55</v>
      </c>
      <c r="E175" s="50">
        <v>0</v>
      </c>
      <c r="F175" s="50">
        <v>0</v>
      </c>
      <c r="G175" s="49">
        <f t="shared" si="27"/>
        <v>3238710.55</v>
      </c>
      <c r="H175" s="49">
        <v>0</v>
      </c>
      <c r="I175" s="52"/>
      <c r="J175" s="51">
        <f t="shared" si="28"/>
        <v>-546046.11</v>
      </c>
      <c r="K175" s="50">
        <v>-78120.41</v>
      </c>
      <c r="L175" s="50">
        <v>0</v>
      </c>
      <c r="M175" s="49">
        <f t="shared" si="29"/>
        <v>-624166.52</v>
      </c>
      <c r="N175" s="49">
        <f t="shared" si="30"/>
        <v>2614544.0299999998</v>
      </c>
      <c r="O175" s="2"/>
      <c r="P175" s="2"/>
      <c r="Q175" s="2"/>
      <c r="R175" s="2" t="s">
        <v>94</v>
      </c>
      <c r="S175" s="2"/>
      <c r="T175" s="2"/>
      <c r="U175" s="2"/>
      <c r="V175" s="2"/>
      <c r="W175" s="2"/>
      <c r="X175" s="2"/>
      <c r="Y175" s="2"/>
      <c r="Z175" s="2"/>
    </row>
    <row r="176" spans="1:26" ht="12.75" customHeight="1" x14ac:dyDescent="0.3">
      <c r="A176" s="25" t="s">
        <v>37</v>
      </c>
      <c r="B176" s="25">
        <v>1805</v>
      </c>
      <c r="C176" s="26" t="s">
        <v>38</v>
      </c>
      <c r="D176" s="49">
        <f t="shared" si="26"/>
        <v>4847263.47</v>
      </c>
      <c r="E176" s="50">
        <v>0</v>
      </c>
      <c r="F176" s="50">
        <v>-14361.93</v>
      </c>
      <c r="G176" s="49">
        <f t="shared" si="27"/>
        <v>4832901.54</v>
      </c>
      <c r="H176" s="49">
        <v>0</v>
      </c>
      <c r="I176" s="52"/>
      <c r="J176" s="51">
        <f t="shared" si="28"/>
        <v>0</v>
      </c>
      <c r="K176" s="50">
        <v>0</v>
      </c>
      <c r="L176" s="50">
        <v>0</v>
      </c>
      <c r="M176" s="49">
        <f t="shared" si="29"/>
        <v>0</v>
      </c>
      <c r="N176" s="49">
        <f t="shared" si="30"/>
        <v>4832901.54</v>
      </c>
      <c r="O176" s="2"/>
      <c r="P176" s="2"/>
      <c r="Q176" s="2"/>
      <c r="R176" s="2" t="s">
        <v>95</v>
      </c>
      <c r="S176" s="2"/>
      <c r="T176" s="2"/>
      <c r="U176" s="2"/>
      <c r="V176" s="2"/>
      <c r="W176" s="2"/>
      <c r="X176" s="2"/>
      <c r="Y176" s="2"/>
      <c r="Z176" s="2"/>
    </row>
    <row r="177" spans="1:26" ht="12.75" customHeight="1" x14ac:dyDescent="0.3">
      <c r="A177" s="25">
        <v>47</v>
      </c>
      <c r="B177" s="25">
        <v>1808</v>
      </c>
      <c r="C177" s="26" t="s">
        <v>39</v>
      </c>
      <c r="D177" s="49">
        <f t="shared" si="26"/>
        <v>37889898.890000008</v>
      </c>
      <c r="E177" s="50">
        <v>65558.399999999994</v>
      </c>
      <c r="F177" s="50">
        <v>0</v>
      </c>
      <c r="G177" s="49">
        <f t="shared" si="27"/>
        <v>37955457.290000007</v>
      </c>
      <c r="H177" s="49">
        <v>0</v>
      </c>
      <c r="I177" s="52"/>
      <c r="J177" s="51">
        <f t="shared" si="28"/>
        <v>-7228893.4699999988</v>
      </c>
      <c r="K177" s="50">
        <v>-900179.79</v>
      </c>
      <c r="L177" s="50">
        <v>0</v>
      </c>
      <c r="M177" s="49">
        <f t="shared" si="29"/>
        <v>-8129073.2599999988</v>
      </c>
      <c r="N177" s="49">
        <f t="shared" si="30"/>
        <v>29826384.030000009</v>
      </c>
      <c r="O177" s="2"/>
      <c r="P177" s="2"/>
      <c r="Q177" s="2"/>
      <c r="R177" s="2" t="s">
        <v>96</v>
      </c>
      <c r="S177" s="2"/>
      <c r="T177" s="2"/>
      <c r="U177" s="2"/>
      <c r="V177" s="2"/>
      <c r="W177" s="2"/>
      <c r="X177" s="2"/>
      <c r="Y177" s="2"/>
      <c r="Z177" s="2"/>
    </row>
    <row r="178" spans="1:26" ht="12.75" customHeight="1" x14ac:dyDescent="0.3">
      <c r="A178" s="25">
        <v>13</v>
      </c>
      <c r="B178" s="25">
        <v>1810</v>
      </c>
      <c r="C178" s="26" t="s">
        <v>40</v>
      </c>
      <c r="D178" s="49">
        <f t="shared" si="26"/>
        <v>0</v>
      </c>
      <c r="E178" s="50">
        <v>0</v>
      </c>
      <c r="F178" s="50">
        <v>0</v>
      </c>
      <c r="G178" s="49">
        <f t="shared" si="27"/>
        <v>0</v>
      </c>
      <c r="H178" s="49">
        <v>0</v>
      </c>
      <c r="I178" s="52"/>
      <c r="J178" s="51">
        <f t="shared" si="28"/>
        <v>0</v>
      </c>
      <c r="K178" s="50">
        <v>0</v>
      </c>
      <c r="L178" s="50">
        <v>0</v>
      </c>
      <c r="M178" s="49">
        <f t="shared" si="29"/>
        <v>0</v>
      </c>
      <c r="N178" s="49">
        <f t="shared" si="30"/>
        <v>0</v>
      </c>
      <c r="O178" s="2"/>
      <c r="P178" s="2"/>
      <c r="Q178" s="2"/>
      <c r="R178" s="2" t="s">
        <v>97</v>
      </c>
      <c r="S178" s="2"/>
      <c r="T178" s="2"/>
      <c r="U178" s="2"/>
      <c r="V178" s="2"/>
      <c r="W178" s="2"/>
      <c r="X178" s="2"/>
      <c r="Y178" s="2"/>
      <c r="Z178" s="2"/>
    </row>
    <row r="179" spans="1:26" ht="12.75" customHeight="1" x14ac:dyDescent="0.3">
      <c r="A179" s="25">
        <v>47</v>
      </c>
      <c r="B179" s="25">
        <v>1815</v>
      </c>
      <c r="C179" s="26" t="s">
        <v>41</v>
      </c>
      <c r="D179" s="49">
        <f t="shared" si="26"/>
        <v>155079822.94</v>
      </c>
      <c r="E179" s="50">
        <v>2202309.0299999998</v>
      </c>
      <c r="F179" s="50">
        <v>-25688.23</v>
      </c>
      <c r="G179" s="49">
        <f t="shared" si="27"/>
        <v>157256443.74000001</v>
      </c>
      <c r="H179" s="49">
        <v>0</v>
      </c>
      <c r="I179" s="52"/>
      <c r="J179" s="51">
        <f t="shared" si="28"/>
        <v>-29597274.659999996</v>
      </c>
      <c r="K179" s="50">
        <v>-4658518.63</v>
      </c>
      <c r="L179" s="50">
        <v>11824.99</v>
      </c>
      <c r="M179" s="49">
        <f t="shared" si="29"/>
        <v>-34243968.299999997</v>
      </c>
      <c r="N179" s="49">
        <f t="shared" si="30"/>
        <v>123012475.44000001</v>
      </c>
      <c r="O179" s="2"/>
      <c r="P179" s="2"/>
      <c r="Q179" s="2"/>
      <c r="R179" s="2" t="s">
        <v>98</v>
      </c>
      <c r="S179" s="2"/>
      <c r="T179" s="2"/>
      <c r="U179" s="2"/>
      <c r="V179" s="2"/>
      <c r="W179" s="2"/>
      <c r="X179" s="2"/>
      <c r="Y179" s="2"/>
      <c r="Z179" s="2"/>
    </row>
    <row r="180" spans="1:26" ht="12.75" customHeight="1" x14ac:dyDescent="0.3">
      <c r="A180" s="25">
        <v>47</v>
      </c>
      <c r="B180" s="25">
        <v>1820</v>
      </c>
      <c r="C180" s="26" t="s">
        <v>42</v>
      </c>
      <c r="D180" s="49">
        <f t="shared" si="26"/>
        <v>137929421.29999998</v>
      </c>
      <c r="E180" s="50">
        <v>9851930.6600000001</v>
      </c>
      <c r="F180" s="50">
        <v>-96187.03</v>
      </c>
      <c r="G180" s="49">
        <f t="shared" si="27"/>
        <v>147685164.92999998</v>
      </c>
      <c r="H180" s="49">
        <v>0</v>
      </c>
      <c r="I180" s="52"/>
      <c r="J180" s="51">
        <f t="shared" si="28"/>
        <v>-33805284.630000003</v>
      </c>
      <c r="K180" s="50">
        <v>-4123767.05</v>
      </c>
      <c r="L180" s="50">
        <v>75980.59</v>
      </c>
      <c r="M180" s="49">
        <f t="shared" si="29"/>
        <v>-37853071.089999996</v>
      </c>
      <c r="N180" s="49">
        <f t="shared" si="30"/>
        <v>109832093.83999997</v>
      </c>
      <c r="O180" s="2"/>
      <c r="P180" s="2"/>
      <c r="Q180" s="2"/>
      <c r="R180" s="2" t="s">
        <v>99</v>
      </c>
      <c r="S180" s="2"/>
      <c r="T180" s="2"/>
      <c r="U180" s="2"/>
      <c r="V180" s="2"/>
      <c r="W180" s="2"/>
      <c r="X180" s="2"/>
      <c r="Y180" s="2"/>
      <c r="Z180" s="2"/>
    </row>
    <row r="181" spans="1:26" ht="12.75" customHeight="1" x14ac:dyDescent="0.3">
      <c r="A181" s="25">
        <v>47</v>
      </c>
      <c r="B181" s="25">
        <v>1825</v>
      </c>
      <c r="C181" s="26" t="s">
        <v>43</v>
      </c>
      <c r="D181" s="49">
        <f t="shared" si="26"/>
        <v>0</v>
      </c>
      <c r="E181" s="50">
        <v>0</v>
      </c>
      <c r="F181" s="50">
        <v>0</v>
      </c>
      <c r="G181" s="49">
        <f t="shared" si="27"/>
        <v>0</v>
      </c>
      <c r="H181" s="49">
        <v>0</v>
      </c>
      <c r="I181" s="52"/>
      <c r="J181" s="51">
        <f t="shared" si="28"/>
        <v>0</v>
      </c>
      <c r="K181" s="50">
        <v>0</v>
      </c>
      <c r="L181" s="50">
        <v>0</v>
      </c>
      <c r="M181" s="49">
        <f t="shared" si="29"/>
        <v>0</v>
      </c>
      <c r="N181" s="49">
        <f t="shared" si="30"/>
        <v>0</v>
      </c>
      <c r="O181" s="2"/>
      <c r="P181" s="2"/>
      <c r="Q181" s="2"/>
      <c r="R181" s="2" t="s">
        <v>100</v>
      </c>
      <c r="S181" s="2"/>
      <c r="T181" s="2"/>
      <c r="U181" s="2"/>
      <c r="V181" s="2"/>
      <c r="W181" s="2"/>
      <c r="X181" s="2"/>
      <c r="Y181" s="2"/>
      <c r="Z181" s="2"/>
    </row>
    <row r="182" spans="1:26" ht="12.75" customHeight="1" x14ac:dyDescent="0.3">
      <c r="A182" s="25">
        <v>47</v>
      </c>
      <c r="B182" s="25">
        <v>1830</v>
      </c>
      <c r="C182" s="26" t="s">
        <v>44</v>
      </c>
      <c r="D182" s="49">
        <f t="shared" si="26"/>
        <v>169863020.19000003</v>
      </c>
      <c r="E182" s="50">
        <v>11267422.470000001</v>
      </c>
      <c r="F182" s="50">
        <v>-125679.3</v>
      </c>
      <c r="G182" s="49">
        <f t="shared" si="27"/>
        <v>181004763.36000001</v>
      </c>
      <c r="H182" s="49">
        <v>0</v>
      </c>
      <c r="I182" s="52"/>
      <c r="J182" s="51">
        <f t="shared" si="28"/>
        <v>-27106433.119999997</v>
      </c>
      <c r="K182" s="50">
        <v>-4234715.1500000004</v>
      </c>
      <c r="L182" s="50">
        <v>34253.760000000002</v>
      </c>
      <c r="M182" s="49">
        <f t="shared" si="29"/>
        <v>-31306894.509999994</v>
      </c>
      <c r="N182" s="49">
        <f t="shared" si="30"/>
        <v>149697868.85000002</v>
      </c>
      <c r="O182" s="2"/>
      <c r="P182" s="2"/>
      <c r="Q182" s="2"/>
      <c r="R182" s="2" t="s">
        <v>101</v>
      </c>
      <c r="S182" s="2"/>
      <c r="T182" s="2"/>
      <c r="U182" s="2"/>
      <c r="V182" s="2"/>
      <c r="W182" s="2"/>
      <c r="X182" s="2"/>
      <c r="Y182" s="2"/>
      <c r="Z182" s="2"/>
    </row>
    <row r="183" spans="1:26" ht="12.75" customHeight="1" x14ac:dyDescent="0.3">
      <c r="A183" s="25">
        <v>47</v>
      </c>
      <c r="B183" s="25">
        <v>1835</v>
      </c>
      <c r="C183" s="26" t="s">
        <v>45</v>
      </c>
      <c r="D183" s="49">
        <f t="shared" si="26"/>
        <v>156264514.08000001</v>
      </c>
      <c r="E183" s="50">
        <v>7438737.6699999999</v>
      </c>
      <c r="F183" s="50">
        <v>-25033.17</v>
      </c>
      <c r="G183" s="49">
        <f t="shared" si="27"/>
        <v>163678218.58000001</v>
      </c>
      <c r="H183" s="49">
        <v>0</v>
      </c>
      <c r="I183" s="52"/>
      <c r="J183" s="51">
        <f t="shared" si="28"/>
        <v>-26269331.630000003</v>
      </c>
      <c r="K183" s="50">
        <v>-4040111.77</v>
      </c>
      <c r="L183" s="50">
        <v>5427.37</v>
      </c>
      <c r="M183" s="49">
        <f t="shared" si="29"/>
        <v>-30304016.030000001</v>
      </c>
      <c r="N183" s="49">
        <f t="shared" si="30"/>
        <v>133374202.55000001</v>
      </c>
      <c r="O183" s="2"/>
      <c r="P183" s="2"/>
      <c r="Q183" s="2"/>
      <c r="R183" s="2" t="s">
        <v>102</v>
      </c>
      <c r="S183" s="2"/>
      <c r="T183" s="2"/>
      <c r="U183" s="2"/>
      <c r="V183" s="2"/>
      <c r="W183" s="2"/>
      <c r="X183" s="2"/>
      <c r="Y183" s="2"/>
      <c r="Z183" s="2"/>
    </row>
    <row r="184" spans="1:26" ht="12.75" customHeight="1" x14ac:dyDescent="0.3">
      <c r="A184" s="25">
        <v>47</v>
      </c>
      <c r="B184" s="25">
        <v>1840</v>
      </c>
      <c r="C184" s="26" t="s">
        <v>46</v>
      </c>
      <c r="D184" s="49">
        <f t="shared" si="26"/>
        <v>350349858.91999996</v>
      </c>
      <c r="E184" s="50">
        <v>41319122.920000002</v>
      </c>
      <c r="F184" s="50">
        <v>-220.49</v>
      </c>
      <c r="G184" s="49">
        <f t="shared" si="27"/>
        <v>391668761.34999996</v>
      </c>
      <c r="H184" s="49">
        <v>0</v>
      </c>
      <c r="I184" s="52"/>
      <c r="J184" s="51">
        <f t="shared" si="28"/>
        <v>-46364085.939999998</v>
      </c>
      <c r="K184" s="50">
        <v>-9784851.3200000003</v>
      </c>
      <c r="L184" s="50">
        <v>150.80000000000001</v>
      </c>
      <c r="M184" s="49">
        <f t="shared" si="29"/>
        <v>-56148786.460000001</v>
      </c>
      <c r="N184" s="49">
        <f t="shared" si="30"/>
        <v>335519974.88999999</v>
      </c>
      <c r="O184" s="2"/>
      <c r="P184" s="2"/>
      <c r="Q184" s="2"/>
      <c r="R184" s="2" t="s">
        <v>103</v>
      </c>
      <c r="S184" s="2"/>
      <c r="T184" s="2"/>
      <c r="U184" s="2"/>
      <c r="V184" s="2"/>
      <c r="W184" s="2"/>
      <c r="X184" s="2"/>
      <c r="Y184" s="2"/>
      <c r="Z184" s="2"/>
    </row>
    <row r="185" spans="1:26" ht="12.75" customHeight="1" x14ac:dyDescent="0.3">
      <c r="A185" s="25">
        <v>47</v>
      </c>
      <c r="B185" s="25">
        <v>1845</v>
      </c>
      <c r="C185" s="26" t="s">
        <v>47</v>
      </c>
      <c r="D185" s="49">
        <f t="shared" si="26"/>
        <v>233255446.32000002</v>
      </c>
      <c r="E185" s="50">
        <v>18141859.18</v>
      </c>
      <c r="F185" s="50">
        <v>-250090.3</v>
      </c>
      <c r="G185" s="49">
        <f t="shared" si="27"/>
        <v>251147215.20000002</v>
      </c>
      <c r="H185" s="49">
        <v>0</v>
      </c>
      <c r="I185" s="52"/>
      <c r="J185" s="51">
        <f t="shared" si="28"/>
        <v>-44419671.539999999</v>
      </c>
      <c r="K185" s="50">
        <v>-7483113.5999999996</v>
      </c>
      <c r="L185" s="50">
        <v>107420.6</v>
      </c>
      <c r="M185" s="49">
        <f t="shared" si="29"/>
        <v>-51795364.539999999</v>
      </c>
      <c r="N185" s="49">
        <f t="shared" si="30"/>
        <v>199351850.66000003</v>
      </c>
      <c r="O185" s="2"/>
      <c r="P185" s="2"/>
      <c r="Q185" s="2"/>
      <c r="R185" s="2" t="s">
        <v>104</v>
      </c>
      <c r="S185" s="2"/>
      <c r="T185" s="2"/>
      <c r="U185" s="2"/>
      <c r="V185" s="2"/>
      <c r="W185" s="2"/>
      <c r="X185" s="2"/>
      <c r="Y185" s="2"/>
      <c r="Z185" s="2"/>
    </row>
    <row r="186" spans="1:26" ht="12.75" customHeight="1" x14ac:dyDescent="0.3">
      <c r="A186" s="25">
        <v>47</v>
      </c>
      <c r="B186" s="25">
        <v>1850</v>
      </c>
      <c r="C186" s="26" t="s">
        <v>48</v>
      </c>
      <c r="D186" s="49">
        <f t="shared" si="26"/>
        <v>123929777.63999999</v>
      </c>
      <c r="E186" s="50">
        <v>12095918.869999999</v>
      </c>
      <c r="F186" s="50">
        <v>-488209.91</v>
      </c>
      <c r="G186" s="49">
        <f t="shared" si="27"/>
        <v>135537486.59999999</v>
      </c>
      <c r="H186" s="49">
        <v>0</v>
      </c>
      <c r="I186" s="52"/>
      <c r="J186" s="51">
        <f t="shared" si="28"/>
        <v>-23717445.889999997</v>
      </c>
      <c r="K186" s="50">
        <v>-4035953.66</v>
      </c>
      <c r="L186" s="50">
        <v>154562.73000000001</v>
      </c>
      <c r="M186" s="49">
        <f t="shared" si="29"/>
        <v>-27598836.819999997</v>
      </c>
      <c r="N186" s="49">
        <f t="shared" si="30"/>
        <v>107938649.78</v>
      </c>
      <c r="O186" s="2"/>
      <c r="P186" s="2"/>
      <c r="Q186" s="2"/>
      <c r="R186" s="2" t="s">
        <v>105</v>
      </c>
      <c r="S186" s="2"/>
      <c r="T186" s="2"/>
      <c r="U186" s="2"/>
      <c r="V186" s="2"/>
      <c r="W186" s="2"/>
      <c r="X186" s="2"/>
      <c r="Y186" s="2"/>
      <c r="Z186" s="2"/>
    </row>
    <row r="187" spans="1:26" ht="12.75" customHeight="1" x14ac:dyDescent="0.3">
      <c r="A187" s="25">
        <v>47</v>
      </c>
      <c r="B187" s="25">
        <v>1855</v>
      </c>
      <c r="C187" s="26" t="s">
        <v>49</v>
      </c>
      <c r="D187" s="49">
        <f t="shared" si="26"/>
        <v>88044572.039999992</v>
      </c>
      <c r="E187" s="50">
        <v>4908424.21</v>
      </c>
      <c r="F187" s="50">
        <v>-9210.15</v>
      </c>
      <c r="G187" s="49">
        <f t="shared" si="27"/>
        <v>92943786.099999979</v>
      </c>
      <c r="H187" s="49">
        <v>0</v>
      </c>
      <c r="I187" s="52"/>
      <c r="J187" s="51">
        <f t="shared" si="28"/>
        <v>-15205503.939999998</v>
      </c>
      <c r="K187" s="50">
        <v>-2312778.85</v>
      </c>
      <c r="L187" s="50">
        <v>782.01</v>
      </c>
      <c r="M187" s="49">
        <f t="shared" si="29"/>
        <v>-17517500.779999997</v>
      </c>
      <c r="N187" s="49">
        <f t="shared" si="30"/>
        <v>75426285.319999978</v>
      </c>
      <c r="O187" s="2"/>
      <c r="P187" s="2"/>
      <c r="Q187" s="2"/>
      <c r="R187" s="2" t="s">
        <v>106</v>
      </c>
      <c r="S187" s="2"/>
      <c r="T187" s="2"/>
      <c r="U187" s="2"/>
      <c r="V187" s="2"/>
      <c r="W187" s="2"/>
      <c r="X187" s="2"/>
      <c r="Y187" s="2"/>
      <c r="Z187" s="2"/>
    </row>
    <row r="188" spans="1:26" ht="12.75" customHeight="1" x14ac:dyDescent="0.3">
      <c r="A188" s="25">
        <v>47</v>
      </c>
      <c r="B188" s="25">
        <v>1860</v>
      </c>
      <c r="C188" s="26" t="s">
        <v>50</v>
      </c>
      <c r="D188" s="49">
        <f t="shared" si="26"/>
        <v>0</v>
      </c>
      <c r="E188" s="50">
        <v>0</v>
      </c>
      <c r="F188" s="50">
        <v>0</v>
      </c>
      <c r="G188" s="49">
        <f t="shared" si="27"/>
        <v>0</v>
      </c>
      <c r="H188" s="49">
        <v>0</v>
      </c>
      <c r="I188" s="52"/>
      <c r="J188" s="51">
        <f t="shared" si="28"/>
        <v>0</v>
      </c>
      <c r="K188" s="50">
        <v>0</v>
      </c>
      <c r="L188" s="50">
        <v>0</v>
      </c>
      <c r="M188" s="49">
        <f t="shared" si="29"/>
        <v>0</v>
      </c>
      <c r="N188" s="49">
        <f t="shared" si="30"/>
        <v>0</v>
      </c>
      <c r="O188" s="2"/>
      <c r="P188" s="2"/>
      <c r="Q188" s="2"/>
      <c r="R188" s="2" t="s">
        <v>107</v>
      </c>
      <c r="S188" s="2"/>
      <c r="T188" s="2"/>
      <c r="U188" s="2"/>
      <c r="V188" s="2"/>
      <c r="W188" s="2"/>
      <c r="X188" s="2"/>
      <c r="Y188" s="2"/>
      <c r="Z188" s="2"/>
    </row>
    <row r="189" spans="1:26" ht="12.75" customHeight="1" x14ac:dyDescent="0.3">
      <c r="A189" s="25">
        <v>47</v>
      </c>
      <c r="B189" s="25">
        <v>1860</v>
      </c>
      <c r="C189" s="26" t="s">
        <v>51</v>
      </c>
      <c r="D189" s="49">
        <f t="shared" si="26"/>
        <v>57698790.660000004</v>
      </c>
      <c r="E189" s="50">
        <v>5131693.71</v>
      </c>
      <c r="F189" s="50">
        <v>-406812.85</v>
      </c>
      <c r="G189" s="49">
        <f t="shared" si="27"/>
        <v>62423671.520000003</v>
      </c>
      <c r="H189" s="49">
        <v>0</v>
      </c>
      <c r="I189" s="52"/>
      <c r="J189" s="51">
        <f t="shared" si="28"/>
        <v>-34570532.559999995</v>
      </c>
      <c r="K189" s="50">
        <v>-3280411.49</v>
      </c>
      <c r="L189" s="50">
        <v>335922.74</v>
      </c>
      <c r="M189" s="49">
        <f t="shared" si="29"/>
        <v>-37515021.309999995</v>
      </c>
      <c r="N189" s="49">
        <f t="shared" si="30"/>
        <v>24908650.210000008</v>
      </c>
      <c r="O189" s="2"/>
      <c r="P189" s="2"/>
      <c r="Q189" s="2"/>
      <c r="R189" s="2" t="s">
        <v>107</v>
      </c>
      <c r="S189" s="2"/>
      <c r="T189" s="2"/>
      <c r="U189" s="2"/>
      <c r="V189" s="2"/>
      <c r="W189" s="2"/>
      <c r="X189" s="2"/>
      <c r="Y189" s="2"/>
      <c r="Z189" s="2"/>
    </row>
    <row r="190" spans="1:26" ht="12.75" customHeight="1" x14ac:dyDescent="0.3">
      <c r="A190" s="25" t="s">
        <v>37</v>
      </c>
      <c r="B190" s="25">
        <v>1905</v>
      </c>
      <c r="C190" s="26" t="s">
        <v>38</v>
      </c>
      <c r="D190" s="49">
        <f t="shared" si="26"/>
        <v>19740204.710000001</v>
      </c>
      <c r="E190" s="50">
        <v>0</v>
      </c>
      <c r="F190" s="50">
        <v>0</v>
      </c>
      <c r="G190" s="49">
        <f t="shared" si="27"/>
        <v>19740204.710000001</v>
      </c>
      <c r="H190" s="49">
        <v>0</v>
      </c>
      <c r="I190" s="52"/>
      <c r="J190" s="51">
        <f t="shared" si="28"/>
        <v>0</v>
      </c>
      <c r="K190" s="50">
        <v>0</v>
      </c>
      <c r="L190" s="50">
        <v>0</v>
      </c>
      <c r="M190" s="49">
        <f t="shared" si="29"/>
        <v>0</v>
      </c>
      <c r="N190" s="49">
        <f t="shared" si="30"/>
        <v>19740204.710000001</v>
      </c>
      <c r="O190" s="2"/>
      <c r="P190" s="2"/>
      <c r="Q190" s="2"/>
      <c r="R190" s="2" t="s">
        <v>108</v>
      </c>
      <c r="S190" s="2"/>
      <c r="T190" s="2"/>
      <c r="U190" s="2"/>
      <c r="V190" s="2"/>
      <c r="W190" s="2"/>
      <c r="X190" s="2"/>
      <c r="Y190" s="2"/>
      <c r="Z190" s="2"/>
    </row>
    <row r="191" spans="1:26" ht="12.75" customHeight="1" x14ac:dyDescent="0.3">
      <c r="A191" s="25">
        <v>47</v>
      </c>
      <c r="B191" s="25">
        <v>1908</v>
      </c>
      <c r="C191" s="26" t="s">
        <v>52</v>
      </c>
      <c r="D191" s="49">
        <f t="shared" si="26"/>
        <v>97472823.789999992</v>
      </c>
      <c r="E191" s="50">
        <v>2749287.21</v>
      </c>
      <c r="F191" s="50">
        <v>0</v>
      </c>
      <c r="G191" s="49">
        <f t="shared" si="27"/>
        <v>100222110.99999999</v>
      </c>
      <c r="H191" s="49">
        <v>0</v>
      </c>
      <c r="I191" s="52"/>
      <c r="J191" s="51">
        <f t="shared" si="28"/>
        <v>-12538364.719999999</v>
      </c>
      <c r="K191" s="50">
        <v>-2808890.99</v>
      </c>
      <c r="L191" s="50">
        <v>0</v>
      </c>
      <c r="M191" s="49">
        <f t="shared" si="29"/>
        <v>-15347255.709999999</v>
      </c>
      <c r="N191" s="49">
        <f t="shared" si="30"/>
        <v>84874855.289999992</v>
      </c>
      <c r="O191" s="2"/>
      <c r="P191" s="2"/>
      <c r="Q191" s="2"/>
      <c r="R191" s="2" t="s">
        <v>109</v>
      </c>
      <c r="S191" s="2"/>
      <c r="T191" s="2"/>
      <c r="U191" s="2"/>
      <c r="V191" s="2"/>
      <c r="W191" s="2"/>
      <c r="X191" s="2"/>
      <c r="Y191" s="2"/>
      <c r="Z191" s="2"/>
    </row>
    <row r="192" spans="1:26" ht="12.75" customHeight="1" x14ac:dyDescent="0.3">
      <c r="A192" s="25">
        <v>13</v>
      </c>
      <c r="B192" s="25">
        <v>1910</v>
      </c>
      <c r="C192" s="26" t="s">
        <v>40</v>
      </c>
      <c r="D192" s="49">
        <f t="shared" si="26"/>
        <v>0</v>
      </c>
      <c r="E192" s="50">
        <v>0</v>
      </c>
      <c r="F192" s="50">
        <v>0</v>
      </c>
      <c r="G192" s="49">
        <f t="shared" si="27"/>
        <v>0</v>
      </c>
      <c r="H192" s="49">
        <v>0</v>
      </c>
      <c r="I192" s="52"/>
      <c r="J192" s="51">
        <f t="shared" si="28"/>
        <v>0</v>
      </c>
      <c r="K192" s="50">
        <v>0</v>
      </c>
      <c r="L192" s="50">
        <v>0</v>
      </c>
      <c r="M192" s="49">
        <f t="shared" si="29"/>
        <v>0</v>
      </c>
      <c r="N192" s="49">
        <f t="shared" si="30"/>
        <v>0</v>
      </c>
      <c r="O192" s="2"/>
      <c r="P192" s="2"/>
      <c r="Q192" s="2"/>
      <c r="R192" s="2" t="s">
        <v>110</v>
      </c>
      <c r="S192" s="2"/>
      <c r="T192" s="2"/>
      <c r="U192" s="2"/>
      <c r="V192" s="2"/>
      <c r="W192" s="2"/>
      <c r="X192" s="2"/>
      <c r="Y192" s="2"/>
      <c r="Z192" s="2"/>
    </row>
    <row r="193" spans="1:26" ht="12.75" customHeight="1" x14ac:dyDescent="0.3">
      <c r="A193" s="25">
        <v>8</v>
      </c>
      <c r="B193" s="25">
        <v>1915</v>
      </c>
      <c r="C193" s="26" t="s">
        <v>53</v>
      </c>
      <c r="D193" s="49">
        <f t="shared" si="26"/>
        <v>4477359.8600000003</v>
      </c>
      <c r="E193" s="50">
        <v>34155.29</v>
      </c>
      <c r="F193" s="50">
        <v>0</v>
      </c>
      <c r="G193" s="49">
        <f t="shared" si="27"/>
        <v>4511515.1500000004</v>
      </c>
      <c r="H193" s="49">
        <v>0</v>
      </c>
      <c r="I193" s="52"/>
      <c r="J193" s="51">
        <f t="shared" si="28"/>
        <v>-2009291.76</v>
      </c>
      <c r="K193" s="50">
        <v>-409565.14</v>
      </c>
      <c r="L193" s="50">
        <v>0</v>
      </c>
      <c r="M193" s="49">
        <f t="shared" si="29"/>
        <v>-2418856.9</v>
      </c>
      <c r="N193" s="49">
        <f t="shared" si="30"/>
        <v>2092658.2500000005</v>
      </c>
      <c r="O193" s="2"/>
      <c r="P193" s="2"/>
      <c r="Q193" s="2"/>
      <c r="R193" s="2" t="s">
        <v>111</v>
      </c>
      <c r="S193" s="2"/>
      <c r="T193" s="2"/>
      <c r="U193" s="2"/>
      <c r="V193" s="2"/>
      <c r="W193" s="2"/>
      <c r="X193" s="2"/>
      <c r="Y193" s="2"/>
      <c r="Z193" s="2"/>
    </row>
    <row r="194" spans="1:26" ht="12.75" customHeight="1" x14ac:dyDescent="0.3">
      <c r="A194" s="25">
        <v>8</v>
      </c>
      <c r="B194" s="25">
        <v>1915</v>
      </c>
      <c r="C194" s="26" t="s">
        <v>54</v>
      </c>
      <c r="D194" s="49">
        <f t="shared" si="26"/>
        <v>0</v>
      </c>
      <c r="E194" s="50">
        <v>0</v>
      </c>
      <c r="F194" s="50">
        <v>0</v>
      </c>
      <c r="G194" s="49">
        <f t="shared" si="27"/>
        <v>0</v>
      </c>
      <c r="H194" s="49">
        <v>0</v>
      </c>
      <c r="I194" s="52"/>
      <c r="J194" s="51">
        <f t="shared" si="28"/>
        <v>0</v>
      </c>
      <c r="K194" s="50">
        <v>0</v>
      </c>
      <c r="L194" s="50">
        <v>0</v>
      </c>
      <c r="M194" s="49">
        <f t="shared" si="29"/>
        <v>0</v>
      </c>
      <c r="N194" s="49">
        <f t="shared" si="30"/>
        <v>0</v>
      </c>
      <c r="O194" s="2"/>
      <c r="P194" s="2"/>
      <c r="Q194" s="2"/>
      <c r="R194" s="2" t="s">
        <v>111</v>
      </c>
      <c r="S194" s="2"/>
      <c r="T194" s="2"/>
      <c r="U194" s="2"/>
      <c r="V194" s="2"/>
      <c r="W194" s="2"/>
      <c r="X194" s="2"/>
      <c r="Y194" s="2"/>
      <c r="Z194" s="2"/>
    </row>
    <row r="195" spans="1:26" ht="12.75" customHeight="1" x14ac:dyDescent="0.3">
      <c r="A195" s="25">
        <v>10</v>
      </c>
      <c r="B195" s="25">
        <v>1920</v>
      </c>
      <c r="C195" s="26" t="s">
        <v>55</v>
      </c>
      <c r="D195" s="49">
        <f t="shared" si="26"/>
        <v>0</v>
      </c>
      <c r="E195" s="50">
        <v>0</v>
      </c>
      <c r="F195" s="50">
        <v>0</v>
      </c>
      <c r="G195" s="49">
        <f t="shared" si="27"/>
        <v>0</v>
      </c>
      <c r="H195" s="49">
        <v>0</v>
      </c>
      <c r="I195" s="52"/>
      <c r="J195" s="51">
        <f t="shared" si="28"/>
        <v>0</v>
      </c>
      <c r="K195" s="50">
        <v>0</v>
      </c>
      <c r="L195" s="50">
        <v>0</v>
      </c>
      <c r="M195" s="49">
        <f t="shared" si="29"/>
        <v>0</v>
      </c>
      <c r="N195" s="49">
        <f t="shared" si="30"/>
        <v>0</v>
      </c>
      <c r="O195" s="2"/>
      <c r="P195" s="2"/>
      <c r="Q195" s="2"/>
      <c r="R195" s="2" t="s">
        <v>112</v>
      </c>
      <c r="S195" s="2"/>
      <c r="T195" s="2"/>
      <c r="U195" s="2"/>
      <c r="V195" s="2"/>
      <c r="W195" s="2"/>
      <c r="X195" s="2"/>
      <c r="Y195" s="2"/>
      <c r="Z195" s="2"/>
    </row>
    <row r="196" spans="1:26" ht="12.75" customHeight="1" x14ac:dyDescent="0.3">
      <c r="A196" s="25">
        <v>45</v>
      </c>
      <c r="B196" s="25">
        <v>1920</v>
      </c>
      <c r="C196" s="26" t="s">
        <v>56</v>
      </c>
      <c r="D196" s="49">
        <f t="shared" si="26"/>
        <v>0</v>
      </c>
      <c r="E196" s="50">
        <v>0</v>
      </c>
      <c r="F196" s="50">
        <v>0</v>
      </c>
      <c r="G196" s="49">
        <f t="shared" si="27"/>
        <v>0</v>
      </c>
      <c r="H196" s="49">
        <v>0</v>
      </c>
      <c r="I196" s="52"/>
      <c r="J196" s="51">
        <f t="shared" si="28"/>
        <v>0</v>
      </c>
      <c r="K196" s="50">
        <v>0</v>
      </c>
      <c r="L196" s="50">
        <v>0</v>
      </c>
      <c r="M196" s="49">
        <f t="shared" si="29"/>
        <v>0</v>
      </c>
      <c r="N196" s="49">
        <f t="shared" si="30"/>
        <v>0</v>
      </c>
      <c r="O196" s="2"/>
      <c r="P196" s="2"/>
      <c r="Q196" s="2"/>
      <c r="R196" s="2" t="s">
        <v>112</v>
      </c>
      <c r="S196" s="2"/>
      <c r="T196" s="2"/>
      <c r="U196" s="2"/>
      <c r="V196" s="2"/>
      <c r="W196" s="2"/>
      <c r="X196" s="2"/>
      <c r="Y196" s="2"/>
      <c r="Z196" s="2"/>
    </row>
    <row r="197" spans="1:26" ht="12.75" customHeight="1" x14ac:dyDescent="0.3">
      <c r="A197" s="25">
        <v>50</v>
      </c>
      <c r="B197" s="25">
        <v>1920</v>
      </c>
      <c r="C197" s="26" t="s">
        <v>57</v>
      </c>
      <c r="D197" s="49">
        <f t="shared" si="26"/>
        <v>13783484.330000002</v>
      </c>
      <c r="E197" s="50">
        <v>2186564</v>
      </c>
      <c r="F197" s="50">
        <v>0</v>
      </c>
      <c r="G197" s="49">
        <f t="shared" si="27"/>
        <v>15970048.330000002</v>
      </c>
      <c r="H197" s="49">
        <v>0</v>
      </c>
      <c r="I197" s="52"/>
      <c r="J197" s="51">
        <f t="shared" si="28"/>
        <v>-8209607.6799999997</v>
      </c>
      <c r="K197" s="50">
        <v>-1827304.16</v>
      </c>
      <c r="L197" s="50">
        <v>0</v>
      </c>
      <c r="M197" s="49">
        <f t="shared" si="29"/>
        <v>-10036911.84</v>
      </c>
      <c r="N197" s="49">
        <f t="shared" si="30"/>
        <v>5933136.4900000021</v>
      </c>
      <c r="O197" s="2"/>
      <c r="P197" s="2"/>
      <c r="Q197" s="2"/>
      <c r="R197" s="2" t="s">
        <v>112</v>
      </c>
      <c r="S197" s="2"/>
      <c r="T197" s="2"/>
      <c r="U197" s="2"/>
      <c r="V197" s="2"/>
      <c r="W197" s="2"/>
      <c r="X197" s="2"/>
      <c r="Y197" s="2"/>
      <c r="Z197" s="2"/>
    </row>
    <row r="198" spans="1:26" ht="12.75" customHeight="1" x14ac:dyDescent="0.3">
      <c r="A198" s="25">
        <v>10</v>
      </c>
      <c r="B198" s="25">
        <v>1930</v>
      </c>
      <c r="C198" s="26" t="s">
        <v>58</v>
      </c>
      <c r="D198" s="49">
        <f t="shared" si="26"/>
        <v>23733998.609999999</v>
      </c>
      <c r="E198" s="50">
        <v>4740360.8099999996</v>
      </c>
      <c r="F198" s="50">
        <v>-591188.18999999994</v>
      </c>
      <c r="G198" s="49">
        <f t="shared" si="27"/>
        <v>27883171.229999997</v>
      </c>
      <c r="H198" s="49">
        <v>0</v>
      </c>
      <c r="I198" s="52"/>
      <c r="J198" s="51">
        <f t="shared" si="28"/>
        <v>-11570325.66</v>
      </c>
      <c r="K198" s="50">
        <v>-1759752.93</v>
      </c>
      <c r="L198" s="50">
        <v>528266.25</v>
      </c>
      <c r="M198" s="49">
        <f t="shared" si="29"/>
        <v>-12801812.34</v>
      </c>
      <c r="N198" s="49">
        <f t="shared" si="30"/>
        <v>15081358.889999997</v>
      </c>
      <c r="O198" s="2"/>
      <c r="P198" s="2"/>
      <c r="Q198" s="2"/>
      <c r="R198" s="2" t="s">
        <v>113</v>
      </c>
      <c r="S198" s="2"/>
      <c r="T198" s="2"/>
      <c r="U198" s="2"/>
      <c r="V198" s="2"/>
      <c r="W198" s="2"/>
      <c r="X198" s="2"/>
      <c r="Y198" s="2"/>
      <c r="Z198" s="2"/>
    </row>
    <row r="199" spans="1:26" ht="12.75" customHeight="1" x14ac:dyDescent="0.3">
      <c r="A199" s="25">
        <v>8</v>
      </c>
      <c r="B199" s="25">
        <v>1935</v>
      </c>
      <c r="C199" s="26" t="s">
        <v>59</v>
      </c>
      <c r="D199" s="49">
        <f t="shared" si="26"/>
        <v>696752.47000000009</v>
      </c>
      <c r="E199" s="50">
        <v>0</v>
      </c>
      <c r="F199" s="50">
        <v>0</v>
      </c>
      <c r="G199" s="49">
        <f t="shared" si="27"/>
        <v>696752.47000000009</v>
      </c>
      <c r="H199" s="49">
        <v>0</v>
      </c>
      <c r="I199" s="52"/>
      <c r="J199" s="51">
        <f t="shared" si="28"/>
        <v>-213965.95999999996</v>
      </c>
      <c r="K199" s="50">
        <v>-69648.25</v>
      </c>
      <c r="L199" s="50">
        <v>0</v>
      </c>
      <c r="M199" s="49">
        <f t="shared" si="29"/>
        <v>-283614.20999999996</v>
      </c>
      <c r="N199" s="49">
        <f t="shared" si="30"/>
        <v>413138.26000000013</v>
      </c>
      <c r="O199" s="2"/>
      <c r="P199" s="2"/>
      <c r="Q199" s="2"/>
      <c r="R199" s="2" t="s">
        <v>114</v>
      </c>
      <c r="S199" s="2"/>
      <c r="T199" s="2"/>
      <c r="U199" s="2"/>
      <c r="V199" s="2"/>
      <c r="W199" s="2"/>
      <c r="X199" s="2"/>
      <c r="Y199" s="2"/>
      <c r="Z199" s="2"/>
    </row>
    <row r="200" spans="1:26" ht="12.75" customHeight="1" x14ac:dyDescent="0.3">
      <c r="A200" s="25">
        <v>8</v>
      </c>
      <c r="B200" s="25">
        <v>1940</v>
      </c>
      <c r="C200" s="26" t="s">
        <v>60</v>
      </c>
      <c r="D200" s="49">
        <f t="shared" si="26"/>
        <v>5776636.25</v>
      </c>
      <c r="E200" s="50">
        <v>394095.97</v>
      </c>
      <c r="F200" s="50">
        <v>0</v>
      </c>
      <c r="G200" s="49">
        <f t="shared" si="27"/>
        <v>6170732.2199999997</v>
      </c>
      <c r="H200" s="49">
        <v>0</v>
      </c>
      <c r="I200" s="52"/>
      <c r="J200" s="51">
        <f t="shared" si="28"/>
        <v>-3243771.4899999998</v>
      </c>
      <c r="K200" s="50">
        <v>-481220.99</v>
      </c>
      <c r="L200" s="50">
        <v>0</v>
      </c>
      <c r="M200" s="49">
        <f t="shared" si="29"/>
        <v>-3724992.4799999995</v>
      </c>
      <c r="N200" s="49">
        <f t="shared" si="30"/>
        <v>2445739.7400000002</v>
      </c>
      <c r="O200" s="2"/>
      <c r="P200" s="2"/>
      <c r="Q200" s="2"/>
      <c r="R200" s="2" t="s">
        <v>115</v>
      </c>
      <c r="S200" s="2"/>
      <c r="T200" s="2"/>
      <c r="U200" s="2"/>
      <c r="V200" s="2"/>
      <c r="W200" s="2"/>
      <c r="X200" s="2"/>
      <c r="Y200" s="2"/>
      <c r="Z200" s="2"/>
    </row>
    <row r="201" spans="1:26" ht="12.75" customHeight="1" x14ac:dyDescent="0.3">
      <c r="A201" s="25">
        <v>8</v>
      </c>
      <c r="B201" s="25">
        <v>1945</v>
      </c>
      <c r="C201" s="26" t="s">
        <v>61</v>
      </c>
      <c r="D201" s="49">
        <f t="shared" si="26"/>
        <v>209466.99</v>
      </c>
      <c r="E201" s="50">
        <v>0</v>
      </c>
      <c r="F201" s="50">
        <v>0</v>
      </c>
      <c r="G201" s="49">
        <f t="shared" si="27"/>
        <v>209466.99</v>
      </c>
      <c r="H201" s="49">
        <v>0</v>
      </c>
      <c r="I201" s="52"/>
      <c r="J201" s="51">
        <f t="shared" si="28"/>
        <v>-204016.40999999997</v>
      </c>
      <c r="K201" s="50">
        <v>-5065.49</v>
      </c>
      <c r="L201" s="50">
        <v>0</v>
      </c>
      <c r="M201" s="49">
        <f t="shared" si="29"/>
        <v>-209081.89999999997</v>
      </c>
      <c r="N201" s="49">
        <f t="shared" si="30"/>
        <v>385.09000000002561</v>
      </c>
      <c r="O201" s="2"/>
      <c r="P201" s="2"/>
      <c r="Q201" s="2"/>
      <c r="R201" s="2" t="s">
        <v>116</v>
      </c>
      <c r="S201" s="2"/>
      <c r="T201" s="2"/>
      <c r="U201" s="2"/>
      <c r="V201" s="2"/>
      <c r="W201" s="2"/>
      <c r="X201" s="2"/>
      <c r="Y201" s="2"/>
      <c r="Z201" s="2"/>
    </row>
    <row r="202" spans="1:26" ht="12.75" customHeight="1" x14ac:dyDescent="0.3">
      <c r="A202" s="25">
        <v>8</v>
      </c>
      <c r="B202" s="25">
        <v>1950</v>
      </c>
      <c r="C202" s="26" t="s">
        <v>62</v>
      </c>
      <c r="D202" s="49">
        <f t="shared" si="26"/>
        <v>1251634.03</v>
      </c>
      <c r="E202" s="50">
        <v>0</v>
      </c>
      <c r="F202" s="50">
        <v>0</v>
      </c>
      <c r="G202" s="49">
        <f t="shared" si="27"/>
        <v>1251634.03</v>
      </c>
      <c r="H202" s="49">
        <v>0</v>
      </c>
      <c r="I202" s="52"/>
      <c r="J202" s="51">
        <f t="shared" si="28"/>
        <v>-582468.63</v>
      </c>
      <c r="K202" s="50">
        <v>-69864.42</v>
      </c>
      <c r="L202" s="50">
        <v>0</v>
      </c>
      <c r="M202" s="49">
        <f t="shared" si="29"/>
        <v>-652333.05000000005</v>
      </c>
      <c r="N202" s="49">
        <f t="shared" si="30"/>
        <v>599300.98</v>
      </c>
      <c r="O202" s="2"/>
      <c r="P202" s="2"/>
      <c r="Q202" s="2"/>
      <c r="R202" s="2" t="s">
        <v>117</v>
      </c>
      <c r="S202" s="2"/>
      <c r="T202" s="2"/>
      <c r="U202" s="2"/>
      <c r="V202" s="2"/>
      <c r="W202" s="2"/>
      <c r="X202" s="2"/>
      <c r="Y202" s="2"/>
      <c r="Z202" s="2"/>
    </row>
    <row r="203" spans="1:26" ht="12.75" customHeight="1" x14ac:dyDescent="0.3">
      <c r="A203" s="25">
        <v>8</v>
      </c>
      <c r="B203" s="25">
        <v>1955</v>
      </c>
      <c r="C203" s="26" t="s">
        <v>63</v>
      </c>
      <c r="D203" s="49">
        <f t="shared" si="26"/>
        <v>14575068.959999999</v>
      </c>
      <c r="E203" s="50">
        <v>79009.67</v>
      </c>
      <c r="F203" s="50">
        <v>0</v>
      </c>
      <c r="G203" s="49">
        <f t="shared" si="27"/>
        <v>14654078.629999999</v>
      </c>
      <c r="H203" s="49">
        <v>0</v>
      </c>
      <c r="I203" s="52"/>
      <c r="J203" s="51">
        <f t="shared" si="28"/>
        <v>-8295202.0300000012</v>
      </c>
      <c r="K203" s="50">
        <v>-1530984.8</v>
      </c>
      <c r="L203" s="50">
        <v>0</v>
      </c>
      <c r="M203" s="49">
        <f t="shared" si="29"/>
        <v>-9826186.8300000019</v>
      </c>
      <c r="N203" s="49">
        <f t="shared" si="30"/>
        <v>4827891.799999997</v>
      </c>
      <c r="O203" s="2"/>
      <c r="P203" s="2"/>
      <c r="Q203" s="2"/>
      <c r="R203" s="2" t="s">
        <v>118</v>
      </c>
      <c r="S203" s="2"/>
      <c r="T203" s="2"/>
      <c r="U203" s="2"/>
      <c r="V203" s="2"/>
      <c r="W203" s="2"/>
      <c r="X203" s="2"/>
      <c r="Y203" s="2"/>
      <c r="Z203" s="2"/>
    </row>
    <row r="204" spans="1:26" ht="12.75" customHeight="1" x14ac:dyDescent="0.3">
      <c r="A204" s="25">
        <v>8</v>
      </c>
      <c r="B204" s="25">
        <v>1955</v>
      </c>
      <c r="C204" s="26" t="s">
        <v>64</v>
      </c>
      <c r="D204" s="49">
        <f t="shared" si="26"/>
        <v>0</v>
      </c>
      <c r="E204" s="50">
        <v>0</v>
      </c>
      <c r="F204" s="50">
        <v>0</v>
      </c>
      <c r="G204" s="49">
        <f t="shared" si="27"/>
        <v>0</v>
      </c>
      <c r="H204" s="49">
        <v>0</v>
      </c>
      <c r="I204" s="52"/>
      <c r="J204" s="51">
        <f t="shared" si="28"/>
        <v>0</v>
      </c>
      <c r="K204" s="50">
        <v>0</v>
      </c>
      <c r="L204" s="50">
        <v>0</v>
      </c>
      <c r="M204" s="49">
        <f t="shared" si="29"/>
        <v>0</v>
      </c>
      <c r="N204" s="49">
        <f t="shared" si="30"/>
        <v>0</v>
      </c>
      <c r="O204" s="2"/>
      <c r="P204" s="2"/>
      <c r="Q204" s="2"/>
      <c r="R204" s="2" t="s">
        <v>118</v>
      </c>
      <c r="S204" s="2"/>
      <c r="T204" s="2"/>
      <c r="U204" s="2"/>
      <c r="V204" s="2"/>
      <c r="W204" s="2"/>
      <c r="X204" s="2"/>
      <c r="Y204" s="2"/>
      <c r="Z204" s="2"/>
    </row>
    <row r="205" spans="1:26" ht="12.75" customHeight="1" x14ac:dyDescent="0.3">
      <c r="A205" s="25">
        <v>8</v>
      </c>
      <c r="B205" s="25">
        <v>1960</v>
      </c>
      <c r="C205" s="26" t="s">
        <v>86</v>
      </c>
      <c r="D205" s="49">
        <f t="shared" si="26"/>
        <v>200717.7</v>
      </c>
      <c r="E205" s="50">
        <v>0</v>
      </c>
      <c r="F205" s="50">
        <v>0</v>
      </c>
      <c r="G205" s="49">
        <f t="shared" si="27"/>
        <v>200717.7</v>
      </c>
      <c r="H205" s="49">
        <v>0</v>
      </c>
      <c r="I205" s="52"/>
      <c r="J205" s="51">
        <f t="shared" si="28"/>
        <v>-180570.64</v>
      </c>
      <c r="K205" s="50">
        <v>-6875.31</v>
      </c>
      <c r="L205" s="50">
        <v>0</v>
      </c>
      <c r="M205" s="49">
        <f t="shared" si="29"/>
        <v>-187445.95</v>
      </c>
      <c r="N205" s="49">
        <f t="shared" si="30"/>
        <v>13271.75</v>
      </c>
      <c r="O205" s="2"/>
      <c r="P205" s="2"/>
      <c r="Q205" s="2"/>
      <c r="R205" s="2" t="s">
        <v>119</v>
      </c>
      <c r="S205" s="2"/>
      <c r="T205" s="2"/>
      <c r="U205" s="2"/>
      <c r="V205" s="2"/>
      <c r="W205" s="2"/>
      <c r="X205" s="2"/>
      <c r="Y205" s="2"/>
      <c r="Z205" s="2"/>
    </row>
    <row r="206" spans="1:26" ht="12.75" customHeight="1" x14ac:dyDescent="0.3">
      <c r="A206" s="1">
        <v>47</v>
      </c>
      <c r="B206" s="25">
        <v>1970</v>
      </c>
      <c r="C206" s="26" t="s">
        <v>66</v>
      </c>
      <c r="D206" s="49">
        <f t="shared" si="26"/>
        <v>0</v>
      </c>
      <c r="E206" s="50">
        <v>0</v>
      </c>
      <c r="F206" s="50">
        <v>0</v>
      </c>
      <c r="G206" s="49">
        <f t="shared" si="27"/>
        <v>0</v>
      </c>
      <c r="H206" s="49">
        <v>0</v>
      </c>
      <c r="I206" s="52"/>
      <c r="J206" s="51">
        <f t="shared" si="28"/>
        <v>0</v>
      </c>
      <c r="K206" s="50">
        <v>0</v>
      </c>
      <c r="L206" s="50">
        <v>0</v>
      </c>
      <c r="M206" s="49">
        <f t="shared" si="29"/>
        <v>0</v>
      </c>
      <c r="N206" s="49">
        <f t="shared" si="30"/>
        <v>0</v>
      </c>
      <c r="O206" s="2"/>
      <c r="P206" s="2"/>
      <c r="Q206" s="2"/>
      <c r="R206" s="2" t="s">
        <v>120</v>
      </c>
      <c r="S206" s="2"/>
      <c r="T206" s="2"/>
      <c r="U206" s="2"/>
      <c r="V206" s="2"/>
      <c r="W206" s="2"/>
      <c r="X206" s="2"/>
      <c r="Y206" s="2"/>
      <c r="Z206" s="2"/>
    </row>
    <row r="207" spans="1:26" ht="12.75" customHeight="1" x14ac:dyDescent="0.3">
      <c r="A207" s="25">
        <v>47</v>
      </c>
      <c r="B207" s="25">
        <v>1975</v>
      </c>
      <c r="C207" s="26" t="s">
        <v>67</v>
      </c>
      <c r="D207" s="49">
        <f t="shared" si="26"/>
        <v>0</v>
      </c>
      <c r="E207" s="50">
        <v>0</v>
      </c>
      <c r="F207" s="50">
        <v>0</v>
      </c>
      <c r="G207" s="49">
        <f t="shared" si="27"/>
        <v>0</v>
      </c>
      <c r="H207" s="49">
        <v>0</v>
      </c>
      <c r="I207" s="52"/>
      <c r="J207" s="51">
        <f t="shared" si="28"/>
        <v>0</v>
      </c>
      <c r="K207" s="50">
        <v>0</v>
      </c>
      <c r="L207" s="50">
        <v>0</v>
      </c>
      <c r="M207" s="49">
        <f t="shared" si="29"/>
        <v>0</v>
      </c>
      <c r="N207" s="49">
        <f t="shared" si="30"/>
        <v>0</v>
      </c>
      <c r="O207" s="2"/>
      <c r="P207" s="2"/>
      <c r="Q207" s="2"/>
      <c r="R207" s="2" t="s">
        <v>121</v>
      </c>
      <c r="S207" s="2"/>
      <c r="T207" s="2"/>
      <c r="U207" s="2"/>
      <c r="V207" s="2"/>
      <c r="W207" s="2"/>
      <c r="X207" s="2"/>
      <c r="Y207" s="2"/>
      <c r="Z207" s="2"/>
    </row>
    <row r="208" spans="1:26" ht="12.75" customHeight="1" x14ac:dyDescent="0.3">
      <c r="A208" s="25">
        <v>47</v>
      </c>
      <c r="B208" s="25">
        <v>1980</v>
      </c>
      <c r="C208" s="26" t="s">
        <v>68</v>
      </c>
      <c r="D208" s="49">
        <f t="shared" si="26"/>
        <v>22188103.200000003</v>
      </c>
      <c r="E208" s="50">
        <v>738796.29</v>
      </c>
      <c r="F208" s="50">
        <v>0</v>
      </c>
      <c r="G208" s="49">
        <f t="shared" si="27"/>
        <v>22926899.490000002</v>
      </c>
      <c r="H208" s="49">
        <v>0</v>
      </c>
      <c r="I208" s="52"/>
      <c r="J208" s="51">
        <f t="shared" si="28"/>
        <v>-8873256.0800000001</v>
      </c>
      <c r="K208" s="50">
        <v>-1555266.41</v>
      </c>
      <c r="L208" s="50">
        <v>0</v>
      </c>
      <c r="M208" s="49">
        <f t="shared" si="29"/>
        <v>-10428522.49</v>
      </c>
      <c r="N208" s="49">
        <f t="shared" si="30"/>
        <v>12498377.000000002</v>
      </c>
      <c r="O208" s="2"/>
      <c r="P208" s="2"/>
      <c r="Q208" s="2"/>
      <c r="R208" s="2" t="s">
        <v>122</v>
      </c>
      <c r="S208" s="2"/>
      <c r="T208" s="2"/>
      <c r="U208" s="2"/>
      <c r="V208" s="2"/>
      <c r="W208" s="2"/>
      <c r="X208" s="2"/>
      <c r="Y208" s="2"/>
      <c r="Z208" s="2"/>
    </row>
    <row r="209" spans="1:26" ht="12.75" customHeight="1" x14ac:dyDescent="0.3">
      <c r="A209" s="25">
        <v>47</v>
      </c>
      <c r="B209" s="25">
        <v>1985</v>
      </c>
      <c r="C209" s="26" t="s">
        <v>69</v>
      </c>
      <c r="D209" s="49">
        <f t="shared" si="26"/>
        <v>900</v>
      </c>
      <c r="E209" s="50">
        <v>0</v>
      </c>
      <c r="F209" s="50">
        <v>0</v>
      </c>
      <c r="G209" s="49">
        <f t="shared" si="27"/>
        <v>900</v>
      </c>
      <c r="H209" s="49">
        <v>0</v>
      </c>
      <c r="I209" s="52"/>
      <c r="J209" s="51">
        <f t="shared" si="28"/>
        <v>-900</v>
      </c>
      <c r="K209" s="50">
        <v>0</v>
      </c>
      <c r="L209" s="50">
        <v>0</v>
      </c>
      <c r="M209" s="49">
        <f t="shared" si="29"/>
        <v>-900</v>
      </c>
      <c r="N209" s="49">
        <f t="shared" si="30"/>
        <v>0</v>
      </c>
      <c r="O209" s="2"/>
      <c r="P209" s="2"/>
      <c r="Q209" s="2"/>
      <c r="R209" s="2" t="s">
        <v>123</v>
      </c>
      <c r="S209" s="2"/>
      <c r="T209" s="2"/>
      <c r="U209" s="2"/>
      <c r="V209" s="2"/>
      <c r="W209" s="2"/>
      <c r="X209" s="2"/>
      <c r="Y209" s="2"/>
      <c r="Z209" s="2"/>
    </row>
    <row r="210" spans="1:26" ht="12.75" customHeight="1" x14ac:dyDescent="0.3">
      <c r="A210" s="1">
        <v>47</v>
      </c>
      <c r="B210" s="25">
        <v>1990</v>
      </c>
      <c r="C210" s="33" t="s">
        <v>70</v>
      </c>
      <c r="D210" s="49">
        <f t="shared" si="26"/>
        <v>0</v>
      </c>
      <c r="E210" s="50">
        <v>0</v>
      </c>
      <c r="F210" s="50">
        <v>0</v>
      </c>
      <c r="G210" s="49">
        <f t="shared" si="27"/>
        <v>0</v>
      </c>
      <c r="H210" s="49">
        <v>0</v>
      </c>
      <c r="I210" s="52"/>
      <c r="J210" s="51">
        <f t="shared" si="28"/>
        <v>0</v>
      </c>
      <c r="K210" s="50">
        <v>0</v>
      </c>
      <c r="L210" s="50">
        <v>0</v>
      </c>
      <c r="M210" s="49">
        <f t="shared" si="29"/>
        <v>0</v>
      </c>
      <c r="N210" s="49">
        <f t="shared" si="30"/>
        <v>0</v>
      </c>
      <c r="O210" s="2"/>
      <c r="P210" s="2"/>
      <c r="Q210" s="2"/>
      <c r="R210" s="2" t="s">
        <v>124</v>
      </c>
      <c r="S210" s="2"/>
      <c r="T210" s="2"/>
      <c r="U210" s="2"/>
      <c r="V210" s="2"/>
      <c r="W210" s="2"/>
      <c r="X210" s="2"/>
      <c r="Y210" s="2"/>
      <c r="Z210" s="2"/>
    </row>
    <row r="211" spans="1:26" ht="12.75" customHeight="1" x14ac:dyDescent="0.3">
      <c r="A211" s="25">
        <v>47</v>
      </c>
      <c r="B211" s="25">
        <v>1995</v>
      </c>
      <c r="C211" s="26" t="s">
        <v>71</v>
      </c>
      <c r="D211" s="49">
        <f t="shared" si="26"/>
        <v>0</v>
      </c>
      <c r="E211" s="50">
        <v>0</v>
      </c>
      <c r="F211" s="50">
        <v>0</v>
      </c>
      <c r="G211" s="49">
        <f t="shared" si="27"/>
        <v>0</v>
      </c>
      <c r="H211" s="49">
        <v>0</v>
      </c>
      <c r="I211" s="52"/>
      <c r="J211" s="51">
        <f t="shared" si="28"/>
        <v>0</v>
      </c>
      <c r="K211" s="50">
        <v>0</v>
      </c>
      <c r="L211" s="50">
        <v>0</v>
      </c>
      <c r="M211" s="49">
        <f t="shared" si="29"/>
        <v>0</v>
      </c>
      <c r="N211" s="49">
        <f t="shared" si="30"/>
        <v>0</v>
      </c>
      <c r="O211" s="2"/>
      <c r="P211" s="2"/>
      <c r="Q211" s="2"/>
      <c r="R211" s="2" t="s">
        <v>125</v>
      </c>
      <c r="S211" s="2"/>
      <c r="T211" s="2"/>
      <c r="U211" s="2"/>
      <c r="V211" s="2"/>
      <c r="W211" s="2"/>
      <c r="X211" s="2"/>
      <c r="Y211" s="2"/>
      <c r="Z211" s="2"/>
    </row>
    <row r="212" spans="1:26" ht="12.75" customHeight="1" x14ac:dyDescent="0.3">
      <c r="A212" s="25">
        <v>47</v>
      </c>
      <c r="B212" s="25">
        <v>2440</v>
      </c>
      <c r="C212" s="26" t="s">
        <v>87</v>
      </c>
      <c r="D212" s="49">
        <f t="shared" si="26"/>
        <v>-266322652.97999999</v>
      </c>
      <c r="E212" s="50">
        <v>-38043838.740000002</v>
      </c>
      <c r="F212" s="50">
        <v>0</v>
      </c>
      <c r="G212" s="49">
        <f t="shared" si="27"/>
        <v>-304366491.71999997</v>
      </c>
      <c r="H212" s="49">
        <v>0</v>
      </c>
      <c r="I212" s="2"/>
      <c r="J212" s="51">
        <f t="shared" si="28"/>
        <v>30211160.390000001</v>
      </c>
      <c r="K212" s="50">
        <v>7955275.79</v>
      </c>
      <c r="L212" s="50">
        <v>0</v>
      </c>
      <c r="M212" s="49">
        <f t="shared" si="29"/>
        <v>38166436.18</v>
      </c>
      <c r="N212" s="49">
        <f t="shared" si="30"/>
        <v>-266200055.53999996</v>
      </c>
      <c r="O212" s="2"/>
      <c r="P212" s="2"/>
      <c r="Q212" s="2"/>
      <c r="R212" s="2" t="s">
        <v>126</v>
      </c>
      <c r="S212" s="2"/>
      <c r="T212" s="2"/>
      <c r="U212" s="2"/>
      <c r="V212" s="2"/>
      <c r="W212" s="2"/>
      <c r="X212" s="2"/>
      <c r="Y212" s="2"/>
      <c r="Z212" s="2"/>
    </row>
    <row r="213" spans="1:26" ht="12.75" customHeight="1" x14ac:dyDescent="0.3">
      <c r="A213" s="35"/>
      <c r="B213" s="35">
        <v>2005</v>
      </c>
      <c r="C213" s="36" t="s">
        <v>88</v>
      </c>
      <c r="D213" s="49">
        <f t="shared" si="26"/>
        <v>0</v>
      </c>
      <c r="E213" s="42">
        <v>0</v>
      </c>
      <c r="F213" s="42">
        <v>0</v>
      </c>
      <c r="G213" s="49">
        <f t="shared" si="27"/>
        <v>0</v>
      </c>
      <c r="H213" s="49">
        <v>0</v>
      </c>
      <c r="I213" s="2"/>
      <c r="J213" s="51">
        <f t="shared" si="28"/>
        <v>0</v>
      </c>
      <c r="K213" s="42">
        <v>0</v>
      </c>
      <c r="L213" s="42">
        <v>0</v>
      </c>
      <c r="M213" s="49">
        <f t="shared" si="29"/>
        <v>0</v>
      </c>
      <c r="N213" s="49">
        <f t="shared" si="30"/>
        <v>0</v>
      </c>
      <c r="O213" s="2"/>
      <c r="P213" s="2"/>
      <c r="Q213" s="2"/>
      <c r="R213" s="2" t="s">
        <v>127</v>
      </c>
      <c r="S213" s="2"/>
      <c r="T213" s="2"/>
      <c r="U213" s="2"/>
      <c r="V213" s="2"/>
      <c r="W213" s="2"/>
      <c r="X213" s="2"/>
      <c r="Y213" s="2"/>
      <c r="Z213" s="2"/>
    </row>
    <row r="214" spans="1:26" ht="12.75" customHeight="1" x14ac:dyDescent="0.3">
      <c r="A214" s="35"/>
      <c r="B214" s="35"/>
      <c r="C214" s="37" t="s">
        <v>74</v>
      </c>
      <c r="D214" s="44">
        <f t="shared" ref="D214:H214" si="31">SUM(D173:D213)</f>
        <v>1619834679.3899999</v>
      </c>
      <c r="E214" s="44">
        <f t="shared" si="31"/>
        <v>92514345.699999988</v>
      </c>
      <c r="F214" s="44">
        <f t="shared" si="31"/>
        <v>-7736779.5500000007</v>
      </c>
      <c r="G214" s="44">
        <f t="shared" si="31"/>
        <v>1704612245.5400002</v>
      </c>
      <c r="H214" s="44">
        <f t="shared" si="31"/>
        <v>0</v>
      </c>
      <c r="I214" s="44"/>
      <c r="J214" s="44">
        <f t="shared" ref="J214:N214" si="32">SUM(J173:J213)</f>
        <v>-374041244.18000001</v>
      </c>
      <c r="K214" s="44">
        <f t="shared" si="32"/>
        <v>-56069565.100000016</v>
      </c>
      <c r="L214" s="44">
        <f t="shared" si="32"/>
        <v>1254591.8399999999</v>
      </c>
      <c r="M214" s="44">
        <f t="shared" si="32"/>
        <v>-428856217.43999982</v>
      </c>
      <c r="N214" s="44">
        <f t="shared" si="32"/>
        <v>1275756028.0999999</v>
      </c>
      <c r="O214" s="2"/>
      <c r="P214" s="2"/>
      <c r="Q214" s="2"/>
      <c r="R214" s="2"/>
      <c r="S214" s="2"/>
      <c r="T214" s="2"/>
      <c r="U214" s="2"/>
      <c r="V214" s="2"/>
      <c r="W214" s="2"/>
      <c r="X214" s="2"/>
      <c r="Y214" s="2"/>
      <c r="Z214" s="2"/>
    </row>
    <row r="215" spans="1:26" ht="12.75" customHeight="1" x14ac:dyDescent="0.3">
      <c r="A215" s="35"/>
      <c r="B215" s="35"/>
      <c r="C215" s="39" t="s">
        <v>75</v>
      </c>
      <c r="D215" s="42"/>
      <c r="E215" s="42"/>
      <c r="F215" s="42"/>
      <c r="G215" s="49">
        <f t="shared" ref="G215:G216" si="33">D215+E215+F215</f>
        <v>0</v>
      </c>
      <c r="H215" s="49"/>
      <c r="I215" s="2"/>
      <c r="J215" s="42"/>
      <c r="K215" s="42"/>
      <c r="L215" s="42"/>
      <c r="M215" s="49">
        <f t="shared" ref="M215:M216" si="34">J215+K215+L215</f>
        <v>0</v>
      </c>
      <c r="N215" s="49">
        <f t="shared" ref="N215:N216" si="35">G215+M215</f>
        <v>0</v>
      </c>
      <c r="O215" s="2"/>
      <c r="P215" s="2"/>
      <c r="Q215" s="2"/>
      <c r="R215" s="2"/>
      <c r="S215" s="2"/>
      <c r="T215" s="2"/>
      <c r="U215" s="2"/>
      <c r="V215" s="2"/>
      <c r="W215" s="2"/>
      <c r="X215" s="2"/>
      <c r="Y215" s="2"/>
      <c r="Z215" s="2"/>
    </row>
    <row r="216" spans="1:26" ht="12.75" customHeight="1" x14ac:dyDescent="0.3">
      <c r="A216" s="35"/>
      <c r="B216" s="35"/>
      <c r="C216" s="40" t="s">
        <v>76</v>
      </c>
      <c r="D216" s="50">
        <f>G153</f>
        <v>-12203859.9</v>
      </c>
      <c r="E216" s="42">
        <v>0</v>
      </c>
      <c r="F216" s="42">
        <v>0</v>
      </c>
      <c r="G216" s="49">
        <f t="shared" si="33"/>
        <v>-12203859.9</v>
      </c>
      <c r="H216" s="49"/>
      <c r="I216" s="2"/>
      <c r="J216" s="50">
        <f>M153</f>
        <v>1494288.39</v>
      </c>
      <c r="K216" s="27">
        <v>408418</v>
      </c>
      <c r="L216" s="42"/>
      <c r="M216" s="49">
        <f t="shared" si="34"/>
        <v>1902706.39</v>
      </c>
      <c r="N216" s="49">
        <f t="shared" si="35"/>
        <v>-10301153.51</v>
      </c>
      <c r="O216" s="2"/>
      <c r="P216" s="2"/>
      <c r="Q216" s="2"/>
      <c r="R216" s="2"/>
      <c r="S216" s="2"/>
      <c r="T216" s="2"/>
      <c r="U216" s="2"/>
      <c r="V216" s="2"/>
      <c r="W216" s="2"/>
      <c r="X216" s="2"/>
      <c r="Y216" s="2"/>
      <c r="Z216" s="2"/>
    </row>
    <row r="217" spans="1:26" ht="12.75" customHeight="1" x14ac:dyDescent="0.3">
      <c r="A217" s="35"/>
      <c r="B217" s="35"/>
      <c r="C217" s="37" t="s">
        <v>77</v>
      </c>
      <c r="D217" s="44">
        <f t="shared" ref="D217:G217" si="36">SUM(D214:D216)</f>
        <v>1607630819.4899998</v>
      </c>
      <c r="E217" s="44">
        <f t="shared" si="36"/>
        <v>92514345.699999988</v>
      </c>
      <c r="F217" s="44">
        <f t="shared" si="36"/>
        <v>-7736779.5500000007</v>
      </c>
      <c r="G217" s="44">
        <f t="shared" si="36"/>
        <v>1692408385.6400001</v>
      </c>
      <c r="H217" s="49"/>
      <c r="I217" s="44"/>
      <c r="J217" s="44">
        <f t="shared" ref="J217:N217" si="37">SUM(J214:J216)</f>
        <v>-372546955.79000002</v>
      </c>
      <c r="K217" s="44">
        <f t="shared" si="37"/>
        <v>-55661147.100000016</v>
      </c>
      <c r="L217" s="44">
        <f t="shared" si="37"/>
        <v>1254591.8399999999</v>
      </c>
      <c r="M217" s="44">
        <f t="shared" si="37"/>
        <v>-426953511.04999983</v>
      </c>
      <c r="N217" s="44">
        <f t="shared" si="37"/>
        <v>1265454874.5899999</v>
      </c>
      <c r="O217" s="2"/>
      <c r="P217" s="2"/>
      <c r="Q217" s="2"/>
      <c r="R217" s="2"/>
      <c r="S217" s="2"/>
      <c r="T217" s="2"/>
      <c r="U217" s="2"/>
      <c r="V217" s="2"/>
      <c r="W217" s="2"/>
      <c r="X217" s="2"/>
      <c r="Y217" s="2"/>
      <c r="Z217" s="2"/>
    </row>
    <row r="218" spans="1:26" ht="12.75" customHeight="1" x14ac:dyDescent="0.3">
      <c r="A218" s="35"/>
      <c r="B218" s="35"/>
      <c r="C218" s="41" t="s">
        <v>78</v>
      </c>
      <c r="D218" s="50">
        <f>G155</f>
        <v>28359703</v>
      </c>
      <c r="E218" s="50">
        <v>6981897</v>
      </c>
      <c r="F218" s="50"/>
      <c r="G218" s="49">
        <f>D218+E218+F218</f>
        <v>35341600</v>
      </c>
      <c r="H218" s="49">
        <v>0</v>
      </c>
      <c r="I218" s="52"/>
      <c r="J218" s="2"/>
      <c r="K218" s="2"/>
      <c r="L218" s="2"/>
      <c r="M218" s="49">
        <f>J218+K218+L218</f>
        <v>0</v>
      </c>
      <c r="N218" s="49">
        <f>G218+M218</f>
        <v>35341600</v>
      </c>
      <c r="O218" s="2"/>
      <c r="P218" s="2"/>
      <c r="Q218" s="2"/>
      <c r="R218" s="2"/>
      <c r="S218" s="2"/>
      <c r="T218" s="2"/>
      <c r="U218" s="2"/>
      <c r="V218" s="2"/>
      <c r="W218" s="2"/>
      <c r="X218" s="2"/>
      <c r="Y218" s="2"/>
      <c r="Z218" s="2"/>
    </row>
    <row r="219" spans="1:26" ht="12.75" customHeight="1" x14ac:dyDescent="0.3">
      <c r="A219" s="35"/>
      <c r="B219" s="35"/>
      <c r="C219" s="41" t="s">
        <v>79</v>
      </c>
      <c r="D219" s="44">
        <f t="shared" ref="D219:N219" si="38">SUM(D217:D218)</f>
        <v>1635990522.4899998</v>
      </c>
      <c r="E219" s="44">
        <f t="shared" si="38"/>
        <v>99496242.699999988</v>
      </c>
      <c r="F219" s="44">
        <f t="shared" si="38"/>
        <v>-7736779.5500000007</v>
      </c>
      <c r="G219" s="44">
        <f t="shared" si="38"/>
        <v>1727749985.6400001</v>
      </c>
      <c r="H219" s="44">
        <f t="shared" si="38"/>
        <v>0</v>
      </c>
      <c r="I219" s="44">
        <f t="shared" si="38"/>
        <v>0</v>
      </c>
      <c r="J219" s="44">
        <f t="shared" si="38"/>
        <v>-372546955.79000002</v>
      </c>
      <c r="K219" s="44">
        <f t="shared" si="38"/>
        <v>-55661147.100000016</v>
      </c>
      <c r="L219" s="44">
        <f t="shared" si="38"/>
        <v>1254591.8399999999</v>
      </c>
      <c r="M219" s="44">
        <f t="shared" si="38"/>
        <v>-426953511.04999983</v>
      </c>
      <c r="N219" s="44">
        <f t="shared" si="38"/>
        <v>1300796474.5899999</v>
      </c>
      <c r="O219" s="2"/>
      <c r="P219" s="2"/>
      <c r="Q219" s="2"/>
      <c r="R219" s="2"/>
      <c r="S219" s="2"/>
      <c r="T219" s="2"/>
      <c r="U219" s="2"/>
      <c r="V219" s="2"/>
      <c r="W219" s="2"/>
      <c r="X219" s="2"/>
      <c r="Y219" s="2"/>
      <c r="Z219" s="2"/>
    </row>
    <row r="220" spans="1:26" ht="12.75" customHeight="1" x14ac:dyDescent="0.3">
      <c r="A220" s="35"/>
      <c r="B220" s="35"/>
      <c r="C220" s="58" t="s">
        <v>80</v>
      </c>
      <c r="D220" s="59"/>
      <c r="E220" s="59"/>
      <c r="F220" s="59"/>
      <c r="G220" s="59"/>
      <c r="H220" s="59"/>
      <c r="I220" s="59"/>
      <c r="J220" s="60"/>
      <c r="K220" s="42"/>
      <c r="L220" s="2"/>
      <c r="M220" s="43"/>
      <c r="N220" s="43"/>
      <c r="O220" s="2"/>
      <c r="P220" s="2"/>
      <c r="Q220" s="2"/>
      <c r="R220" s="2"/>
      <c r="S220" s="2"/>
      <c r="T220" s="2"/>
      <c r="U220" s="2"/>
      <c r="V220" s="2"/>
      <c r="W220" s="2"/>
      <c r="X220" s="2"/>
      <c r="Y220" s="2"/>
      <c r="Z220" s="2"/>
    </row>
    <row r="221" spans="1:26" ht="12.75" customHeight="1" x14ac:dyDescent="0.3">
      <c r="A221" s="35"/>
      <c r="B221" s="35"/>
      <c r="C221" s="58" t="s">
        <v>81</v>
      </c>
      <c r="D221" s="59"/>
      <c r="E221" s="59"/>
      <c r="F221" s="59"/>
      <c r="G221" s="59"/>
      <c r="H221" s="59"/>
      <c r="I221" s="59"/>
      <c r="J221" s="60"/>
      <c r="K221" s="44">
        <f>K219+K220</f>
        <v>-55661147.100000016</v>
      </c>
      <c r="L221" s="2"/>
      <c r="M221" s="43"/>
      <c r="N221" s="43"/>
      <c r="O221" s="2"/>
      <c r="P221" s="2"/>
      <c r="Q221" s="2"/>
      <c r="R221" s="2"/>
      <c r="S221" s="2"/>
      <c r="T221" s="2"/>
      <c r="U221" s="2"/>
      <c r="V221" s="2"/>
      <c r="W221" s="2"/>
      <c r="X221" s="2"/>
      <c r="Y221" s="2"/>
      <c r="Z221" s="2"/>
    </row>
    <row r="222" spans="1:26" ht="12.75" customHeight="1" x14ac:dyDescent="0.3">
      <c r="A222" s="1"/>
      <c r="B222" s="1"/>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3">
      <c r="A223" s="1"/>
      <c r="B223" s="1"/>
      <c r="C223" s="2"/>
      <c r="D223" s="2"/>
      <c r="E223" s="2"/>
      <c r="F223" s="2"/>
      <c r="G223" s="2"/>
      <c r="H223" s="2"/>
      <c r="I223" s="2"/>
      <c r="J223" s="2" t="s">
        <v>82</v>
      </c>
      <c r="K223" s="2"/>
      <c r="L223" s="2"/>
      <c r="M223" s="2"/>
      <c r="N223" s="2"/>
      <c r="O223" s="2"/>
      <c r="P223" s="2"/>
      <c r="Q223" s="2"/>
      <c r="R223" s="2"/>
      <c r="S223" s="2"/>
      <c r="T223" s="2"/>
      <c r="U223" s="2"/>
      <c r="V223" s="2"/>
      <c r="W223" s="2"/>
      <c r="X223" s="2"/>
      <c r="Y223" s="2"/>
      <c r="Z223" s="2"/>
    </row>
    <row r="224" spans="1:26" ht="12.75" customHeight="1" x14ac:dyDescent="0.3">
      <c r="A224" s="35">
        <v>10</v>
      </c>
      <c r="B224" s="35"/>
      <c r="C224" s="45" t="s">
        <v>83</v>
      </c>
      <c r="D224" s="46"/>
      <c r="E224" s="46"/>
      <c r="F224" s="46"/>
      <c r="G224" s="46"/>
      <c r="H224" s="46"/>
      <c r="I224" s="46"/>
      <c r="J224" s="46" t="s">
        <v>83</v>
      </c>
      <c r="K224" s="46"/>
      <c r="L224" s="47"/>
      <c r="M224" s="2"/>
      <c r="N224" s="2"/>
      <c r="O224" s="2"/>
      <c r="P224" s="2"/>
      <c r="Q224" s="2"/>
      <c r="R224" s="2"/>
      <c r="S224" s="2"/>
      <c r="T224" s="2"/>
      <c r="U224" s="2"/>
      <c r="V224" s="2"/>
      <c r="W224" s="2"/>
      <c r="X224" s="2"/>
      <c r="Y224" s="2"/>
      <c r="Z224" s="2"/>
    </row>
    <row r="225" spans="1:26" ht="12.75" customHeight="1" x14ac:dyDescent="0.3">
      <c r="A225" s="35">
        <v>8</v>
      </c>
      <c r="B225" s="35"/>
      <c r="C225" s="45" t="s">
        <v>59</v>
      </c>
      <c r="D225" s="46"/>
      <c r="E225" s="46"/>
      <c r="F225" s="46"/>
      <c r="G225" s="46"/>
      <c r="H225" s="46"/>
      <c r="I225" s="46"/>
      <c r="J225" s="46" t="s">
        <v>59</v>
      </c>
      <c r="K225" s="46"/>
      <c r="L225" s="47"/>
      <c r="M225" s="2"/>
      <c r="N225" s="2"/>
      <c r="O225" s="2"/>
      <c r="P225" s="2"/>
      <c r="Q225" s="2"/>
      <c r="R225" s="2"/>
      <c r="S225" s="2"/>
      <c r="T225" s="2"/>
      <c r="U225" s="2"/>
      <c r="V225" s="2"/>
      <c r="W225" s="2"/>
      <c r="X225" s="2"/>
      <c r="Y225" s="2"/>
      <c r="Z225" s="2"/>
    </row>
    <row r="226" spans="1:26" ht="12.75" customHeight="1" x14ac:dyDescent="0.3">
      <c r="A226" s="35">
        <v>47</v>
      </c>
      <c r="B226" s="35"/>
      <c r="C226" s="45" t="s">
        <v>84</v>
      </c>
      <c r="D226" s="46"/>
      <c r="E226" s="46"/>
      <c r="F226" s="46"/>
      <c r="G226" s="46"/>
      <c r="H226" s="46"/>
      <c r="I226" s="46"/>
      <c r="J226" s="46" t="s">
        <v>84</v>
      </c>
      <c r="K226" s="46"/>
      <c r="L226" s="47"/>
      <c r="M226" s="2"/>
      <c r="N226" s="2"/>
      <c r="O226" s="2"/>
      <c r="P226" s="2"/>
      <c r="Q226" s="2"/>
      <c r="R226" s="2"/>
      <c r="S226" s="2"/>
      <c r="T226" s="2"/>
      <c r="U226" s="2"/>
      <c r="V226" s="2"/>
      <c r="W226" s="2"/>
      <c r="X226" s="2"/>
      <c r="Y226" s="2"/>
      <c r="Z226" s="2"/>
    </row>
    <row r="227" spans="1:26" ht="12.75" customHeight="1" x14ac:dyDescent="0.3">
      <c r="A227" s="1"/>
      <c r="B227" s="1"/>
      <c r="C227" s="2"/>
      <c r="D227" s="2"/>
      <c r="E227" s="2"/>
      <c r="F227" s="2"/>
      <c r="G227" s="2"/>
      <c r="H227" s="2"/>
      <c r="I227" s="2"/>
      <c r="J227" s="62" t="s">
        <v>85</v>
      </c>
      <c r="K227" s="59"/>
      <c r="L227" s="48">
        <f>K221-L224-L225-L226</f>
        <v>-55661147.100000016</v>
      </c>
      <c r="M227" s="2"/>
      <c r="N227" s="2"/>
      <c r="O227" s="2"/>
      <c r="P227" s="2"/>
      <c r="Q227" s="2"/>
      <c r="R227" s="2"/>
      <c r="S227" s="2"/>
      <c r="T227" s="2"/>
      <c r="U227" s="2"/>
      <c r="V227" s="2"/>
      <c r="W227" s="2"/>
      <c r="X227" s="2"/>
      <c r="Y227" s="2"/>
      <c r="Z227" s="2"/>
    </row>
    <row r="228" spans="1:26" ht="12.75" customHeight="1" x14ac:dyDescent="0.3">
      <c r="A228" s="1"/>
      <c r="B228" s="1"/>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3">
      <c r="A229" s="1"/>
      <c r="B229" s="1"/>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3">
      <c r="A230" s="1"/>
      <c r="B230" s="1"/>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thickBot="1" x14ac:dyDescent="0.35">
      <c r="A231" s="1"/>
      <c r="B231" s="1"/>
      <c r="C231" s="2"/>
      <c r="D231" s="2"/>
      <c r="E231" s="11" t="s">
        <v>18</v>
      </c>
      <c r="F231" s="12" t="s">
        <v>19</v>
      </c>
      <c r="G231" s="2"/>
      <c r="H231" s="2"/>
      <c r="I231" s="2"/>
      <c r="J231" s="2"/>
      <c r="K231" s="2"/>
      <c r="L231" s="2"/>
      <c r="M231" s="2"/>
      <c r="N231" s="2"/>
      <c r="O231" s="2"/>
      <c r="P231" s="2"/>
      <c r="Q231" s="2"/>
      <c r="R231" s="2"/>
      <c r="S231" s="2"/>
      <c r="T231" s="2"/>
      <c r="U231" s="2"/>
      <c r="V231" s="2"/>
      <c r="W231" s="2"/>
      <c r="X231" s="2"/>
      <c r="Y231" s="2"/>
      <c r="Z231" s="2"/>
    </row>
    <row r="232" spans="1:26" ht="12.75" customHeight="1" thickBot="1" x14ac:dyDescent="0.35">
      <c r="A232" s="1"/>
      <c r="B232" s="1"/>
      <c r="C232" s="2"/>
      <c r="D232" s="2"/>
      <c r="E232" s="11" t="s">
        <v>20</v>
      </c>
      <c r="F232" s="13">
        <v>2024</v>
      </c>
      <c r="G232" s="14"/>
      <c r="H232" s="15" t="b">
        <f>IF(F232=2014,4,IF(F232=2015,5,IF(F232=2016,6,IF(F232=2017,7,IF(F232=2018,8,IF(F232=2019,9,IF(F232=2020,10)))))))</f>
        <v>0</v>
      </c>
      <c r="I232" s="2"/>
      <c r="J232" s="2"/>
      <c r="K232" s="2"/>
      <c r="L232" s="2"/>
      <c r="M232" s="2"/>
      <c r="N232" s="2"/>
      <c r="O232" s="2"/>
      <c r="P232" s="2"/>
      <c r="Q232" s="2"/>
      <c r="R232" s="2"/>
      <c r="S232" s="2"/>
      <c r="T232" s="2"/>
      <c r="U232" s="2"/>
      <c r="V232" s="2"/>
      <c r="W232" s="2"/>
      <c r="X232" s="2"/>
      <c r="Y232" s="2"/>
      <c r="Z232" s="2"/>
    </row>
    <row r="233" spans="1:26" ht="12.75" customHeight="1" x14ac:dyDescent="0.3">
      <c r="A233" s="1"/>
      <c r="B233" s="1"/>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3">
      <c r="A234" s="1"/>
      <c r="B234" s="1"/>
      <c r="C234" s="2"/>
      <c r="D234" s="61" t="s">
        <v>21</v>
      </c>
      <c r="E234" s="59"/>
      <c r="F234" s="59"/>
      <c r="G234" s="59"/>
      <c r="H234" s="60"/>
      <c r="I234" s="2"/>
      <c r="J234" s="16"/>
      <c r="K234" s="17" t="s">
        <v>22</v>
      </c>
      <c r="L234" s="17"/>
      <c r="M234" s="18"/>
      <c r="N234" s="2"/>
      <c r="O234" s="2"/>
      <c r="P234" s="2"/>
      <c r="Q234" s="2"/>
      <c r="R234" s="2"/>
      <c r="S234" s="2"/>
      <c r="T234" s="2"/>
      <c r="U234" s="2"/>
      <c r="V234" s="2"/>
      <c r="W234" s="2"/>
      <c r="X234" s="2"/>
      <c r="Y234" s="2"/>
      <c r="Z234" s="2"/>
    </row>
    <row r="235" spans="1:26" ht="30" customHeight="1" x14ac:dyDescent="0.3">
      <c r="A235" s="19" t="s">
        <v>23</v>
      </c>
      <c r="B235" s="19" t="s">
        <v>24</v>
      </c>
      <c r="C235" s="20" t="s">
        <v>25</v>
      </c>
      <c r="D235" s="19" t="s">
        <v>26</v>
      </c>
      <c r="E235" s="21" t="s">
        <v>27</v>
      </c>
      <c r="F235" s="21" t="s">
        <v>28</v>
      </c>
      <c r="G235" s="19" t="s">
        <v>29</v>
      </c>
      <c r="H235" s="19" t="s">
        <v>30</v>
      </c>
      <c r="I235" s="22"/>
      <c r="J235" s="19" t="s">
        <v>26</v>
      </c>
      <c r="K235" s="23" t="s">
        <v>31</v>
      </c>
      <c r="L235" s="23" t="s">
        <v>28</v>
      </c>
      <c r="M235" s="24" t="s">
        <v>29</v>
      </c>
      <c r="N235" s="19" t="s">
        <v>32</v>
      </c>
      <c r="O235" s="2"/>
      <c r="P235" s="2"/>
      <c r="Q235" s="2"/>
      <c r="R235" s="2"/>
      <c r="S235" s="2"/>
      <c r="T235" s="2"/>
      <c r="U235" s="2"/>
      <c r="V235" s="2"/>
      <c r="W235" s="2"/>
      <c r="X235" s="2"/>
      <c r="Y235" s="2"/>
      <c r="Z235" s="2"/>
    </row>
    <row r="236" spans="1:26" ht="25.5" customHeight="1" x14ac:dyDescent="0.3">
      <c r="A236" s="19"/>
      <c r="B236" s="25">
        <v>1609</v>
      </c>
      <c r="C236" s="26" t="s">
        <v>33</v>
      </c>
      <c r="D236" s="49">
        <f t="shared" ref="D236:D276" si="39">G173</f>
        <v>79136672.859999999</v>
      </c>
      <c r="E236" s="50">
        <v>1503256</v>
      </c>
      <c r="F236" s="50">
        <v>0</v>
      </c>
      <c r="G236" s="49">
        <f t="shared" ref="G236:G276" si="40">D236+E236+F236</f>
        <v>80639928.859999999</v>
      </c>
      <c r="H236" s="49">
        <v>0</v>
      </c>
      <c r="I236" s="22"/>
      <c r="J236" s="51">
        <f t="shared" ref="J236:J276" si="41">M173</f>
        <v>-7801769.7199999997</v>
      </c>
      <c r="K236" s="50">
        <v>-1864509.9</v>
      </c>
      <c r="L236" s="50">
        <v>0</v>
      </c>
      <c r="M236" s="49">
        <f t="shared" ref="M236:M276" si="42">J236+K236+L236</f>
        <v>-9666279.6199999992</v>
      </c>
      <c r="N236" s="49">
        <f t="shared" ref="N236:N276" si="43">G236+M236</f>
        <v>70973649.239999995</v>
      </c>
      <c r="O236" s="2"/>
      <c r="P236" s="2"/>
      <c r="Q236" s="2"/>
      <c r="R236" s="2" t="s">
        <v>92</v>
      </c>
      <c r="S236" s="2"/>
      <c r="T236" s="2"/>
      <c r="U236" s="2"/>
      <c r="V236" s="2"/>
      <c r="W236" s="2"/>
      <c r="X236" s="2"/>
      <c r="Y236" s="2"/>
      <c r="Z236" s="2"/>
    </row>
    <row r="237" spans="1:26" ht="12.75" customHeight="1" x14ac:dyDescent="0.3">
      <c r="A237" s="25">
        <v>12</v>
      </c>
      <c r="B237" s="25">
        <v>1611</v>
      </c>
      <c r="C237" s="26" t="s">
        <v>34</v>
      </c>
      <c r="D237" s="49">
        <f t="shared" si="39"/>
        <v>86031251.690000013</v>
      </c>
      <c r="E237" s="50">
        <v>9679456.5199999996</v>
      </c>
      <c r="F237" s="50">
        <v>0</v>
      </c>
      <c r="G237" s="49">
        <f t="shared" si="40"/>
        <v>95710708.210000008</v>
      </c>
      <c r="H237" s="49">
        <v>0</v>
      </c>
      <c r="I237" s="52"/>
      <c r="J237" s="51">
        <f t="shared" si="41"/>
        <v>-60266270.579999998</v>
      </c>
      <c r="K237" s="50">
        <v>-7757050.4000000004</v>
      </c>
      <c r="L237" s="50">
        <v>0</v>
      </c>
      <c r="M237" s="49">
        <f t="shared" si="42"/>
        <v>-68023320.980000004</v>
      </c>
      <c r="N237" s="49">
        <f t="shared" si="43"/>
        <v>27687387.230000004</v>
      </c>
      <c r="O237" s="2"/>
      <c r="P237" s="2"/>
      <c r="Q237" s="2"/>
      <c r="R237" s="2" t="s">
        <v>93</v>
      </c>
      <c r="S237" s="2"/>
      <c r="T237" s="2"/>
      <c r="U237" s="2"/>
      <c r="V237" s="2"/>
      <c r="W237" s="2"/>
      <c r="X237" s="2"/>
      <c r="Y237" s="2"/>
      <c r="Z237" s="2"/>
    </row>
    <row r="238" spans="1:26" ht="12.75" customHeight="1" x14ac:dyDescent="0.3">
      <c r="A238" s="25" t="s">
        <v>35</v>
      </c>
      <c r="B238" s="25">
        <v>1612</v>
      </c>
      <c r="C238" s="26" t="s">
        <v>36</v>
      </c>
      <c r="D238" s="49">
        <f t="shared" si="39"/>
        <v>3238710.55</v>
      </c>
      <c r="E238" s="50">
        <v>25559.24</v>
      </c>
      <c r="F238" s="50">
        <v>0</v>
      </c>
      <c r="G238" s="49">
        <f t="shared" si="40"/>
        <v>3264269.79</v>
      </c>
      <c r="H238" s="49">
        <v>0</v>
      </c>
      <c r="I238" s="52"/>
      <c r="J238" s="51">
        <f t="shared" si="41"/>
        <v>-624166.52</v>
      </c>
      <c r="K238" s="50">
        <v>-78446.42</v>
      </c>
      <c r="L238" s="50">
        <v>0</v>
      </c>
      <c r="M238" s="49">
        <f t="shared" si="42"/>
        <v>-702612.94000000006</v>
      </c>
      <c r="N238" s="49">
        <f t="shared" si="43"/>
        <v>2561656.85</v>
      </c>
      <c r="O238" s="2"/>
      <c r="P238" s="2"/>
      <c r="Q238" s="2"/>
      <c r="R238" s="2" t="s">
        <v>94</v>
      </c>
      <c r="S238" s="2"/>
      <c r="T238" s="2"/>
      <c r="U238" s="2"/>
      <c r="V238" s="2"/>
      <c r="W238" s="2"/>
      <c r="X238" s="2"/>
      <c r="Y238" s="2"/>
      <c r="Z238" s="2"/>
    </row>
    <row r="239" spans="1:26" ht="12.75" customHeight="1" x14ac:dyDescent="0.3">
      <c r="A239" s="25" t="s">
        <v>37</v>
      </c>
      <c r="B239" s="25">
        <v>1805</v>
      </c>
      <c r="C239" s="26" t="s">
        <v>38</v>
      </c>
      <c r="D239" s="49">
        <f t="shared" si="39"/>
        <v>4832901.54</v>
      </c>
      <c r="E239" s="50">
        <v>5670013.1200000001</v>
      </c>
      <c r="F239" s="50">
        <v>0</v>
      </c>
      <c r="G239" s="49">
        <f t="shared" si="40"/>
        <v>10502914.66</v>
      </c>
      <c r="H239" s="49">
        <v>0</v>
      </c>
      <c r="I239" s="52"/>
      <c r="J239" s="51">
        <f t="shared" si="41"/>
        <v>0</v>
      </c>
      <c r="K239" s="50">
        <v>0</v>
      </c>
      <c r="L239" s="50">
        <v>0</v>
      </c>
      <c r="M239" s="49">
        <f t="shared" si="42"/>
        <v>0</v>
      </c>
      <c r="N239" s="49">
        <f t="shared" si="43"/>
        <v>10502914.66</v>
      </c>
      <c r="O239" s="2"/>
      <c r="P239" s="2"/>
      <c r="Q239" s="2"/>
      <c r="R239" s="2" t="s">
        <v>95</v>
      </c>
      <c r="S239" s="2"/>
      <c r="T239" s="2"/>
      <c r="U239" s="2"/>
      <c r="V239" s="2"/>
      <c r="W239" s="2"/>
      <c r="X239" s="2"/>
      <c r="Y239" s="2"/>
      <c r="Z239" s="2"/>
    </row>
    <row r="240" spans="1:26" ht="12.75" customHeight="1" x14ac:dyDescent="0.3">
      <c r="A240" s="25">
        <v>47</v>
      </c>
      <c r="B240" s="25">
        <v>1808</v>
      </c>
      <c r="C240" s="26" t="s">
        <v>39</v>
      </c>
      <c r="D240" s="49">
        <f t="shared" si="39"/>
        <v>37955457.290000007</v>
      </c>
      <c r="E240" s="50">
        <v>27350746.77</v>
      </c>
      <c r="F240" s="50">
        <v>0</v>
      </c>
      <c r="G240" s="49">
        <f t="shared" si="40"/>
        <v>65306204.060000002</v>
      </c>
      <c r="H240" s="49">
        <v>0</v>
      </c>
      <c r="I240" s="52"/>
      <c r="J240" s="51">
        <f t="shared" si="41"/>
        <v>-8129073.2599999988</v>
      </c>
      <c r="K240" s="50">
        <v>-6321712.3399999999</v>
      </c>
      <c r="L240" s="50">
        <v>0</v>
      </c>
      <c r="M240" s="49">
        <f t="shared" si="42"/>
        <v>-14450785.599999998</v>
      </c>
      <c r="N240" s="49">
        <f t="shared" si="43"/>
        <v>50855418.460000008</v>
      </c>
      <c r="O240" s="2"/>
      <c r="P240" s="2"/>
      <c r="Q240" s="2"/>
      <c r="R240" s="2" t="s">
        <v>96</v>
      </c>
      <c r="S240" s="2"/>
      <c r="T240" s="2"/>
      <c r="U240" s="2"/>
      <c r="V240" s="2"/>
      <c r="W240" s="2"/>
      <c r="X240" s="2"/>
      <c r="Y240" s="2"/>
      <c r="Z240" s="2"/>
    </row>
    <row r="241" spans="1:26" ht="12.75" customHeight="1" x14ac:dyDescent="0.3">
      <c r="A241" s="25">
        <v>13</v>
      </c>
      <c r="B241" s="25">
        <v>1810</v>
      </c>
      <c r="C241" s="26" t="s">
        <v>40</v>
      </c>
      <c r="D241" s="49">
        <f t="shared" si="39"/>
        <v>0</v>
      </c>
      <c r="E241" s="50">
        <v>0</v>
      </c>
      <c r="F241" s="50">
        <v>0</v>
      </c>
      <c r="G241" s="49">
        <f t="shared" si="40"/>
        <v>0</v>
      </c>
      <c r="H241" s="49">
        <v>0</v>
      </c>
      <c r="I241" s="52"/>
      <c r="J241" s="51">
        <f t="shared" si="41"/>
        <v>0</v>
      </c>
      <c r="K241" s="50">
        <v>0</v>
      </c>
      <c r="L241" s="50">
        <v>0</v>
      </c>
      <c r="M241" s="49">
        <f t="shared" si="42"/>
        <v>0</v>
      </c>
      <c r="N241" s="49">
        <f t="shared" si="43"/>
        <v>0</v>
      </c>
      <c r="O241" s="2"/>
      <c r="P241" s="2"/>
      <c r="Q241" s="2"/>
      <c r="R241" s="2" t="s">
        <v>97</v>
      </c>
      <c r="S241" s="2"/>
      <c r="T241" s="2"/>
      <c r="U241" s="2"/>
      <c r="V241" s="2"/>
      <c r="W241" s="2"/>
      <c r="X241" s="2"/>
      <c r="Y241" s="2"/>
      <c r="Z241" s="2"/>
    </row>
    <row r="242" spans="1:26" ht="12.75" customHeight="1" x14ac:dyDescent="0.3">
      <c r="A242" s="25">
        <v>47</v>
      </c>
      <c r="B242" s="25">
        <v>1815</v>
      </c>
      <c r="C242" s="26" t="s">
        <v>41</v>
      </c>
      <c r="D242" s="49">
        <f t="shared" si="39"/>
        <v>157256443.74000001</v>
      </c>
      <c r="E242" s="50">
        <v>839637.77</v>
      </c>
      <c r="F242" s="50">
        <v>-134013</v>
      </c>
      <c r="G242" s="49">
        <f t="shared" si="40"/>
        <v>157962068.51000002</v>
      </c>
      <c r="H242" s="49">
        <v>0</v>
      </c>
      <c r="I242" s="52"/>
      <c r="J242" s="51">
        <f t="shared" si="41"/>
        <v>-34243968.299999997</v>
      </c>
      <c r="K242" s="50">
        <v>-4719927.82</v>
      </c>
      <c r="L242" s="50">
        <v>36240</v>
      </c>
      <c r="M242" s="49">
        <f t="shared" si="42"/>
        <v>-38927656.119999997</v>
      </c>
      <c r="N242" s="49">
        <f t="shared" si="43"/>
        <v>119034412.39000002</v>
      </c>
      <c r="O242" s="2"/>
      <c r="P242" s="2"/>
      <c r="Q242" s="2"/>
      <c r="R242" s="2" t="s">
        <v>98</v>
      </c>
      <c r="S242" s="2"/>
      <c r="T242" s="2"/>
      <c r="U242" s="2"/>
      <c r="V242" s="2"/>
      <c r="W242" s="2"/>
      <c r="X242" s="2"/>
      <c r="Y242" s="2"/>
      <c r="Z242" s="2"/>
    </row>
    <row r="243" spans="1:26" ht="12.75" customHeight="1" x14ac:dyDescent="0.3">
      <c r="A243" s="25">
        <v>47</v>
      </c>
      <c r="B243" s="25">
        <v>1820</v>
      </c>
      <c r="C243" s="26" t="s">
        <v>42</v>
      </c>
      <c r="D243" s="49">
        <f t="shared" si="39"/>
        <v>147685164.92999998</v>
      </c>
      <c r="E243" s="50">
        <v>2355085.96</v>
      </c>
      <c r="F243" s="50">
        <v>-112435</v>
      </c>
      <c r="G243" s="49">
        <f t="shared" si="40"/>
        <v>149927815.88999999</v>
      </c>
      <c r="H243" s="49">
        <v>0</v>
      </c>
      <c r="I243" s="52"/>
      <c r="J243" s="51">
        <f t="shared" si="41"/>
        <v>-37853071.089999996</v>
      </c>
      <c r="K243" s="50">
        <v>-4282893.03</v>
      </c>
      <c r="L243" s="50">
        <v>75914</v>
      </c>
      <c r="M243" s="49">
        <f t="shared" si="42"/>
        <v>-42060050.119999997</v>
      </c>
      <c r="N243" s="49">
        <f t="shared" si="43"/>
        <v>107867765.76999998</v>
      </c>
      <c r="O243" s="2"/>
      <c r="P243" s="2"/>
      <c r="Q243" s="2"/>
      <c r="R243" s="2" t="s">
        <v>99</v>
      </c>
      <c r="S243" s="2"/>
      <c r="T243" s="2"/>
      <c r="U243" s="2"/>
      <c r="V243" s="2"/>
      <c r="W243" s="2"/>
      <c r="X243" s="2"/>
      <c r="Y243" s="2"/>
      <c r="Z243" s="2"/>
    </row>
    <row r="244" spans="1:26" ht="12.75" customHeight="1" x14ac:dyDescent="0.3">
      <c r="A244" s="25">
        <v>47</v>
      </c>
      <c r="B244" s="25">
        <v>1825</v>
      </c>
      <c r="C244" s="26" t="s">
        <v>43</v>
      </c>
      <c r="D244" s="49">
        <f t="shared" si="39"/>
        <v>0</v>
      </c>
      <c r="E244" s="50">
        <v>0</v>
      </c>
      <c r="F244" s="50">
        <v>0</v>
      </c>
      <c r="G244" s="49">
        <f t="shared" si="40"/>
        <v>0</v>
      </c>
      <c r="H244" s="49">
        <v>0</v>
      </c>
      <c r="I244" s="52"/>
      <c r="J244" s="51">
        <f t="shared" si="41"/>
        <v>0</v>
      </c>
      <c r="K244" s="50">
        <v>0</v>
      </c>
      <c r="L244" s="50">
        <v>0</v>
      </c>
      <c r="M244" s="49">
        <f t="shared" si="42"/>
        <v>0</v>
      </c>
      <c r="N244" s="49">
        <f t="shared" si="43"/>
        <v>0</v>
      </c>
      <c r="O244" s="2"/>
      <c r="P244" s="2"/>
      <c r="Q244" s="2"/>
      <c r="R244" s="2" t="s">
        <v>100</v>
      </c>
      <c r="S244" s="2"/>
      <c r="T244" s="2"/>
      <c r="U244" s="2"/>
      <c r="V244" s="2"/>
      <c r="W244" s="2"/>
      <c r="X244" s="2"/>
      <c r="Y244" s="2"/>
      <c r="Z244" s="2"/>
    </row>
    <row r="245" spans="1:26" ht="12.75" customHeight="1" x14ac:dyDescent="0.3">
      <c r="A245" s="25">
        <v>47</v>
      </c>
      <c r="B245" s="25">
        <v>1830</v>
      </c>
      <c r="C245" s="26" t="s">
        <v>44</v>
      </c>
      <c r="D245" s="49">
        <f t="shared" si="39"/>
        <v>181004763.36000001</v>
      </c>
      <c r="E245" s="50">
        <v>13462188</v>
      </c>
      <c r="F245" s="50">
        <v>-136652</v>
      </c>
      <c r="G245" s="49">
        <f t="shared" si="40"/>
        <v>194330299.36000001</v>
      </c>
      <c r="H245" s="49">
        <v>0</v>
      </c>
      <c r="I245" s="52"/>
      <c r="J245" s="51">
        <f t="shared" si="41"/>
        <v>-31306894.509999994</v>
      </c>
      <c r="K245" s="50">
        <v>-4536310.63</v>
      </c>
      <c r="L245" s="50">
        <v>22255</v>
      </c>
      <c r="M245" s="49">
        <f t="shared" si="42"/>
        <v>-35820950.139999993</v>
      </c>
      <c r="N245" s="49">
        <f t="shared" si="43"/>
        <v>158509349.22000003</v>
      </c>
      <c r="O245" s="2"/>
      <c r="P245" s="2"/>
      <c r="Q245" s="2"/>
      <c r="R245" s="2" t="s">
        <v>101</v>
      </c>
      <c r="S245" s="2"/>
      <c r="T245" s="2"/>
      <c r="U245" s="2"/>
      <c r="V245" s="2"/>
      <c r="W245" s="2"/>
      <c r="X245" s="2"/>
      <c r="Y245" s="2"/>
      <c r="Z245" s="2"/>
    </row>
    <row r="246" spans="1:26" ht="12.75" customHeight="1" x14ac:dyDescent="0.3">
      <c r="A246" s="25">
        <v>47</v>
      </c>
      <c r="B246" s="25">
        <v>1835</v>
      </c>
      <c r="C246" s="26" t="s">
        <v>45</v>
      </c>
      <c r="D246" s="49">
        <f t="shared" si="39"/>
        <v>163678218.58000001</v>
      </c>
      <c r="E246" s="50">
        <v>12613174.439999999</v>
      </c>
      <c r="F246" s="50">
        <v>-7350</v>
      </c>
      <c r="G246" s="49">
        <f t="shared" si="40"/>
        <v>176284043.02000001</v>
      </c>
      <c r="H246" s="49">
        <v>0</v>
      </c>
      <c r="I246" s="52"/>
      <c r="J246" s="51">
        <f t="shared" si="41"/>
        <v>-30304016.030000001</v>
      </c>
      <c r="K246" s="50">
        <v>-4283021.75</v>
      </c>
      <c r="L246" s="50">
        <v>2604</v>
      </c>
      <c r="M246" s="49">
        <f t="shared" si="42"/>
        <v>-34584433.780000001</v>
      </c>
      <c r="N246" s="49">
        <f t="shared" si="43"/>
        <v>141699609.24000001</v>
      </c>
      <c r="O246" s="2"/>
      <c r="P246" s="2"/>
      <c r="Q246" s="2"/>
      <c r="R246" s="2" t="s">
        <v>102</v>
      </c>
      <c r="S246" s="2"/>
      <c r="T246" s="2"/>
      <c r="U246" s="2"/>
      <c r="V246" s="2"/>
      <c r="W246" s="2"/>
      <c r="X246" s="2"/>
      <c r="Y246" s="2"/>
      <c r="Z246" s="2"/>
    </row>
    <row r="247" spans="1:26" ht="12.75" customHeight="1" x14ac:dyDescent="0.3">
      <c r="A247" s="25">
        <v>47</v>
      </c>
      <c r="B247" s="25">
        <v>1840</v>
      </c>
      <c r="C247" s="26" t="s">
        <v>46</v>
      </c>
      <c r="D247" s="49">
        <f t="shared" si="39"/>
        <v>391668761.34999996</v>
      </c>
      <c r="E247" s="50">
        <v>58087031.689999998</v>
      </c>
      <c r="F247" s="50">
        <v>-10681</v>
      </c>
      <c r="G247" s="49">
        <f t="shared" si="40"/>
        <v>449745112.03999996</v>
      </c>
      <c r="H247" s="49">
        <v>0</v>
      </c>
      <c r="I247" s="52"/>
      <c r="J247" s="51">
        <f t="shared" si="41"/>
        <v>-56148786.460000001</v>
      </c>
      <c r="K247" s="50">
        <v>-11016529.369999999</v>
      </c>
      <c r="L247" s="50">
        <v>325</v>
      </c>
      <c r="M247" s="49">
        <f t="shared" si="42"/>
        <v>-67164990.829999998</v>
      </c>
      <c r="N247" s="49">
        <f t="shared" si="43"/>
        <v>382580121.20999998</v>
      </c>
      <c r="O247" s="2"/>
      <c r="P247" s="2"/>
      <c r="Q247" s="2"/>
      <c r="R247" s="2" t="s">
        <v>103</v>
      </c>
      <c r="S247" s="2"/>
      <c r="T247" s="2"/>
      <c r="U247" s="2"/>
      <c r="V247" s="2"/>
      <c r="W247" s="2"/>
      <c r="X247" s="2"/>
      <c r="Y247" s="2"/>
      <c r="Z247" s="2"/>
    </row>
    <row r="248" spans="1:26" ht="12.75" customHeight="1" x14ac:dyDescent="0.3">
      <c r="A248" s="25">
        <v>47</v>
      </c>
      <c r="B248" s="25">
        <v>1845</v>
      </c>
      <c r="C248" s="26" t="s">
        <v>47</v>
      </c>
      <c r="D248" s="49">
        <f t="shared" si="39"/>
        <v>251147215.20000002</v>
      </c>
      <c r="E248" s="50">
        <v>27626034.359999999</v>
      </c>
      <c r="F248" s="50">
        <v>-277955</v>
      </c>
      <c r="G248" s="49">
        <f t="shared" si="40"/>
        <v>278495294.56</v>
      </c>
      <c r="H248" s="49">
        <v>0</v>
      </c>
      <c r="I248" s="52"/>
      <c r="J248" s="51">
        <f t="shared" si="41"/>
        <v>-51795364.539999999</v>
      </c>
      <c r="K248" s="50">
        <v>-8124679.3300000001</v>
      </c>
      <c r="L248" s="50">
        <v>120393</v>
      </c>
      <c r="M248" s="49">
        <f t="shared" si="42"/>
        <v>-59799650.869999997</v>
      </c>
      <c r="N248" s="49">
        <f t="shared" si="43"/>
        <v>218695643.69</v>
      </c>
      <c r="O248" s="2"/>
      <c r="P248" s="2"/>
      <c r="Q248" s="2"/>
      <c r="R248" s="2" t="s">
        <v>104</v>
      </c>
      <c r="S248" s="2"/>
      <c r="T248" s="2"/>
      <c r="U248" s="2"/>
      <c r="V248" s="2"/>
      <c r="W248" s="2"/>
      <c r="X248" s="2"/>
      <c r="Y248" s="2"/>
      <c r="Z248" s="2"/>
    </row>
    <row r="249" spans="1:26" ht="12.75" customHeight="1" x14ac:dyDescent="0.3">
      <c r="A249" s="25">
        <v>47</v>
      </c>
      <c r="B249" s="25">
        <v>1850</v>
      </c>
      <c r="C249" s="26" t="s">
        <v>48</v>
      </c>
      <c r="D249" s="49">
        <f t="shared" si="39"/>
        <v>135537486.59999999</v>
      </c>
      <c r="E249" s="50">
        <v>12520805.390000001</v>
      </c>
      <c r="F249" s="50">
        <v>-819737</v>
      </c>
      <c r="G249" s="49">
        <f t="shared" si="40"/>
        <v>147238554.99000001</v>
      </c>
      <c r="H249" s="49">
        <v>0</v>
      </c>
      <c r="I249" s="52"/>
      <c r="J249" s="51">
        <f t="shared" si="41"/>
        <v>-27598836.819999997</v>
      </c>
      <c r="K249" s="50">
        <v>-4336654.9400000004</v>
      </c>
      <c r="L249" s="50">
        <v>205565</v>
      </c>
      <c r="M249" s="49">
        <f t="shared" si="42"/>
        <v>-31729926.759999998</v>
      </c>
      <c r="N249" s="49">
        <f t="shared" si="43"/>
        <v>115508628.23000002</v>
      </c>
      <c r="O249" s="2"/>
      <c r="P249" s="2"/>
      <c r="Q249" s="2"/>
      <c r="R249" s="2" t="s">
        <v>105</v>
      </c>
      <c r="S249" s="2"/>
      <c r="T249" s="2"/>
      <c r="U249" s="2"/>
      <c r="V249" s="2"/>
      <c r="W249" s="2"/>
      <c r="X249" s="2"/>
      <c r="Y249" s="2"/>
      <c r="Z249" s="2"/>
    </row>
    <row r="250" spans="1:26" ht="12.75" customHeight="1" x14ac:dyDescent="0.3">
      <c r="A250" s="25">
        <v>47</v>
      </c>
      <c r="B250" s="25">
        <v>1855</v>
      </c>
      <c r="C250" s="26" t="s">
        <v>49</v>
      </c>
      <c r="D250" s="49">
        <f t="shared" si="39"/>
        <v>92943786.099999979</v>
      </c>
      <c r="E250" s="50">
        <v>7910107.9400000004</v>
      </c>
      <c r="F250" s="50">
        <v>-17171</v>
      </c>
      <c r="G250" s="49">
        <f t="shared" si="40"/>
        <v>100836723.03999998</v>
      </c>
      <c r="H250" s="49">
        <v>0</v>
      </c>
      <c r="I250" s="52"/>
      <c r="J250" s="51">
        <f t="shared" si="41"/>
        <v>-17517500.779999997</v>
      </c>
      <c r="K250" s="50">
        <v>-2460833.1800000002</v>
      </c>
      <c r="L250" s="50">
        <v>972</v>
      </c>
      <c r="M250" s="49">
        <f t="shared" si="42"/>
        <v>-19977361.959999997</v>
      </c>
      <c r="N250" s="49">
        <f t="shared" si="43"/>
        <v>80859361.079999983</v>
      </c>
      <c r="O250" s="2"/>
      <c r="P250" s="2"/>
      <c r="Q250" s="2"/>
      <c r="R250" s="2" t="s">
        <v>106</v>
      </c>
      <c r="S250" s="2"/>
      <c r="T250" s="2"/>
      <c r="U250" s="2"/>
      <c r="V250" s="2"/>
      <c r="W250" s="2"/>
      <c r="X250" s="2"/>
      <c r="Y250" s="2"/>
      <c r="Z250" s="2"/>
    </row>
    <row r="251" spans="1:26" ht="12.75" customHeight="1" x14ac:dyDescent="0.3">
      <c r="A251" s="25">
        <v>47</v>
      </c>
      <c r="B251" s="25">
        <v>1860</v>
      </c>
      <c r="C251" s="26" t="s">
        <v>50</v>
      </c>
      <c r="D251" s="49">
        <f t="shared" si="39"/>
        <v>0</v>
      </c>
      <c r="E251" s="50">
        <v>0</v>
      </c>
      <c r="F251" s="50">
        <v>0</v>
      </c>
      <c r="G251" s="49">
        <f t="shared" si="40"/>
        <v>0</v>
      </c>
      <c r="H251" s="49">
        <v>0</v>
      </c>
      <c r="I251" s="52"/>
      <c r="J251" s="51">
        <f t="shared" si="41"/>
        <v>0</v>
      </c>
      <c r="K251" s="50">
        <v>0</v>
      </c>
      <c r="L251" s="50">
        <v>0</v>
      </c>
      <c r="M251" s="49">
        <f t="shared" si="42"/>
        <v>0</v>
      </c>
      <c r="N251" s="49">
        <f t="shared" si="43"/>
        <v>0</v>
      </c>
      <c r="O251" s="2"/>
      <c r="P251" s="2"/>
      <c r="Q251" s="2"/>
      <c r="R251" s="2" t="s">
        <v>107</v>
      </c>
      <c r="S251" s="2"/>
      <c r="T251" s="2"/>
      <c r="U251" s="2"/>
      <c r="V251" s="2"/>
      <c r="W251" s="2"/>
      <c r="X251" s="2"/>
      <c r="Y251" s="2"/>
      <c r="Z251" s="2"/>
    </row>
    <row r="252" spans="1:26" ht="12.75" customHeight="1" x14ac:dyDescent="0.3">
      <c r="A252" s="25">
        <v>47</v>
      </c>
      <c r="B252" s="25">
        <v>1860</v>
      </c>
      <c r="C252" s="26" t="s">
        <v>51</v>
      </c>
      <c r="D252" s="49">
        <f t="shared" si="39"/>
        <v>62423671.520000003</v>
      </c>
      <c r="E252" s="50">
        <v>8426053.7400000002</v>
      </c>
      <c r="F252" s="50">
        <v>-355915</v>
      </c>
      <c r="G252" s="49">
        <f t="shared" si="40"/>
        <v>70493810.260000005</v>
      </c>
      <c r="H252" s="49">
        <v>0</v>
      </c>
      <c r="I252" s="52"/>
      <c r="J252" s="51">
        <f t="shared" si="41"/>
        <v>-37515021.309999995</v>
      </c>
      <c r="K252" s="50">
        <v>-3131499.66</v>
      </c>
      <c r="L252" s="50">
        <v>249322</v>
      </c>
      <c r="M252" s="49">
        <f t="shared" si="42"/>
        <v>-40397198.969999999</v>
      </c>
      <c r="N252" s="49">
        <f t="shared" si="43"/>
        <v>30096611.290000007</v>
      </c>
      <c r="O252" s="2"/>
      <c r="P252" s="2"/>
      <c r="Q252" s="2"/>
      <c r="R252" s="2" t="s">
        <v>107</v>
      </c>
      <c r="S252" s="2"/>
      <c r="T252" s="2"/>
      <c r="U252" s="2"/>
      <c r="V252" s="2"/>
      <c r="W252" s="2"/>
      <c r="X252" s="2"/>
      <c r="Y252" s="2"/>
      <c r="Z252" s="2"/>
    </row>
    <row r="253" spans="1:26" ht="12.75" customHeight="1" x14ac:dyDescent="0.3">
      <c r="A253" s="25" t="s">
        <v>37</v>
      </c>
      <c r="B253" s="25">
        <v>1905</v>
      </c>
      <c r="C253" s="26" t="s">
        <v>38</v>
      </c>
      <c r="D253" s="49">
        <f t="shared" si="39"/>
        <v>19740204.710000001</v>
      </c>
      <c r="E253" s="50">
        <v>0</v>
      </c>
      <c r="F253" s="50">
        <v>0</v>
      </c>
      <c r="G253" s="49">
        <f t="shared" si="40"/>
        <v>19740204.710000001</v>
      </c>
      <c r="H253" s="49">
        <v>0</v>
      </c>
      <c r="I253" s="52"/>
      <c r="J253" s="51">
        <f t="shared" si="41"/>
        <v>0</v>
      </c>
      <c r="K253" s="50">
        <v>0</v>
      </c>
      <c r="L253" s="50">
        <v>0</v>
      </c>
      <c r="M253" s="49">
        <f t="shared" si="42"/>
        <v>0</v>
      </c>
      <c r="N253" s="49">
        <f t="shared" si="43"/>
        <v>19740204.710000001</v>
      </c>
      <c r="O253" s="2"/>
      <c r="P253" s="2"/>
      <c r="Q253" s="2"/>
      <c r="R253" s="2" t="s">
        <v>108</v>
      </c>
      <c r="S253" s="2"/>
      <c r="T253" s="2"/>
      <c r="U253" s="2"/>
      <c r="V253" s="2"/>
      <c r="W253" s="2"/>
      <c r="X253" s="2"/>
      <c r="Y253" s="2"/>
      <c r="Z253" s="2"/>
    </row>
    <row r="254" spans="1:26" ht="12.75" customHeight="1" x14ac:dyDescent="0.3">
      <c r="A254" s="25">
        <v>47</v>
      </c>
      <c r="B254" s="25">
        <v>1908</v>
      </c>
      <c r="C254" s="26" t="s">
        <v>52</v>
      </c>
      <c r="D254" s="49">
        <f t="shared" si="39"/>
        <v>100222110.99999999</v>
      </c>
      <c r="E254" s="50">
        <v>-24489602.07</v>
      </c>
      <c r="F254" s="50">
        <v>0</v>
      </c>
      <c r="G254" s="49">
        <f t="shared" si="40"/>
        <v>75732508.929999977</v>
      </c>
      <c r="H254" s="49">
        <v>0</v>
      </c>
      <c r="I254" s="52"/>
      <c r="J254" s="51">
        <f t="shared" si="41"/>
        <v>-15347255.709999999</v>
      </c>
      <c r="K254" s="50">
        <v>2314836.44</v>
      </c>
      <c r="L254" s="50">
        <v>0</v>
      </c>
      <c r="M254" s="49">
        <f t="shared" si="42"/>
        <v>-13032419.27</v>
      </c>
      <c r="N254" s="49">
        <f t="shared" si="43"/>
        <v>62700089.659999982</v>
      </c>
      <c r="O254" s="2"/>
      <c r="P254" s="2"/>
      <c r="Q254" s="2"/>
      <c r="R254" s="2" t="s">
        <v>109</v>
      </c>
      <c r="S254" s="2"/>
      <c r="T254" s="2"/>
      <c r="U254" s="2"/>
      <c r="V254" s="2"/>
      <c r="W254" s="2"/>
      <c r="X254" s="2"/>
      <c r="Y254" s="2"/>
      <c r="Z254" s="2"/>
    </row>
    <row r="255" spans="1:26" ht="12.75" customHeight="1" x14ac:dyDescent="0.3">
      <c r="A255" s="25">
        <v>13</v>
      </c>
      <c r="B255" s="25">
        <v>1910</v>
      </c>
      <c r="C255" s="26" t="s">
        <v>40</v>
      </c>
      <c r="D255" s="49">
        <f t="shared" si="39"/>
        <v>0</v>
      </c>
      <c r="E255" s="50">
        <v>0</v>
      </c>
      <c r="F255" s="50">
        <v>0</v>
      </c>
      <c r="G255" s="49">
        <f t="shared" si="40"/>
        <v>0</v>
      </c>
      <c r="H255" s="49">
        <v>0</v>
      </c>
      <c r="I255" s="52"/>
      <c r="J255" s="51">
        <f t="shared" si="41"/>
        <v>0</v>
      </c>
      <c r="K255" s="50">
        <v>0</v>
      </c>
      <c r="L255" s="50">
        <v>0</v>
      </c>
      <c r="M255" s="49">
        <f t="shared" si="42"/>
        <v>0</v>
      </c>
      <c r="N255" s="49">
        <f t="shared" si="43"/>
        <v>0</v>
      </c>
      <c r="O255" s="2"/>
      <c r="P255" s="2"/>
      <c r="Q255" s="2"/>
      <c r="R255" s="2" t="s">
        <v>110</v>
      </c>
      <c r="S255" s="2"/>
      <c r="T255" s="2"/>
      <c r="U255" s="2"/>
      <c r="V255" s="2"/>
      <c r="W255" s="2"/>
      <c r="X255" s="2"/>
      <c r="Y255" s="2"/>
      <c r="Z255" s="2"/>
    </row>
    <row r="256" spans="1:26" ht="12.75" customHeight="1" x14ac:dyDescent="0.3">
      <c r="A256" s="25">
        <v>8</v>
      </c>
      <c r="B256" s="25">
        <v>1915</v>
      </c>
      <c r="C256" s="26" t="s">
        <v>53</v>
      </c>
      <c r="D256" s="49">
        <f t="shared" si="39"/>
        <v>4511515.1500000004</v>
      </c>
      <c r="E256" s="50">
        <v>176609.16</v>
      </c>
      <c r="F256" s="50">
        <v>0</v>
      </c>
      <c r="G256" s="49">
        <f t="shared" si="40"/>
        <v>4688124.3100000005</v>
      </c>
      <c r="H256" s="49">
        <v>0</v>
      </c>
      <c r="I256" s="52"/>
      <c r="J256" s="51">
        <f t="shared" si="41"/>
        <v>-2418856.9</v>
      </c>
      <c r="K256" s="50">
        <v>-409758.68</v>
      </c>
      <c r="L256" s="50">
        <v>0</v>
      </c>
      <c r="M256" s="49">
        <f t="shared" si="42"/>
        <v>-2828615.58</v>
      </c>
      <c r="N256" s="49">
        <f t="shared" si="43"/>
        <v>1859508.7300000004</v>
      </c>
      <c r="O256" s="2"/>
      <c r="P256" s="2"/>
      <c r="Q256" s="2"/>
      <c r="R256" s="2" t="s">
        <v>111</v>
      </c>
      <c r="S256" s="2"/>
      <c r="T256" s="2"/>
      <c r="U256" s="2"/>
      <c r="V256" s="2"/>
      <c r="W256" s="2"/>
      <c r="X256" s="2"/>
      <c r="Y256" s="2"/>
      <c r="Z256" s="2"/>
    </row>
    <row r="257" spans="1:26" ht="12.75" customHeight="1" x14ac:dyDescent="0.3">
      <c r="A257" s="25">
        <v>8</v>
      </c>
      <c r="B257" s="25">
        <v>1915</v>
      </c>
      <c r="C257" s="26" t="s">
        <v>54</v>
      </c>
      <c r="D257" s="49">
        <f t="shared" si="39"/>
        <v>0</v>
      </c>
      <c r="E257" s="50">
        <v>0</v>
      </c>
      <c r="F257" s="50">
        <v>0</v>
      </c>
      <c r="G257" s="49">
        <f t="shared" si="40"/>
        <v>0</v>
      </c>
      <c r="H257" s="49">
        <v>0</v>
      </c>
      <c r="I257" s="52"/>
      <c r="J257" s="51">
        <f t="shared" si="41"/>
        <v>0</v>
      </c>
      <c r="K257" s="50">
        <v>0</v>
      </c>
      <c r="L257" s="50">
        <v>0</v>
      </c>
      <c r="M257" s="49">
        <f t="shared" si="42"/>
        <v>0</v>
      </c>
      <c r="N257" s="49">
        <f t="shared" si="43"/>
        <v>0</v>
      </c>
      <c r="O257" s="2"/>
      <c r="P257" s="2"/>
      <c r="Q257" s="2"/>
      <c r="R257" s="2" t="s">
        <v>111</v>
      </c>
      <c r="S257" s="2"/>
      <c r="T257" s="2"/>
      <c r="U257" s="2"/>
      <c r="V257" s="2"/>
      <c r="W257" s="2"/>
      <c r="X257" s="2"/>
      <c r="Y257" s="2"/>
      <c r="Z257" s="2"/>
    </row>
    <row r="258" spans="1:26" ht="12.75" customHeight="1" x14ac:dyDescent="0.3">
      <c r="A258" s="25">
        <v>10</v>
      </c>
      <c r="B258" s="25">
        <v>1920</v>
      </c>
      <c r="C258" s="26" t="s">
        <v>55</v>
      </c>
      <c r="D258" s="49">
        <f t="shared" si="39"/>
        <v>0</v>
      </c>
      <c r="E258" s="50">
        <v>0</v>
      </c>
      <c r="F258" s="50">
        <v>0</v>
      </c>
      <c r="G258" s="49">
        <f t="shared" si="40"/>
        <v>0</v>
      </c>
      <c r="H258" s="49">
        <v>0</v>
      </c>
      <c r="I258" s="52"/>
      <c r="J258" s="51">
        <f t="shared" si="41"/>
        <v>0</v>
      </c>
      <c r="K258" s="50">
        <v>0</v>
      </c>
      <c r="L258" s="50">
        <v>0</v>
      </c>
      <c r="M258" s="49">
        <f t="shared" si="42"/>
        <v>0</v>
      </c>
      <c r="N258" s="49">
        <f t="shared" si="43"/>
        <v>0</v>
      </c>
      <c r="O258" s="2"/>
      <c r="P258" s="2"/>
      <c r="Q258" s="2"/>
      <c r="R258" s="2" t="s">
        <v>112</v>
      </c>
      <c r="S258" s="2"/>
      <c r="T258" s="2"/>
      <c r="U258" s="2"/>
      <c r="V258" s="2"/>
      <c r="W258" s="2"/>
      <c r="X258" s="2"/>
      <c r="Y258" s="2"/>
      <c r="Z258" s="2"/>
    </row>
    <row r="259" spans="1:26" ht="12.75" customHeight="1" x14ac:dyDescent="0.3">
      <c r="A259" s="25">
        <v>45</v>
      </c>
      <c r="B259" s="25">
        <v>1920</v>
      </c>
      <c r="C259" s="26" t="s">
        <v>56</v>
      </c>
      <c r="D259" s="49">
        <f t="shared" si="39"/>
        <v>0</v>
      </c>
      <c r="E259" s="50">
        <v>0</v>
      </c>
      <c r="F259" s="50">
        <v>0</v>
      </c>
      <c r="G259" s="49">
        <f t="shared" si="40"/>
        <v>0</v>
      </c>
      <c r="H259" s="49">
        <v>0</v>
      </c>
      <c r="I259" s="52"/>
      <c r="J259" s="51">
        <f t="shared" si="41"/>
        <v>0</v>
      </c>
      <c r="K259" s="50">
        <v>0</v>
      </c>
      <c r="L259" s="50">
        <v>0</v>
      </c>
      <c r="M259" s="49">
        <f t="shared" si="42"/>
        <v>0</v>
      </c>
      <c r="N259" s="49">
        <f t="shared" si="43"/>
        <v>0</v>
      </c>
      <c r="O259" s="2"/>
      <c r="P259" s="2"/>
      <c r="Q259" s="2"/>
      <c r="R259" s="2" t="s">
        <v>112</v>
      </c>
      <c r="S259" s="2"/>
      <c r="T259" s="2"/>
      <c r="U259" s="2"/>
      <c r="V259" s="2"/>
      <c r="W259" s="2"/>
      <c r="X259" s="2"/>
      <c r="Y259" s="2"/>
      <c r="Z259" s="2"/>
    </row>
    <row r="260" spans="1:26" ht="12.75" customHeight="1" x14ac:dyDescent="0.3">
      <c r="A260" s="25">
        <v>50</v>
      </c>
      <c r="B260" s="25">
        <v>1920</v>
      </c>
      <c r="C260" s="26" t="s">
        <v>57</v>
      </c>
      <c r="D260" s="49">
        <f t="shared" si="39"/>
        <v>15970048.330000002</v>
      </c>
      <c r="E260" s="50">
        <v>5585658.5300000003</v>
      </c>
      <c r="F260" s="50">
        <v>0</v>
      </c>
      <c r="G260" s="49">
        <f t="shared" si="40"/>
        <v>21555706.860000003</v>
      </c>
      <c r="H260" s="49">
        <v>0</v>
      </c>
      <c r="I260" s="52"/>
      <c r="J260" s="51">
        <f t="shared" si="41"/>
        <v>-10036911.84</v>
      </c>
      <c r="K260" s="50">
        <v>-2128498.16</v>
      </c>
      <c r="L260" s="50">
        <v>0</v>
      </c>
      <c r="M260" s="49">
        <f t="shared" si="42"/>
        <v>-12165410</v>
      </c>
      <c r="N260" s="49">
        <f t="shared" si="43"/>
        <v>9390296.8600000031</v>
      </c>
      <c r="O260" s="2"/>
      <c r="P260" s="2"/>
      <c r="Q260" s="2"/>
      <c r="R260" s="2" t="s">
        <v>112</v>
      </c>
      <c r="S260" s="2"/>
      <c r="T260" s="2"/>
      <c r="U260" s="2"/>
      <c r="V260" s="2"/>
      <c r="W260" s="2"/>
      <c r="X260" s="2"/>
      <c r="Y260" s="2"/>
      <c r="Z260" s="2"/>
    </row>
    <row r="261" spans="1:26" ht="12.75" customHeight="1" x14ac:dyDescent="0.3">
      <c r="A261" s="25">
        <v>10</v>
      </c>
      <c r="B261" s="25">
        <v>1930</v>
      </c>
      <c r="C261" s="26" t="s">
        <v>58</v>
      </c>
      <c r="D261" s="49">
        <f t="shared" si="39"/>
        <v>27883171.229999997</v>
      </c>
      <c r="E261" s="50">
        <v>2918266.85</v>
      </c>
      <c r="F261" s="50">
        <v>-515217</v>
      </c>
      <c r="G261" s="49">
        <f t="shared" si="40"/>
        <v>30286221.079999998</v>
      </c>
      <c r="H261" s="49">
        <v>0</v>
      </c>
      <c r="I261" s="52"/>
      <c r="J261" s="51">
        <f t="shared" si="41"/>
        <v>-12801812.34</v>
      </c>
      <c r="K261" s="50">
        <v>-1895915.84</v>
      </c>
      <c r="L261" s="50">
        <v>432978</v>
      </c>
      <c r="M261" s="49">
        <f t="shared" si="42"/>
        <v>-14264750.18</v>
      </c>
      <c r="N261" s="49">
        <f t="shared" si="43"/>
        <v>16021470.899999999</v>
      </c>
      <c r="O261" s="2"/>
      <c r="P261" s="2"/>
      <c r="Q261" s="2"/>
      <c r="R261" s="2" t="s">
        <v>113</v>
      </c>
      <c r="S261" s="2"/>
      <c r="T261" s="2"/>
      <c r="U261" s="2"/>
      <c r="V261" s="2"/>
      <c r="W261" s="2"/>
      <c r="X261" s="2"/>
      <c r="Y261" s="2"/>
      <c r="Z261" s="2"/>
    </row>
    <row r="262" spans="1:26" ht="12.75" customHeight="1" x14ac:dyDescent="0.3">
      <c r="A262" s="25">
        <v>8</v>
      </c>
      <c r="B262" s="25">
        <v>1935</v>
      </c>
      <c r="C262" s="26" t="s">
        <v>59</v>
      </c>
      <c r="D262" s="49">
        <f t="shared" si="39"/>
        <v>696752.47000000009</v>
      </c>
      <c r="E262" s="50">
        <v>0</v>
      </c>
      <c r="F262" s="50">
        <v>0</v>
      </c>
      <c r="G262" s="49">
        <f t="shared" si="40"/>
        <v>696752.47000000009</v>
      </c>
      <c r="H262" s="49">
        <v>0</v>
      </c>
      <c r="I262" s="52"/>
      <c r="J262" s="51">
        <f t="shared" si="41"/>
        <v>-283614.20999999996</v>
      </c>
      <c r="K262" s="50">
        <v>-69839.06</v>
      </c>
      <c r="L262" s="50">
        <v>0</v>
      </c>
      <c r="M262" s="49">
        <f t="shared" si="42"/>
        <v>-353453.26999999996</v>
      </c>
      <c r="N262" s="49">
        <f t="shared" si="43"/>
        <v>343299.20000000013</v>
      </c>
      <c r="O262" s="2"/>
      <c r="P262" s="2"/>
      <c r="Q262" s="2"/>
      <c r="R262" s="2" t="s">
        <v>114</v>
      </c>
      <c r="S262" s="2"/>
      <c r="T262" s="2"/>
      <c r="U262" s="2"/>
      <c r="V262" s="2"/>
      <c r="W262" s="2"/>
      <c r="X262" s="2"/>
      <c r="Y262" s="2"/>
      <c r="Z262" s="2"/>
    </row>
    <row r="263" spans="1:26" ht="12.75" customHeight="1" x14ac:dyDescent="0.3">
      <c r="A263" s="25">
        <v>8</v>
      </c>
      <c r="B263" s="25">
        <v>1940</v>
      </c>
      <c r="C263" s="26" t="s">
        <v>60</v>
      </c>
      <c r="D263" s="49">
        <f t="shared" si="39"/>
        <v>6170732.2199999997</v>
      </c>
      <c r="E263" s="50">
        <v>674495.9</v>
      </c>
      <c r="F263" s="50">
        <v>0</v>
      </c>
      <c r="G263" s="49">
        <f t="shared" si="40"/>
        <v>6845228.1200000001</v>
      </c>
      <c r="H263" s="49">
        <v>0</v>
      </c>
      <c r="I263" s="52"/>
      <c r="J263" s="51">
        <f t="shared" si="41"/>
        <v>-3724992.4799999995</v>
      </c>
      <c r="K263" s="50">
        <v>-499091.1</v>
      </c>
      <c r="L263" s="50">
        <v>0</v>
      </c>
      <c r="M263" s="49">
        <f t="shared" si="42"/>
        <v>-4224083.5799999991</v>
      </c>
      <c r="N263" s="49">
        <f t="shared" si="43"/>
        <v>2621144.540000001</v>
      </c>
      <c r="O263" s="2"/>
      <c r="P263" s="2"/>
      <c r="Q263" s="2"/>
      <c r="R263" s="2" t="s">
        <v>115</v>
      </c>
      <c r="S263" s="2"/>
      <c r="T263" s="2"/>
      <c r="U263" s="2"/>
      <c r="V263" s="2"/>
      <c r="W263" s="2"/>
      <c r="X263" s="2"/>
      <c r="Y263" s="2"/>
      <c r="Z263" s="2"/>
    </row>
    <row r="264" spans="1:26" ht="12.75" customHeight="1" x14ac:dyDescent="0.3">
      <c r="A264" s="25">
        <v>8</v>
      </c>
      <c r="B264" s="25">
        <v>1945</v>
      </c>
      <c r="C264" s="26" t="s">
        <v>61</v>
      </c>
      <c r="D264" s="49">
        <f t="shared" si="39"/>
        <v>209466.99</v>
      </c>
      <c r="E264" s="50">
        <v>0</v>
      </c>
      <c r="F264" s="50">
        <v>0</v>
      </c>
      <c r="G264" s="49">
        <f t="shared" si="40"/>
        <v>209466.99</v>
      </c>
      <c r="H264" s="49">
        <v>0</v>
      </c>
      <c r="I264" s="52"/>
      <c r="J264" s="51">
        <f t="shared" si="41"/>
        <v>-209081.89999999997</v>
      </c>
      <c r="K264" s="50">
        <v>-129.43</v>
      </c>
      <c r="L264" s="50">
        <v>0</v>
      </c>
      <c r="M264" s="49">
        <f t="shared" si="42"/>
        <v>-209211.32999999996</v>
      </c>
      <c r="N264" s="49">
        <f t="shared" si="43"/>
        <v>255.6600000000326</v>
      </c>
      <c r="O264" s="2"/>
      <c r="P264" s="2"/>
      <c r="Q264" s="2"/>
      <c r="R264" s="2" t="s">
        <v>116</v>
      </c>
      <c r="S264" s="2"/>
      <c r="T264" s="2"/>
      <c r="U264" s="2"/>
      <c r="V264" s="2"/>
      <c r="W264" s="2"/>
      <c r="X264" s="2"/>
      <c r="Y264" s="2"/>
      <c r="Z264" s="2"/>
    </row>
    <row r="265" spans="1:26" ht="12.75" customHeight="1" x14ac:dyDescent="0.3">
      <c r="A265" s="25">
        <v>8</v>
      </c>
      <c r="B265" s="25">
        <v>1950</v>
      </c>
      <c r="C265" s="26" t="s">
        <v>62</v>
      </c>
      <c r="D265" s="49">
        <f t="shared" si="39"/>
        <v>1251634.03</v>
      </c>
      <c r="E265" s="50">
        <v>251018.13</v>
      </c>
      <c r="F265" s="50">
        <v>-41986</v>
      </c>
      <c r="G265" s="49">
        <f t="shared" si="40"/>
        <v>1460666.1600000001</v>
      </c>
      <c r="H265" s="49">
        <v>0</v>
      </c>
      <c r="I265" s="52"/>
      <c r="J265" s="51">
        <f t="shared" si="41"/>
        <v>-652333.05000000005</v>
      </c>
      <c r="K265" s="50">
        <v>-79457.81</v>
      </c>
      <c r="L265" s="50">
        <v>26584</v>
      </c>
      <c r="M265" s="49">
        <f t="shared" si="42"/>
        <v>-705206.8600000001</v>
      </c>
      <c r="N265" s="49">
        <f t="shared" si="43"/>
        <v>755459.3</v>
      </c>
      <c r="O265" s="2"/>
      <c r="P265" s="2"/>
      <c r="Q265" s="2"/>
      <c r="R265" s="2" t="s">
        <v>117</v>
      </c>
      <c r="S265" s="2"/>
      <c r="T265" s="2"/>
      <c r="U265" s="2"/>
      <c r="V265" s="2"/>
      <c r="W265" s="2"/>
      <c r="X265" s="2"/>
      <c r="Y265" s="2"/>
      <c r="Z265" s="2"/>
    </row>
    <row r="266" spans="1:26" ht="12.75" customHeight="1" x14ac:dyDescent="0.3">
      <c r="A266" s="25">
        <v>8</v>
      </c>
      <c r="B266" s="25">
        <v>1955</v>
      </c>
      <c r="C266" s="26" t="s">
        <v>63</v>
      </c>
      <c r="D266" s="49">
        <f t="shared" si="39"/>
        <v>14654078.629999999</v>
      </c>
      <c r="E266" s="50">
        <v>377115.3</v>
      </c>
      <c r="F266" s="50">
        <v>0</v>
      </c>
      <c r="G266" s="49">
        <f t="shared" si="40"/>
        <v>15031193.93</v>
      </c>
      <c r="H266" s="49">
        <v>0</v>
      </c>
      <c r="I266" s="52"/>
      <c r="J266" s="51">
        <f t="shared" si="41"/>
        <v>-9826186.8300000019</v>
      </c>
      <c r="K266" s="50">
        <v>-1416936.74</v>
      </c>
      <c r="L266" s="50">
        <v>0</v>
      </c>
      <c r="M266" s="49">
        <f t="shared" si="42"/>
        <v>-11243123.570000002</v>
      </c>
      <c r="N266" s="49">
        <f t="shared" si="43"/>
        <v>3788070.3599999975</v>
      </c>
      <c r="O266" s="2"/>
      <c r="P266" s="2"/>
      <c r="Q266" s="2"/>
      <c r="R266" s="2" t="s">
        <v>118</v>
      </c>
      <c r="S266" s="2"/>
      <c r="T266" s="2"/>
      <c r="U266" s="2"/>
      <c r="V266" s="2"/>
      <c r="W266" s="2"/>
      <c r="X266" s="2"/>
      <c r="Y266" s="2"/>
      <c r="Z266" s="2"/>
    </row>
    <row r="267" spans="1:26" ht="12.75" customHeight="1" x14ac:dyDescent="0.3">
      <c r="A267" s="25">
        <v>8</v>
      </c>
      <c r="B267" s="25">
        <v>1955</v>
      </c>
      <c r="C267" s="26" t="s">
        <v>64</v>
      </c>
      <c r="D267" s="49">
        <f t="shared" si="39"/>
        <v>0</v>
      </c>
      <c r="E267" s="50">
        <v>0</v>
      </c>
      <c r="F267" s="50">
        <v>0</v>
      </c>
      <c r="G267" s="49">
        <f t="shared" si="40"/>
        <v>0</v>
      </c>
      <c r="H267" s="49">
        <v>0</v>
      </c>
      <c r="I267" s="52"/>
      <c r="J267" s="51">
        <f t="shared" si="41"/>
        <v>0</v>
      </c>
      <c r="K267" s="50">
        <v>0</v>
      </c>
      <c r="L267" s="50">
        <v>0</v>
      </c>
      <c r="M267" s="49">
        <f t="shared" si="42"/>
        <v>0</v>
      </c>
      <c r="N267" s="49">
        <f t="shared" si="43"/>
        <v>0</v>
      </c>
      <c r="O267" s="2"/>
      <c r="P267" s="2"/>
      <c r="Q267" s="2"/>
      <c r="R267" s="2" t="s">
        <v>118</v>
      </c>
      <c r="S267" s="2"/>
      <c r="T267" s="2"/>
      <c r="U267" s="2"/>
      <c r="V267" s="2"/>
      <c r="W267" s="2"/>
      <c r="X267" s="2"/>
      <c r="Y267" s="2"/>
      <c r="Z267" s="2"/>
    </row>
    <row r="268" spans="1:26" ht="12.75" customHeight="1" x14ac:dyDescent="0.3">
      <c r="A268" s="25">
        <v>8</v>
      </c>
      <c r="B268" s="25">
        <v>1960</v>
      </c>
      <c r="C268" s="26" t="s">
        <v>86</v>
      </c>
      <c r="D268" s="49">
        <f t="shared" si="39"/>
        <v>200717.7</v>
      </c>
      <c r="E268" s="50">
        <v>0</v>
      </c>
      <c r="F268" s="50">
        <v>0</v>
      </c>
      <c r="G268" s="49">
        <f t="shared" si="40"/>
        <v>200717.7</v>
      </c>
      <c r="H268" s="49">
        <v>0</v>
      </c>
      <c r="I268" s="52"/>
      <c r="J268" s="51">
        <f t="shared" si="41"/>
        <v>-187445.95</v>
      </c>
      <c r="K268" s="50">
        <v>-4047.04</v>
      </c>
      <c r="L268" s="50">
        <v>0</v>
      </c>
      <c r="M268" s="49">
        <f t="shared" si="42"/>
        <v>-191492.99000000002</v>
      </c>
      <c r="N268" s="49">
        <f t="shared" si="43"/>
        <v>9224.7099999999919</v>
      </c>
      <c r="O268" s="2"/>
      <c r="P268" s="2"/>
      <c r="Q268" s="2"/>
      <c r="R268" s="2" t="s">
        <v>119</v>
      </c>
      <c r="S268" s="2"/>
      <c r="T268" s="2"/>
      <c r="U268" s="2"/>
      <c r="V268" s="2"/>
      <c r="W268" s="2"/>
      <c r="X268" s="2"/>
      <c r="Y268" s="2"/>
      <c r="Z268" s="2"/>
    </row>
    <row r="269" spans="1:26" ht="12.75" customHeight="1" x14ac:dyDescent="0.3">
      <c r="A269" s="1">
        <v>47</v>
      </c>
      <c r="B269" s="25">
        <v>1970</v>
      </c>
      <c r="C269" s="26" t="s">
        <v>66</v>
      </c>
      <c r="D269" s="49">
        <f t="shared" si="39"/>
        <v>0</v>
      </c>
      <c r="E269" s="50">
        <v>0</v>
      </c>
      <c r="F269" s="50">
        <v>0</v>
      </c>
      <c r="G269" s="49">
        <f t="shared" si="40"/>
        <v>0</v>
      </c>
      <c r="H269" s="49">
        <v>0</v>
      </c>
      <c r="I269" s="52"/>
      <c r="J269" s="51">
        <f t="shared" si="41"/>
        <v>0</v>
      </c>
      <c r="K269" s="50">
        <v>0</v>
      </c>
      <c r="L269" s="50">
        <v>0</v>
      </c>
      <c r="M269" s="49">
        <f t="shared" si="42"/>
        <v>0</v>
      </c>
      <c r="N269" s="49">
        <f t="shared" si="43"/>
        <v>0</v>
      </c>
      <c r="O269" s="2"/>
      <c r="P269" s="2"/>
      <c r="Q269" s="2"/>
      <c r="R269" s="2" t="s">
        <v>120</v>
      </c>
      <c r="S269" s="2"/>
      <c r="T269" s="2"/>
      <c r="U269" s="2"/>
      <c r="V269" s="2"/>
      <c r="W269" s="2"/>
      <c r="X269" s="2"/>
      <c r="Y269" s="2"/>
      <c r="Z269" s="2"/>
    </row>
    <row r="270" spans="1:26" ht="12.75" customHeight="1" x14ac:dyDescent="0.3">
      <c r="A270" s="25">
        <v>47</v>
      </c>
      <c r="B270" s="25">
        <v>1975</v>
      </c>
      <c r="C270" s="26" t="s">
        <v>67</v>
      </c>
      <c r="D270" s="49">
        <f t="shared" si="39"/>
        <v>0</v>
      </c>
      <c r="E270" s="50">
        <v>0</v>
      </c>
      <c r="F270" s="50">
        <v>0</v>
      </c>
      <c r="G270" s="49">
        <f t="shared" si="40"/>
        <v>0</v>
      </c>
      <c r="H270" s="49">
        <v>0</v>
      </c>
      <c r="I270" s="52"/>
      <c r="J270" s="51">
        <f t="shared" si="41"/>
        <v>0</v>
      </c>
      <c r="K270" s="50">
        <v>0</v>
      </c>
      <c r="L270" s="50">
        <v>0</v>
      </c>
      <c r="M270" s="49">
        <f t="shared" si="42"/>
        <v>0</v>
      </c>
      <c r="N270" s="49">
        <f t="shared" si="43"/>
        <v>0</v>
      </c>
      <c r="O270" s="2"/>
      <c r="P270" s="2"/>
      <c r="Q270" s="2"/>
      <c r="R270" s="2" t="s">
        <v>121</v>
      </c>
      <c r="S270" s="2"/>
      <c r="T270" s="2"/>
      <c r="U270" s="2"/>
      <c r="V270" s="2"/>
      <c r="W270" s="2"/>
      <c r="X270" s="2"/>
      <c r="Y270" s="2"/>
      <c r="Z270" s="2"/>
    </row>
    <row r="271" spans="1:26" ht="12.75" customHeight="1" x14ac:dyDescent="0.3">
      <c r="A271" s="25">
        <v>47</v>
      </c>
      <c r="B271" s="25">
        <v>1980</v>
      </c>
      <c r="C271" s="26" t="s">
        <v>68</v>
      </c>
      <c r="D271" s="49">
        <f t="shared" si="39"/>
        <v>22926899.490000002</v>
      </c>
      <c r="E271" s="50">
        <v>2594918.69</v>
      </c>
      <c r="F271" s="50">
        <v>-45785</v>
      </c>
      <c r="G271" s="49">
        <f t="shared" si="40"/>
        <v>25476033.180000003</v>
      </c>
      <c r="H271" s="49">
        <v>0</v>
      </c>
      <c r="I271" s="52"/>
      <c r="J271" s="51">
        <f t="shared" si="41"/>
        <v>-10428522.49</v>
      </c>
      <c r="K271" s="50">
        <v>-1403815.22</v>
      </c>
      <c r="L271" s="50">
        <v>2742</v>
      </c>
      <c r="M271" s="49">
        <f t="shared" si="42"/>
        <v>-11829595.710000001</v>
      </c>
      <c r="N271" s="49">
        <f t="shared" si="43"/>
        <v>13646437.470000003</v>
      </c>
      <c r="O271" s="2"/>
      <c r="P271" s="2"/>
      <c r="Q271" s="2"/>
      <c r="R271" s="2" t="s">
        <v>122</v>
      </c>
      <c r="S271" s="2"/>
      <c r="T271" s="2"/>
      <c r="U271" s="2"/>
      <c r="V271" s="2"/>
      <c r="W271" s="2"/>
      <c r="X271" s="2"/>
      <c r="Y271" s="2"/>
      <c r="Z271" s="2"/>
    </row>
    <row r="272" spans="1:26" ht="12.75" customHeight="1" x14ac:dyDescent="0.3">
      <c r="A272" s="25">
        <v>47</v>
      </c>
      <c r="B272" s="25">
        <v>1985</v>
      </c>
      <c r="C272" s="26" t="s">
        <v>69</v>
      </c>
      <c r="D272" s="49">
        <f t="shared" si="39"/>
        <v>900</v>
      </c>
      <c r="E272" s="50">
        <v>0</v>
      </c>
      <c r="F272" s="50">
        <v>0</v>
      </c>
      <c r="G272" s="49">
        <f t="shared" si="40"/>
        <v>900</v>
      </c>
      <c r="H272" s="49">
        <v>0</v>
      </c>
      <c r="I272" s="52"/>
      <c r="J272" s="51">
        <f t="shared" si="41"/>
        <v>-900</v>
      </c>
      <c r="K272" s="50">
        <v>0</v>
      </c>
      <c r="L272" s="50">
        <v>0</v>
      </c>
      <c r="M272" s="49">
        <f t="shared" si="42"/>
        <v>-900</v>
      </c>
      <c r="N272" s="49">
        <f t="shared" si="43"/>
        <v>0</v>
      </c>
      <c r="O272" s="2"/>
      <c r="P272" s="2"/>
      <c r="Q272" s="2"/>
      <c r="R272" s="2" t="s">
        <v>123</v>
      </c>
      <c r="S272" s="2"/>
      <c r="T272" s="2"/>
      <c r="U272" s="2"/>
      <c r="V272" s="2"/>
      <c r="W272" s="2"/>
      <c r="X272" s="2"/>
      <c r="Y272" s="2"/>
      <c r="Z272" s="2"/>
    </row>
    <row r="273" spans="1:26" ht="12.75" customHeight="1" x14ac:dyDescent="0.3">
      <c r="A273" s="1">
        <v>47</v>
      </c>
      <c r="B273" s="25">
        <v>1990</v>
      </c>
      <c r="C273" s="33" t="s">
        <v>70</v>
      </c>
      <c r="D273" s="49">
        <f t="shared" si="39"/>
        <v>0</v>
      </c>
      <c r="E273" s="50">
        <v>0</v>
      </c>
      <c r="F273" s="50">
        <v>0</v>
      </c>
      <c r="G273" s="49">
        <f t="shared" si="40"/>
        <v>0</v>
      </c>
      <c r="H273" s="49">
        <v>0</v>
      </c>
      <c r="I273" s="52"/>
      <c r="J273" s="51">
        <f t="shared" si="41"/>
        <v>0</v>
      </c>
      <c r="K273" s="50">
        <v>0</v>
      </c>
      <c r="L273" s="50">
        <v>0</v>
      </c>
      <c r="M273" s="49">
        <f t="shared" si="42"/>
        <v>0</v>
      </c>
      <c r="N273" s="49">
        <f t="shared" si="43"/>
        <v>0</v>
      </c>
      <c r="O273" s="2"/>
      <c r="P273" s="2"/>
      <c r="Q273" s="2"/>
      <c r="R273" s="2" t="s">
        <v>124</v>
      </c>
      <c r="S273" s="2"/>
      <c r="T273" s="2"/>
      <c r="U273" s="2"/>
      <c r="V273" s="2"/>
      <c r="W273" s="2"/>
      <c r="X273" s="2"/>
      <c r="Y273" s="2"/>
      <c r="Z273" s="2"/>
    </row>
    <row r="274" spans="1:26" ht="12.75" customHeight="1" x14ac:dyDescent="0.3">
      <c r="A274" s="25">
        <v>47</v>
      </c>
      <c r="B274" s="25">
        <v>1995</v>
      </c>
      <c r="C274" s="26" t="s">
        <v>71</v>
      </c>
      <c r="D274" s="49">
        <f t="shared" si="39"/>
        <v>0</v>
      </c>
      <c r="E274" s="50">
        <v>0</v>
      </c>
      <c r="F274" s="50">
        <v>0</v>
      </c>
      <c r="G274" s="49">
        <f t="shared" si="40"/>
        <v>0</v>
      </c>
      <c r="H274" s="49">
        <v>0</v>
      </c>
      <c r="I274" s="52"/>
      <c r="J274" s="51">
        <f t="shared" si="41"/>
        <v>0</v>
      </c>
      <c r="K274" s="50">
        <v>0</v>
      </c>
      <c r="L274" s="50">
        <v>0</v>
      </c>
      <c r="M274" s="49">
        <f t="shared" si="42"/>
        <v>0</v>
      </c>
      <c r="N274" s="49">
        <f t="shared" si="43"/>
        <v>0</v>
      </c>
      <c r="O274" s="2"/>
      <c r="P274" s="2"/>
      <c r="Q274" s="2"/>
      <c r="R274" s="2" t="s">
        <v>125</v>
      </c>
      <c r="S274" s="2"/>
      <c r="T274" s="2"/>
      <c r="U274" s="2"/>
      <c r="V274" s="2"/>
      <c r="W274" s="2"/>
      <c r="X274" s="2"/>
      <c r="Y274" s="2"/>
      <c r="Z274" s="2"/>
    </row>
    <row r="275" spans="1:26" ht="12.75" customHeight="1" x14ac:dyDescent="0.3">
      <c r="A275" s="25">
        <v>47</v>
      </c>
      <c r="B275" s="25">
        <v>2440</v>
      </c>
      <c r="C275" s="26" t="s">
        <v>87</v>
      </c>
      <c r="D275" s="49">
        <f t="shared" si="39"/>
        <v>-304366491.71999997</v>
      </c>
      <c r="E275" s="50">
        <v>-56035604.030000001</v>
      </c>
      <c r="F275" s="50">
        <v>0</v>
      </c>
      <c r="G275" s="49">
        <f t="shared" si="40"/>
        <v>-360402095.75</v>
      </c>
      <c r="H275" s="49">
        <v>0</v>
      </c>
      <c r="I275" s="2"/>
      <c r="J275" s="51">
        <f t="shared" si="41"/>
        <v>38166436.18</v>
      </c>
      <c r="K275" s="50">
        <v>9309350.4399999995</v>
      </c>
      <c r="L275" s="50">
        <v>0</v>
      </c>
      <c r="M275" s="49">
        <f t="shared" si="42"/>
        <v>47475786.619999997</v>
      </c>
      <c r="N275" s="49">
        <f t="shared" si="43"/>
        <v>-312926309.13</v>
      </c>
      <c r="O275" s="2"/>
      <c r="P275" s="2"/>
      <c r="Q275" s="2"/>
      <c r="R275" s="2" t="s">
        <v>126</v>
      </c>
      <c r="S275" s="2"/>
      <c r="T275" s="2"/>
      <c r="U275" s="2"/>
      <c r="V275" s="2"/>
      <c r="W275" s="2"/>
      <c r="X275" s="2"/>
      <c r="Y275" s="2"/>
      <c r="Z275" s="2"/>
    </row>
    <row r="276" spans="1:26" ht="12.75" customHeight="1" x14ac:dyDescent="0.3">
      <c r="A276" s="35"/>
      <c r="B276" s="35">
        <v>2005</v>
      </c>
      <c r="C276" s="36" t="s">
        <v>88</v>
      </c>
      <c r="D276" s="49">
        <f t="shared" si="39"/>
        <v>0</v>
      </c>
      <c r="E276" s="42">
        <v>0</v>
      </c>
      <c r="F276" s="42">
        <v>0</v>
      </c>
      <c r="G276" s="49">
        <f t="shared" si="40"/>
        <v>0</v>
      </c>
      <c r="H276" s="49">
        <v>0</v>
      </c>
      <c r="I276" s="2"/>
      <c r="J276" s="51">
        <f t="shared" si="41"/>
        <v>0</v>
      </c>
      <c r="K276" s="42">
        <v>0</v>
      </c>
      <c r="L276" s="42">
        <v>0</v>
      </c>
      <c r="M276" s="49">
        <f t="shared" si="42"/>
        <v>0</v>
      </c>
      <c r="N276" s="49">
        <f t="shared" si="43"/>
        <v>0</v>
      </c>
      <c r="O276" s="2"/>
      <c r="P276" s="2"/>
      <c r="Q276" s="2"/>
      <c r="R276" s="2" t="s">
        <v>127</v>
      </c>
      <c r="S276" s="2"/>
      <c r="T276" s="2"/>
      <c r="U276" s="2"/>
      <c r="V276" s="2"/>
      <c r="W276" s="2"/>
      <c r="X276" s="2"/>
      <c r="Y276" s="2"/>
      <c r="Z276" s="2"/>
    </row>
    <row r="277" spans="1:26" ht="12.75" customHeight="1" x14ac:dyDescent="0.3">
      <c r="A277" s="35"/>
      <c r="B277" s="35"/>
      <c r="C277" s="37" t="s">
        <v>74</v>
      </c>
      <c r="D277" s="44">
        <f t="shared" ref="D277:H277" si="44">SUM(D236:D276)</f>
        <v>1704612245.5400002</v>
      </c>
      <c r="E277" s="44">
        <f t="shared" si="44"/>
        <v>120122027.40000001</v>
      </c>
      <c r="F277" s="44">
        <f t="shared" si="44"/>
        <v>-2474897</v>
      </c>
      <c r="G277" s="44">
        <f t="shared" si="44"/>
        <v>1822259375.9399996</v>
      </c>
      <c r="H277" s="44">
        <f t="shared" si="44"/>
        <v>0</v>
      </c>
      <c r="I277" s="44"/>
      <c r="J277" s="44">
        <f t="shared" ref="J277:N277" si="45">SUM(J236:J276)</f>
        <v>-428856217.43999982</v>
      </c>
      <c r="K277" s="44">
        <f t="shared" si="45"/>
        <v>-59197370.970000014</v>
      </c>
      <c r="L277" s="44">
        <f t="shared" si="45"/>
        <v>1175894</v>
      </c>
      <c r="M277" s="44">
        <f t="shared" si="45"/>
        <v>-486877694.40999985</v>
      </c>
      <c r="N277" s="44">
        <f t="shared" si="45"/>
        <v>1335381681.5300002</v>
      </c>
      <c r="O277" s="2"/>
      <c r="P277" s="2"/>
      <c r="Q277" s="2"/>
      <c r="R277" s="2"/>
      <c r="S277" s="2"/>
      <c r="T277" s="2"/>
      <c r="U277" s="2"/>
      <c r="V277" s="2"/>
      <c r="W277" s="2"/>
      <c r="X277" s="2"/>
      <c r="Y277" s="2"/>
      <c r="Z277" s="2"/>
    </row>
    <row r="278" spans="1:26" ht="12.75" customHeight="1" x14ac:dyDescent="0.3">
      <c r="A278" s="35"/>
      <c r="B278" s="35"/>
      <c r="C278" s="39" t="s">
        <v>75</v>
      </c>
      <c r="D278" s="42"/>
      <c r="E278" s="42"/>
      <c r="F278" s="42"/>
      <c r="G278" s="49">
        <f t="shared" ref="G278:G279" si="46">D278+E278+F278</f>
        <v>0</v>
      </c>
      <c r="H278" s="49"/>
      <c r="I278" s="2"/>
      <c r="J278" s="42"/>
      <c r="K278" s="42"/>
      <c r="L278" s="42"/>
      <c r="M278" s="49">
        <f t="shared" ref="M278:M279" si="47">J278+K278+L278</f>
        <v>0</v>
      </c>
      <c r="N278" s="49">
        <f t="shared" ref="N278:N279" si="48">G278+M278</f>
        <v>0</v>
      </c>
      <c r="O278" s="2"/>
      <c r="P278" s="2"/>
      <c r="Q278" s="2"/>
      <c r="R278" s="2"/>
      <c r="S278" s="2"/>
      <c r="T278" s="2"/>
      <c r="U278" s="2"/>
      <c r="V278" s="2"/>
      <c r="W278" s="2"/>
      <c r="X278" s="2"/>
      <c r="Y278" s="2"/>
      <c r="Z278" s="2"/>
    </row>
    <row r="279" spans="1:26" ht="12.75" customHeight="1" x14ac:dyDescent="0.3">
      <c r="A279" s="35"/>
      <c r="B279" s="35"/>
      <c r="C279" s="40" t="s">
        <v>76</v>
      </c>
      <c r="D279" s="50">
        <f>G216</f>
        <v>-12203859.9</v>
      </c>
      <c r="E279" s="42">
        <v>0</v>
      </c>
      <c r="F279" s="42">
        <v>0</v>
      </c>
      <c r="G279" s="49">
        <f t="shared" si="46"/>
        <v>-12203859.9</v>
      </c>
      <c r="H279" s="49"/>
      <c r="I279" s="2"/>
      <c r="J279" s="50">
        <f>M216</f>
        <v>1902706.39</v>
      </c>
      <c r="K279" s="27">
        <v>409536.94</v>
      </c>
      <c r="L279" s="27">
        <v>0</v>
      </c>
      <c r="M279" s="49">
        <f t="shared" si="47"/>
        <v>2312243.33</v>
      </c>
      <c r="N279" s="49">
        <f t="shared" si="48"/>
        <v>-9891616.5700000003</v>
      </c>
      <c r="O279" s="2"/>
      <c r="P279" s="2"/>
      <c r="Q279" s="2"/>
      <c r="R279" s="2"/>
      <c r="S279" s="2"/>
      <c r="T279" s="2"/>
      <c r="U279" s="2"/>
      <c r="V279" s="2"/>
      <c r="W279" s="2"/>
      <c r="X279" s="2"/>
      <c r="Y279" s="2"/>
      <c r="Z279" s="2"/>
    </row>
    <row r="280" spans="1:26" ht="12.75" customHeight="1" x14ac:dyDescent="0.3">
      <c r="A280" s="35"/>
      <c r="B280" s="35"/>
      <c r="C280" s="37" t="s">
        <v>77</v>
      </c>
      <c r="D280" s="44">
        <f t="shared" ref="D280:G280" si="49">SUM(D277:D279)</f>
        <v>1692408385.6400001</v>
      </c>
      <c r="E280" s="44">
        <f t="shared" si="49"/>
        <v>120122027.40000001</v>
      </c>
      <c r="F280" s="44">
        <f t="shared" si="49"/>
        <v>-2474897</v>
      </c>
      <c r="G280" s="44">
        <f t="shared" si="49"/>
        <v>1810055516.0399995</v>
      </c>
      <c r="H280" s="49"/>
      <c r="I280" s="44"/>
      <c r="J280" s="44">
        <f t="shared" ref="J280:N280" si="50">SUM(J277:J279)</f>
        <v>-426953511.04999983</v>
      </c>
      <c r="K280" s="44">
        <f t="shared" si="50"/>
        <v>-58787834.030000016</v>
      </c>
      <c r="L280" s="44">
        <f t="shared" si="50"/>
        <v>1175894</v>
      </c>
      <c r="M280" s="44">
        <f t="shared" si="50"/>
        <v>-484565451.07999986</v>
      </c>
      <c r="N280" s="44">
        <f t="shared" si="50"/>
        <v>1325490064.9600003</v>
      </c>
      <c r="O280" s="2"/>
      <c r="P280" s="2"/>
      <c r="Q280" s="2"/>
      <c r="R280" s="2"/>
      <c r="S280" s="2"/>
      <c r="T280" s="2"/>
      <c r="U280" s="2"/>
      <c r="V280" s="2"/>
      <c r="W280" s="2"/>
      <c r="X280" s="2"/>
      <c r="Y280" s="2"/>
      <c r="Z280" s="2"/>
    </row>
    <row r="281" spans="1:26" ht="12.75" customHeight="1" x14ac:dyDescent="0.3">
      <c r="A281" s="35"/>
      <c r="B281" s="35"/>
      <c r="C281" s="41" t="s">
        <v>78</v>
      </c>
      <c r="D281" s="50">
        <f>G218</f>
        <v>35341600</v>
      </c>
      <c r="E281" s="50">
        <v>15960346</v>
      </c>
      <c r="F281" s="50"/>
      <c r="G281" s="49">
        <f>D281+E281+F281</f>
        <v>51301946</v>
      </c>
      <c r="H281" s="49">
        <v>0</v>
      </c>
      <c r="I281" s="52"/>
      <c r="J281" s="2"/>
      <c r="K281" s="2"/>
      <c r="L281" s="2"/>
      <c r="M281" s="49">
        <f>J281+K281+L281</f>
        <v>0</v>
      </c>
      <c r="N281" s="49">
        <f>G281+M281</f>
        <v>51301946</v>
      </c>
      <c r="O281" s="2"/>
      <c r="P281" s="2"/>
      <c r="Q281" s="2"/>
      <c r="R281" s="2"/>
      <c r="S281" s="2"/>
      <c r="T281" s="2"/>
      <c r="U281" s="2"/>
      <c r="V281" s="2"/>
      <c r="W281" s="2"/>
      <c r="X281" s="2"/>
      <c r="Y281" s="2"/>
      <c r="Z281" s="2"/>
    </row>
    <row r="282" spans="1:26" ht="12.75" customHeight="1" x14ac:dyDescent="0.3">
      <c r="A282" s="35"/>
      <c r="B282" s="35"/>
      <c r="C282" s="41" t="s">
        <v>79</v>
      </c>
      <c r="D282" s="44">
        <f t="shared" ref="D282:N282" si="51">SUM(D280:D281)</f>
        <v>1727749985.6400001</v>
      </c>
      <c r="E282" s="44">
        <f t="shared" si="51"/>
        <v>136082373.40000001</v>
      </c>
      <c r="F282" s="44">
        <f t="shared" si="51"/>
        <v>-2474897</v>
      </c>
      <c r="G282" s="44">
        <f t="shared" si="51"/>
        <v>1861357462.0399995</v>
      </c>
      <c r="H282" s="44">
        <f t="shared" si="51"/>
        <v>0</v>
      </c>
      <c r="I282" s="44">
        <f t="shared" si="51"/>
        <v>0</v>
      </c>
      <c r="J282" s="44">
        <f t="shared" si="51"/>
        <v>-426953511.04999983</v>
      </c>
      <c r="K282" s="44">
        <f t="shared" si="51"/>
        <v>-58787834.030000016</v>
      </c>
      <c r="L282" s="44">
        <f t="shared" si="51"/>
        <v>1175894</v>
      </c>
      <c r="M282" s="44">
        <f t="shared" si="51"/>
        <v>-484565451.07999986</v>
      </c>
      <c r="N282" s="44">
        <f t="shared" si="51"/>
        <v>1376792010.9600003</v>
      </c>
      <c r="O282" s="2"/>
      <c r="P282" s="2"/>
      <c r="Q282" s="2"/>
      <c r="R282" s="2"/>
      <c r="S282" s="2"/>
      <c r="T282" s="2"/>
      <c r="U282" s="2"/>
      <c r="V282" s="2"/>
      <c r="W282" s="2"/>
      <c r="X282" s="2"/>
      <c r="Y282" s="2"/>
      <c r="Z282" s="2"/>
    </row>
    <row r="283" spans="1:26" ht="12.75" customHeight="1" x14ac:dyDescent="0.3">
      <c r="A283" s="35"/>
      <c r="B283" s="35"/>
      <c r="C283" s="58" t="s">
        <v>80</v>
      </c>
      <c r="D283" s="59"/>
      <c r="E283" s="59"/>
      <c r="F283" s="59"/>
      <c r="G283" s="59"/>
      <c r="H283" s="59"/>
      <c r="I283" s="59"/>
      <c r="J283" s="60"/>
      <c r="K283" s="42"/>
      <c r="L283" s="2"/>
      <c r="M283" s="43"/>
      <c r="N283" s="43"/>
      <c r="O283" s="2"/>
      <c r="P283" s="2"/>
      <c r="Q283" s="2"/>
      <c r="R283" s="2"/>
      <c r="S283" s="2"/>
      <c r="T283" s="2"/>
      <c r="U283" s="2"/>
      <c r="V283" s="2"/>
      <c r="W283" s="2"/>
      <c r="X283" s="2"/>
      <c r="Y283" s="2"/>
      <c r="Z283" s="2"/>
    </row>
    <row r="284" spans="1:26" ht="12.75" customHeight="1" x14ac:dyDescent="0.3">
      <c r="A284" s="35"/>
      <c r="B284" s="35"/>
      <c r="C284" s="58" t="s">
        <v>81</v>
      </c>
      <c r="D284" s="59"/>
      <c r="E284" s="59"/>
      <c r="F284" s="59"/>
      <c r="G284" s="59"/>
      <c r="H284" s="59"/>
      <c r="I284" s="59"/>
      <c r="J284" s="60"/>
      <c r="K284" s="44">
        <f>K282+K283</f>
        <v>-58787834.030000016</v>
      </c>
      <c r="L284" s="2"/>
      <c r="M284" s="43"/>
      <c r="N284" s="43"/>
      <c r="O284" s="2"/>
      <c r="P284" s="2"/>
      <c r="Q284" s="2"/>
      <c r="R284" s="2"/>
      <c r="S284" s="2"/>
      <c r="T284" s="2"/>
      <c r="U284" s="2"/>
      <c r="V284" s="2"/>
      <c r="W284" s="2"/>
      <c r="X284" s="2"/>
      <c r="Y284" s="2"/>
      <c r="Z284" s="2"/>
    </row>
    <row r="285" spans="1:26" ht="12.75" customHeight="1" x14ac:dyDescent="0.3">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3">
      <c r="A286" s="1"/>
      <c r="B286" s="1"/>
      <c r="C286" s="2"/>
      <c r="D286" s="2"/>
      <c r="E286" s="2"/>
      <c r="F286" s="2"/>
      <c r="G286" s="2"/>
      <c r="H286" s="2"/>
      <c r="I286" s="2"/>
      <c r="J286" s="2" t="s">
        <v>82</v>
      </c>
      <c r="K286" s="2"/>
      <c r="L286" s="2"/>
      <c r="M286" s="2"/>
      <c r="N286" s="2"/>
      <c r="O286" s="2"/>
      <c r="P286" s="2"/>
      <c r="Q286" s="2"/>
      <c r="R286" s="2"/>
      <c r="S286" s="2"/>
      <c r="T286" s="2"/>
      <c r="U286" s="2"/>
      <c r="V286" s="2"/>
      <c r="W286" s="2"/>
      <c r="X286" s="2"/>
      <c r="Y286" s="2"/>
      <c r="Z286" s="2"/>
    </row>
    <row r="287" spans="1:26" ht="12.75" customHeight="1" x14ac:dyDescent="0.3">
      <c r="A287" s="35">
        <v>10</v>
      </c>
      <c r="B287" s="35"/>
      <c r="C287" s="45" t="s">
        <v>83</v>
      </c>
      <c r="D287" s="46"/>
      <c r="E287" s="46"/>
      <c r="F287" s="46"/>
      <c r="G287" s="46"/>
      <c r="H287" s="46"/>
      <c r="I287" s="46"/>
      <c r="J287" s="46" t="s">
        <v>83</v>
      </c>
      <c r="K287" s="46"/>
      <c r="L287" s="47"/>
      <c r="M287" s="2"/>
      <c r="N287" s="2"/>
      <c r="O287" s="2"/>
      <c r="P287" s="2"/>
      <c r="Q287" s="2"/>
      <c r="R287" s="2"/>
      <c r="S287" s="2"/>
      <c r="T287" s="2"/>
      <c r="U287" s="2"/>
      <c r="V287" s="2"/>
      <c r="W287" s="2"/>
      <c r="X287" s="2"/>
      <c r="Y287" s="2"/>
      <c r="Z287" s="2"/>
    </row>
    <row r="288" spans="1:26" ht="12.75" customHeight="1" x14ac:dyDescent="0.3">
      <c r="A288" s="35">
        <v>8</v>
      </c>
      <c r="B288" s="35"/>
      <c r="C288" s="45" t="s">
        <v>59</v>
      </c>
      <c r="D288" s="46"/>
      <c r="E288" s="46"/>
      <c r="F288" s="46"/>
      <c r="G288" s="46"/>
      <c r="H288" s="46"/>
      <c r="I288" s="46"/>
      <c r="J288" s="46" t="s">
        <v>59</v>
      </c>
      <c r="K288" s="46"/>
      <c r="L288" s="47"/>
      <c r="M288" s="2"/>
      <c r="N288" s="2"/>
      <c r="O288" s="2"/>
      <c r="P288" s="2"/>
      <c r="Q288" s="2"/>
      <c r="R288" s="2"/>
      <c r="S288" s="2"/>
      <c r="T288" s="2"/>
      <c r="U288" s="2"/>
      <c r="V288" s="2"/>
      <c r="W288" s="2"/>
      <c r="X288" s="2"/>
      <c r="Y288" s="2"/>
      <c r="Z288" s="2"/>
    </row>
    <row r="289" spans="1:26" ht="12.75" customHeight="1" x14ac:dyDescent="0.3">
      <c r="A289" s="35">
        <v>47</v>
      </c>
      <c r="B289" s="35"/>
      <c r="C289" s="45" t="s">
        <v>84</v>
      </c>
      <c r="D289" s="46"/>
      <c r="E289" s="46"/>
      <c r="F289" s="46"/>
      <c r="G289" s="46"/>
      <c r="H289" s="46"/>
      <c r="I289" s="46"/>
      <c r="J289" s="46" t="s">
        <v>84</v>
      </c>
      <c r="K289" s="46"/>
      <c r="L289" s="47"/>
      <c r="M289" s="2"/>
      <c r="N289" s="2"/>
      <c r="O289" s="2"/>
      <c r="P289" s="2"/>
      <c r="Q289" s="2"/>
      <c r="R289" s="2"/>
      <c r="S289" s="2"/>
      <c r="T289" s="2"/>
      <c r="U289" s="2"/>
      <c r="V289" s="2"/>
      <c r="W289" s="2"/>
      <c r="X289" s="2"/>
      <c r="Y289" s="2"/>
      <c r="Z289" s="2"/>
    </row>
    <row r="290" spans="1:26" ht="12.75" customHeight="1" x14ac:dyDescent="0.3">
      <c r="A290" s="1"/>
      <c r="B290" s="1"/>
      <c r="C290" s="2"/>
      <c r="D290" s="2"/>
      <c r="E290" s="2"/>
      <c r="F290" s="2"/>
      <c r="G290" s="2"/>
      <c r="H290" s="2"/>
      <c r="I290" s="2"/>
      <c r="J290" s="62" t="s">
        <v>85</v>
      </c>
      <c r="K290" s="59"/>
      <c r="L290" s="48">
        <f>K284-L287-L288-L289</f>
        <v>-58787834.030000016</v>
      </c>
      <c r="M290" s="2"/>
      <c r="N290" s="2"/>
      <c r="O290" s="2"/>
      <c r="P290" s="2"/>
      <c r="Q290" s="2"/>
      <c r="R290" s="2"/>
      <c r="S290" s="2"/>
      <c r="T290" s="2"/>
      <c r="U290" s="2"/>
      <c r="V290" s="2"/>
      <c r="W290" s="2"/>
      <c r="X290" s="2"/>
      <c r="Y290" s="2"/>
      <c r="Z290" s="2"/>
    </row>
    <row r="291" spans="1:26" ht="12.75" customHeight="1" x14ac:dyDescent="0.3">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3">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3">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thickBot="1" x14ac:dyDescent="0.35">
      <c r="A294" s="1"/>
      <c r="B294" s="1"/>
      <c r="C294" s="2"/>
      <c r="D294" s="2"/>
      <c r="E294" s="11" t="s">
        <v>18</v>
      </c>
      <c r="F294" s="12" t="s">
        <v>19</v>
      </c>
      <c r="G294" s="2"/>
      <c r="H294" s="2"/>
      <c r="I294" s="2"/>
      <c r="J294" s="2"/>
      <c r="K294" s="2"/>
      <c r="L294" s="2"/>
      <c r="M294" s="2"/>
      <c r="N294" s="2"/>
      <c r="O294" s="2"/>
      <c r="P294" s="2"/>
      <c r="Q294" s="2"/>
      <c r="R294" s="2"/>
      <c r="S294" s="2"/>
      <c r="T294" s="2"/>
      <c r="U294" s="2"/>
      <c r="V294" s="2"/>
      <c r="W294" s="2"/>
      <c r="X294" s="2"/>
      <c r="Y294" s="2"/>
      <c r="Z294" s="2"/>
    </row>
    <row r="295" spans="1:26" ht="12.75" customHeight="1" thickBot="1" x14ac:dyDescent="0.35">
      <c r="A295" s="1"/>
      <c r="B295" s="1"/>
      <c r="C295" s="2"/>
      <c r="D295" s="2"/>
      <c r="E295" s="11" t="s">
        <v>20</v>
      </c>
      <c r="F295" s="13">
        <v>2025</v>
      </c>
      <c r="G295" s="14"/>
      <c r="H295" s="15" t="b">
        <f>IF(F295=2014,4,IF(F295=2015,5,IF(F295=2016,6,IF(F295=2017,7,IF(F295=2018,8,IF(F295=2019,9,IF(F295=2020,10)))))))</f>
        <v>0</v>
      </c>
      <c r="I295" s="2"/>
      <c r="J295" s="2"/>
      <c r="K295" s="2"/>
      <c r="L295" s="2"/>
      <c r="M295" s="2"/>
      <c r="N295" s="2"/>
      <c r="O295" s="2"/>
      <c r="P295" s="2"/>
      <c r="Q295" s="2"/>
      <c r="R295" s="2"/>
      <c r="S295" s="2"/>
      <c r="T295" s="2"/>
      <c r="U295" s="2"/>
      <c r="V295" s="2"/>
      <c r="W295" s="2"/>
      <c r="X295" s="2"/>
      <c r="Y295" s="2"/>
      <c r="Z295" s="2"/>
    </row>
    <row r="296" spans="1:26" ht="12.75" customHeight="1" x14ac:dyDescent="0.3">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3">
      <c r="A297" s="1"/>
      <c r="B297" s="1"/>
      <c r="C297" s="2"/>
      <c r="D297" s="61" t="s">
        <v>21</v>
      </c>
      <c r="E297" s="59"/>
      <c r="F297" s="59"/>
      <c r="G297" s="59"/>
      <c r="H297" s="60"/>
      <c r="I297" s="2"/>
      <c r="J297" s="16"/>
      <c r="K297" s="17" t="s">
        <v>22</v>
      </c>
      <c r="L297" s="17"/>
      <c r="M297" s="18"/>
      <c r="N297" s="2"/>
      <c r="O297" s="2"/>
      <c r="P297" s="2"/>
      <c r="Q297" s="2"/>
      <c r="R297" s="2"/>
      <c r="S297" s="2"/>
      <c r="T297" s="2"/>
      <c r="U297" s="2"/>
      <c r="V297" s="2"/>
      <c r="W297" s="2"/>
      <c r="X297" s="2"/>
      <c r="Y297" s="2"/>
      <c r="Z297" s="2"/>
    </row>
    <row r="298" spans="1:26" ht="30" customHeight="1" x14ac:dyDescent="0.3">
      <c r="A298" s="19" t="s">
        <v>23</v>
      </c>
      <c r="B298" s="19" t="s">
        <v>24</v>
      </c>
      <c r="C298" s="20" t="s">
        <v>25</v>
      </c>
      <c r="D298" s="19" t="s">
        <v>26</v>
      </c>
      <c r="E298" s="21" t="s">
        <v>27</v>
      </c>
      <c r="F298" s="21" t="s">
        <v>28</v>
      </c>
      <c r="G298" s="19" t="s">
        <v>29</v>
      </c>
      <c r="H298" s="19" t="s">
        <v>30</v>
      </c>
      <c r="I298" s="22"/>
      <c r="J298" s="19" t="s">
        <v>26</v>
      </c>
      <c r="K298" s="23" t="s">
        <v>31</v>
      </c>
      <c r="L298" s="23" t="s">
        <v>28</v>
      </c>
      <c r="M298" s="24" t="s">
        <v>29</v>
      </c>
      <c r="N298" s="19" t="s">
        <v>32</v>
      </c>
      <c r="O298" s="2"/>
      <c r="P298" s="2"/>
      <c r="Q298" s="2"/>
      <c r="R298" s="2"/>
      <c r="S298" s="2"/>
      <c r="T298" s="2"/>
      <c r="U298" s="2"/>
      <c r="V298" s="2"/>
      <c r="W298" s="2"/>
      <c r="X298" s="2"/>
      <c r="Y298" s="2"/>
      <c r="Z298" s="2"/>
    </row>
    <row r="299" spans="1:26" ht="25.5" customHeight="1" x14ac:dyDescent="0.3">
      <c r="A299" s="19"/>
      <c r="B299" s="25">
        <v>1609</v>
      </c>
      <c r="C299" s="26" t="s">
        <v>33</v>
      </c>
      <c r="D299" s="49">
        <f t="shared" ref="D299:D339" si="52">G236</f>
        <v>80639928.859999999</v>
      </c>
      <c r="E299" s="50">
        <v>0</v>
      </c>
      <c r="F299" s="50">
        <v>0</v>
      </c>
      <c r="G299" s="49">
        <f t="shared" ref="G299:G339" si="53">D299+E299+F299</f>
        <v>80639928.859999999</v>
      </c>
      <c r="H299" s="49">
        <v>0</v>
      </c>
      <c r="I299" s="22"/>
      <c r="J299" s="51">
        <f t="shared" ref="J299:J339" si="54">M236</f>
        <v>-9666279.6199999992</v>
      </c>
      <c r="K299" s="50">
        <v>-1882789.99</v>
      </c>
      <c r="L299" s="50">
        <v>0</v>
      </c>
      <c r="M299" s="49">
        <f t="shared" ref="M299:M339" si="55">J299+K299+L299</f>
        <v>-11549069.609999999</v>
      </c>
      <c r="N299" s="49">
        <f t="shared" ref="N299:N339" si="56">G299+M299</f>
        <v>69090859.25</v>
      </c>
      <c r="O299" s="2"/>
      <c r="P299" s="2"/>
      <c r="Q299" s="2"/>
      <c r="R299" s="2" t="s">
        <v>92</v>
      </c>
      <c r="S299" s="2"/>
      <c r="T299" s="2"/>
      <c r="U299" s="2"/>
      <c r="V299" s="2"/>
      <c r="W299" s="2"/>
      <c r="X299" s="2"/>
      <c r="Y299" s="2"/>
      <c r="Z299" s="2"/>
    </row>
    <row r="300" spans="1:26" ht="12.75" customHeight="1" x14ac:dyDescent="0.3">
      <c r="A300" s="25">
        <v>12</v>
      </c>
      <c r="B300" s="25">
        <v>1611</v>
      </c>
      <c r="C300" s="26" t="s">
        <v>34</v>
      </c>
      <c r="D300" s="49">
        <f t="shared" si="52"/>
        <v>95710708.210000008</v>
      </c>
      <c r="E300" s="50">
        <v>7047544.1299999999</v>
      </c>
      <c r="F300" s="50">
        <v>0</v>
      </c>
      <c r="G300" s="49">
        <f t="shared" si="53"/>
        <v>102758252.34</v>
      </c>
      <c r="H300" s="49">
        <v>0</v>
      </c>
      <c r="I300" s="52"/>
      <c r="J300" s="51">
        <f t="shared" si="54"/>
        <v>-68023320.980000004</v>
      </c>
      <c r="K300" s="50">
        <v>-8691591.2899999991</v>
      </c>
      <c r="L300" s="50">
        <v>0</v>
      </c>
      <c r="M300" s="49">
        <f t="shared" si="55"/>
        <v>-76714912.270000011</v>
      </c>
      <c r="N300" s="49">
        <f t="shared" si="56"/>
        <v>26043340.069999993</v>
      </c>
      <c r="O300" s="2"/>
      <c r="P300" s="2"/>
      <c r="Q300" s="2"/>
      <c r="R300" s="2" t="s">
        <v>93</v>
      </c>
      <c r="S300" s="2"/>
      <c r="T300" s="2"/>
      <c r="U300" s="2"/>
      <c r="V300" s="2"/>
      <c r="W300" s="2"/>
      <c r="X300" s="2"/>
      <c r="Y300" s="2"/>
      <c r="Z300" s="2"/>
    </row>
    <row r="301" spans="1:26" ht="12.75" customHeight="1" x14ac:dyDescent="0.3">
      <c r="A301" s="25" t="s">
        <v>35</v>
      </c>
      <c r="B301" s="25">
        <v>1612</v>
      </c>
      <c r="C301" s="26" t="s">
        <v>36</v>
      </c>
      <c r="D301" s="49">
        <f t="shared" si="52"/>
        <v>3264269.79</v>
      </c>
      <c r="E301" s="50">
        <v>24641.1</v>
      </c>
      <c r="F301" s="50">
        <v>0</v>
      </c>
      <c r="G301" s="49">
        <f t="shared" si="53"/>
        <v>3288910.89</v>
      </c>
      <c r="H301" s="49">
        <v>0</v>
      </c>
      <c r="I301" s="52"/>
      <c r="J301" s="51">
        <f t="shared" si="54"/>
        <v>-702612.94000000006</v>
      </c>
      <c r="K301" s="50">
        <v>-78742.37</v>
      </c>
      <c r="L301" s="50">
        <v>0</v>
      </c>
      <c r="M301" s="49">
        <f t="shared" si="55"/>
        <v>-781355.31</v>
      </c>
      <c r="N301" s="49">
        <f t="shared" si="56"/>
        <v>2507555.58</v>
      </c>
      <c r="O301" s="2"/>
      <c r="P301" s="2"/>
      <c r="Q301" s="2"/>
      <c r="R301" s="2" t="s">
        <v>94</v>
      </c>
      <c r="S301" s="2"/>
      <c r="T301" s="2"/>
      <c r="U301" s="2"/>
      <c r="V301" s="2"/>
      <c r="W301" s="2"/>
      <c r="X301" s="2"/>
      <c r="Y301" s="2"/>
      <c r="Z301" s="2"/>
    </row>
    <row r="302" spans="1:26" ht="12.75" customHeight="1" x14ac:dyDescent="0.3">
      <c r="A302" s="25" t="s">
        <v>37</v>
      </c>
      <c r="B302" s="25">
        <v>1805</v>
      </c>
      <c r="C302" s="26" t="s">
        <v>38</v>
      </c>
      <c r="D302" s="49">
        <f t="shared" si="52"/>
        <v>10502914.66</v>
      </c>
      <c r="E302" s="50">
        <v>7127421.1399999997</v>
      </c>
      <c r="F302" s="50">
        <v>0</v>
      </c>
      <c r="G302" s="49">
        <f t="shared" si="53"/>
        <v>17630335.800000001</v>
      </c>
      <c r="H302" s="49">
        <v>0</v>
      </c>
      <c r="I302" s="52"/>
      <c r="J302" s="51">
        <f t="shared" si="54"/>
        <v>0</v>
      </c>
      <c r="K302" s="50">
        <v>0</v>
      </c>
      <c r="L302" s="50">
        <v>0</v>
      </c>
      <c r="M302" s="49">
        <f t="shared" si="55"/>
        <v>0</v>
      </c>
      <c r="N302" s="49">
        <f t="shared" si="56"/>
        <v>17630335.800000001</v>
      </c>
      <c r="O302" s="2"/>
      <c r="P302" s="2"/>
      <c r="Q302" s="2"/>
      <c r="R302" s="2" t="s">
        <v>95</v>
      </c>
      <c r="S302" s="2"/>
      <c r="T302" s="2"/>
      <c r="U302" s="2"/>
      <c r="V302" s="2"/>
      <c r="W302" s="2"/>
      <c r="X302" s="2"/>
      <c r="Y302" s="2"/>
      <c r="Z302" s="2"/>
    </row>
    <row r="303" spans="1:26" ht="12.75" customHeight="1" x14ac:dyDescent="0.3">
      <c r="A303" s="25">
        <v>47</v>
      </c>
      <c r="B303" s="25">
        <v>1808</v>
      </c>
      <c r="C303" s="26" t="s">
        <v>39</v>
      </c>
      <c r="D303" s="49">
        <f t="shared" si="52"/>
        <v>65306204.060000002</v>
      </c>
      <c r="E303" s="50">
        <v>9594261.2699999996</v>
      </c>
      <c r="F303" s="50">
        <v>0</v>
      </c>
      <c r="G303" s="49">
        <f t="shared" si="53"/>
        <v>74900465.329999998</v>
      </c>
      <c r="H303" s="49">
        <v>0</v>
      </c>
      <c r="I303" s="52"/>
      <c r="J303" s="51">
        <f t="shared" si="54"/>
        <v>-14450785.599999998</v>
      </c>
      <c r="K303" s="50">
        <v>-1665971.92</v>
      </c>
      <c r="L303" s="50">
        <v>0</v>
      </c>
      <c r="M303" s="49">
        <f t="shared" si="55"/>
        <v>-16116757.519999998</v>
      </c>
      <c r="N303" s="49">
        <f t="shared" si="56"/>
        <v>58783707.810000002</v>
      </c>
      <c r="O303" s="2"/>
      <c r="P303" s="2"/>
      <c r="Q303" s="2"/>
      <c r="R303" s="2" t="s">
        <v>96</v>
      </c>
      <c r="S303" s="2"/>
      <c r="T303" s="2"/>
      <c r="U303" s="2"/>
      <c r="V303" s="2"/>
      <c r="W303" s="2"/>
      <c r="X303" s="2"/>
      <c r="Y303" s="2"/>
      <c r="Z303" s="2"/>
    </row>
    <row r="304" spans="1:26" ht="12.75" customHeight="1" x14ac:dyDescent="0.3">
      <c r="A304" s="25">
        <v>13</v>
      </c>
      <c r="B304" s="25">
        <v>1810</v>
      </c>
      <c r="C304" s="26" t="s">
        <v>40</v>
      </c>
      <c r="D304" s="49">
        <f t="shared" si="52"/>
        <v>0</v>
      </c>
      <c r="E304" s="50">
        <v>0</v>
      </c>
      <c r="F304" s="50">
        <v>0</v>
      </c>
      <c r="G304" s="49">
        <f t="shared" si="53"/>
        <v>0</v>
      </c>
      <c r="H304" s="49">
        <v>0</v>
      </c>
      <c r="I304" s="52"/>
      <c r="J304" s="51">
        <f t="shared" si="54"/>
        <v>0</v>
      </c>
      <c r="K304" s="50">
        <v>0</v>
      </c>
      <c r="L304" s="50">
        <v>0</v>
      </c>
      <c r="M304" s="49">
        <f t="shared" si="55"/>
        <v>0</v>
      </c>
      <c r="N304" s="49">
        <f t="shared" si="56"/>
        <v>0</v>
      </c>
      <c r="O304" s="2"/>
      <c r="P304" s="2"/>
      <c r="Q304" s="2"/>
      <c r="R304" s="2" t="s">
        <v>97</v>
      </c>
      <c r="S304" s="2"/>
      <c r="T304" s="2"/>
      <c r="U304" s="2"/>
      <c r="V304" s="2"/>
      <c r="W304" s="2"/>
      <c r="X304" s="2"/>
      <c r="Y304" s="2"/>
      <c r="Z304" s="2"/>
    </row>
    <row r="305" spans="1:26" ht="12.75" customHeight="1" x14ac:dyDescent="0.3">
      <c r="A305" s="25">
        <v>47</v>
      </c>
      <c r="B305" s="25">
        <v>1815</v>
      </c>
      <c r="C305" s="26" t="s">
        <v>41</v>
      </c>
      <c r="D305" s="49">
        <f t="shared" si="52"/>
        <v>157962068.51000002</v>
      </c>
      <c r="E305" s="50">
        <v>8134966.7800000003</v>
      </c>
      <c r="F305" s="50">
        <v>-127822</v>
      </c>
      <c r="G305" s="49">
        <f t="shared" si="53"/>
        <v>165969213.29000002</v>
      </c>
      <c r="H305" s="49">
        <v>0</v>
      </c>
      <c r="I305" s="52"/>
      <c r="J305" s="51">
        <f t="shared" si="54"/>
        <v>-38927656.119999997</v>
      </c>
      <c r="K305" s="50">
        <v>-4785153.57</v>
      </c>
      <c r="L305" s="50">
        <v>34565</v>
      </c>
      <c r="M305" s="49">
        <f t="shared" si="55"/>
        <v>-43678244.689999998</v>
      </c>
      <c r="N305" s="49">
        <f t="shared" si="56"/>
        <v>122290968.60000002</v>
      </c>
      <c r="O305" s="2"/>
      <c r="P305" s="2"/>
      <c r="Q305" s="2"/>
      <c r="R305" s="2" t="s">
        <v>98</v>
      </c>
      <c r="S305" s="2"/>
      <c r="T305" s="2"/>
      <c r="U305" s="2"/>
      <c r="V305" s="2"/>
      <c r="W305" s="2"/>
      <c r="X305" s="2"/>
      <c r="Y305" s="2"/>
      <c r="Z305" s="2"/>
    </row>
    <row r="306" spans="1:26" ht="12.75" customHeight="1" x14ac:dyDescent="0.3">
      <c r="A306" s="25">
        <v>47</v>
      </c>
      <c r="B306" s="25">
        <v>1820</v>
      </c>
      <c r="C306" s="26" t="s">
        <v>42</v>
      </c>
      <c r="D306" s="49">
        <f t="shared" si="52"/>
        <v>149927815.88999999</v>
      </c>
      <c r="E306" s="50">
        <v>1022117.06</v>
      </c>
      <c r="F306" s="50">
        <v>-107241</v>
      </c>
      <c r="G306" s="49">
        <f t="shared" si="53"/>
        <v>150842691.94999999</v>
      </c>
      <c r="H306" s="49">
        <v>0</v>
      </c>
      <c r="I306" s="52"/>
      <c r="J306" s="51">
        <f t="shared" si="54"/>
        <v>-42060050.119999997</v>
      </c>
      <c r="K306" s="50">
        <v>-4286109.25</v>
      </c>
      <c r="L306" s="50">
        <v>72408</v>
      </c>
      <c r="M306" s="49">
        <f t="shared" si="55"/>
        <v>-46273751.369999997</v>
      </c>
      <c r="N306" s="49">
        <f t="shared" si="56"/>
        <v>104568940.57999998</v>
      </c>
      <c r="O306" s="2"/>
      <c r="P306" s="2"/>
      <c r="Q306" s="2"/>
      <c r="R306" s="2" t="s">
        <v>99</v>
      </c>
      <c r="S306" s="2"/>
      <c r="T306" s="2"/>
      <c r="U306" s="2"/>
      <c r="V306" s="2"/>
      <c r="W306" s="2"/>
      <c r="X306" s="2"/>
      <c r="Y306" s="2"/>
      <c r="Z306" s="2"/>
    </row>
    <row r="307" spans="1:26" ht="12.75" customHeight="1" x14ac:dyDescent="0.3">
      <c r="A307" s="25">
        <v>47</v>
      </c>
      <c r="B307" s="25">
        <v>1825</v>
      </c>
      <c r="C307" s="26" t="s">
        <v>43</v>
      </c>
      <c r="D307" s="49">
        <f t="shared" si="52"/>
        <v>0</v>
      </c>
      <c r="E307" s="50">
        <v>0</v>
      </c>
      <c r="F307" s="50">
        <v>0</v>
      </c>
      <c r="G307" s="49">
        <f t="shared" si="53"/>
        <v>0</v>
      </c>
      <c r="H307" s="49">
        <v>0</v>
      </c>
      <c r="I307" s="52"/>
      <c r="J307" s="51">
        <f t="shared" si="54"/>
        <v>0</v>
      </c>
      <c r="K307" s="50">
        <v>0</v>
      </c>
      <c r="L307" s="50">
        <v>0</v>
      </c>
      <c r="M307" s="49">
        <f t="shared" si="55"/>
        <v>0</v>
      </c>
      <c r="N307" s="49">
        <f t="shared" si="56"/>
        <v>0</v>
      </c>
      <c r="O307" s="2"/>
      <c r="P307" s="2"/>
      <c r="Q307" s="2"/>
      <c r="R307" s="2" t="s">
        <v>100</v>
      </c>
      <c r="S307" s="2"/>
      <c r="T307" s="2"/>
      <c r="U307" s="2"/>
      <c r="V307" s="2"/>
      <c r="W307" s="2"/>
      <c r="X307" s="2"/>
      <c r="Y307" s="2"/>
      <c r="Z307" s="2"/>
    </row>
    <row r="308" spans="1:26" ht="12.75" customHeight="1" x14ac:dyDescent="0.3">
      <c r="A308" s="25">
        <v>47</v>
      </c>
      <c r="B308" s="25">
        <v>1830</v>
      </c>
      <c r="C308" s="26" t="s">
        <v>44</v>
      </c>
      <c r="D308" s="49">
        <f t="shared" si="52"/>
        <v>194330299.36000001</v>
      </c>
      <c r="E308" s="50">
        <v>14583741.189999999</v>
      </c>
      <c r="F308" s="50">
        <v>-130340</v>
      </c>
      <c r="G308" s="49">
        <f t="shared" si="53"/>
        <v>208783700.55000001</v>
      </c>
      <c r="H308" s="49">
        <v>0</v>
      </c>
      <c r="I308" s="52"/>
      <c r="J308" s="51">
        <f t="shared" si="54"/>
        <v>-35820950.139999993</v>
      </c>
      <c r="K308" s="50">
        <v>-4836076.72</v>
      </c>
      <c r="L308" s="50">
        <v>21227</v>
      </c>
      <c r="M308" s="49">
        <f t="shared" si="55"/>
        <v>-40635799.859999992</v>
      </c>
      <c r="N308" s="49">
        <f t="shared" si="56"/>
        <v>168147900.69000003</v>
      </c>
      <c r="O308" s="2"/>
      <c r="P308" s="2"/>
      <c r="Q308" s="2"/>
      <c r="R308" s="2" t="s">
        <v>101</v>
      </c>
      <c r="S308" s="2"/>
      <c r="T308" s="2"/>
      <c r="U308" s="2"/>
      <c r="V308" s="2"/>
      <c r="W308" s="2"/>
      <c r="X308" s="2"/>
      <c r="Y308" s="2"/>
      <c r="Z308" s="2"/>
    </row>
    <row r="309" spans="1:26" ht="12.75" customHeight="1" x14ac:dyDescent="0.3">
      <c r="A309" s="25">
        <v>47</v>
      </c>
      <c r="B309" s="25">
        <v>1835</v>
      </c>
      <c r="C309" s="26" t="s">
        <v>45</v>
      </c>
      <c r="D309" s="49">
        <f t="shared" si="52"/>
        <v>176284043.02000001</v>
      </c>
      <c r="E309" s="50">
        <v>13055014.960000001</v>
      </c>
      <c r="F309" s="50">
        <v>-7010</v>
      </c>
      <c r="G309" s="49">
        <f t="shared" si="53"/>
        <v>189332047.98000002</v>
      </c>
      <c r="H309" s="49">
        <v>0</v>
      </c>
      <c r="I309" s="52"/>
      <c r="J309" s="51">
        <f t="shared" si="54"/>
        <v>-34584433.780000001</v>
      </c>
      <c r="K309" s="50">
        <v>-4576546.9000000004</v>
      </c>
      <c r="L309" s="50">
        <v>2484</v>
      </c>
      <c r="M309" s="49">
        <f t="shared" si="55"/>
        <v>-39158496.68</v>
      </c>
      <c r="N309" s="49">
        <f t="shared" si="56"/>
        <v>150173551.30000001</v>
      </c>
      <c r="O309" s="2"/>
      <c r="P309" s="2"/>
      <c r="Q309" s="2"/>
      <c r="R309" s="2" t="s">
        <v>102</v>
      </c>
      <c r="S309" s="2"/>
      <c r="T309" s="2"/>
      <c r="U309" s="2"/>
      <c r="V309" s="2"/>
      <c r="W309" s="2"/>
      <c r="X309" s="2"/>
      <c r="Y309" s="2"/>
      <c r="Z309" s="2"/>
    </row>
    <row r="310" spans="1:26" ht="12.75" customHeight="1" x14ac:dyDescent="0.3">
      <c r="A310" s="25">
        <v>47</v>
      </c>
      <c r="B310" s="25">
        <v>1840</v>
      </c>
      <c r="C310" s="26" t="s">
        <v>46</v>
      </c>
      <c r="D310" s="49">
        <f t="shared" si="52"/>
        <v>449745112.03999996</v>
      </c>
      <c r="E310" s="50">
        <v>46236207.340000004</v>
      </c>
      <c r="F310" s="50">
        <v>-10187</v>
      </c>
      <c r="G310" s="49">
        <f t="shared" si="53"/>
        <v>495971132.38</v>
      </c>
      <c r="H310" s="49">
        <v>0</v>
      </c>
      <c r="I310" s="52"/>
      <c r="J310" s="51">
        <f t="shared" si="54"/>
        <v>-67164990.829999998</v>
      </c>
      <c r="K310" s="50">
        <v>-12247645.810000001</v>
      </c>
      <c r="L310" s="50">
        <v>310</v>
      </c>
      <c r="M310" s="49">
        <f t="shared" si="55"/>
        <v>-79412326.640000001</v>
      </c>
      <c r="N310" s="49">
        <f t="shared" si="56"/>
        <v>416558805.74000001</v>
      </c>
      <c r="O310" s="2"/>
      <c r="P310" s="2"/>
      <c r="Q310" s="2"/>
      <c r="R310" s="2" t="s">
        <v>103</v>
      </c>
      <c r="S310" s="2"/>
      <c r="T310" s="2"/>
      <c r="U310" s="2"/>
      <c r="V310" s="2"/>
      <c r="W310" s="2"/>
      <c r="X310" s="2"/>
      <c r="Y310" s="2"/>
      <c r="Z310" s="2"/>
    </row>
    <row r="311" spans="1:26" ht="12.75" customHeight="1" x14ac:dyDescent="0.3">
      <c r="A311" s="25">
        <v>47</v>
      </c>
      <c r="B311" s="25">
        <v>1845</v>
      </c>
      <c r="C311" s="26" t="s">
        <v>47</v>
      </c>
      <c r="D311" s="49">
        <f t="shared" si="52"/>
        <v>278495294.56</v>
      </c>
      <c r="E311" s="50">
        <v>20777320.370000001</v>
      </c>
      <c r="F311" s="50">
        <v>-265116</v>
      </c>
      <c r="G311" s="49">
        <f t="shared" si="53"/>
        <v>299007498.93000001</v>
      </c>
      <c r="H311" s="49">
        <v>0</v>
      </c>
      <c r="I311" s="52"/>
      <c r="J311" s="51">
        <f t="shared" si="54"/>
        <v>-59799650.869999997</v>
      </c>
      <c r="K311" s="50">
        <v>-8783150.4100000001</v>
      </c>
      <c r="L311" s="50">
        <v>114832</v>
      </c>
      <c r="M311" s="49">
        <f t="shared" si="55"/>
        <v>-68467969.280000001</v>
      </c>
      <c r="N311" s="49">
        <f t="shared" si="56"/>
        <v>230539529.65000001</v>
      </c>
      <c r="O311" s="2"/>
      <c r="P311" s="2"/>
      <c r="Q311" s="2"/>
      <c r="R311" s="2" t="s">
        <v>104</v>
      </c>
      <c r="S311" s="2"/>
      <c r="T311" s="2"/>
      <c r="U311" s="2"/>
      <c r="V311" s="2"/>
      <c r="W311" s="2"/>
      <c r="X311" s="2"/>
      <c r="Y311" s="2"/>
      <c r="Z311" s="2"/>
    </row>
    <row r="312" spans="1:26" ht="12.75" customHeight="1" x14ac:dyDescent="0.3">
      <c r="A312" s="25">
        <v>47</v>
      </c>
      <c r="B312" s="25">
        <v>1850</v>
      </c>
      <c r="C312" s="26" t="s">
        <v>48</v>
      </c>
      <c r="D312" s="49">
        <f t="shared" si="52"/>
        <v>147238554.99000001</v>
      </c>
      <c r="E312" s="50">
        <v>12188859.550000001</v>
      </c>
      <c r="F312" s="50">
        <v>-781874</v>
      </c>
      <c r="G312" s="49">
        <f t="shared" si="53"/>
        <v>158645540.54000002</v>
      </c>
      <c r="H312" s="49">
        <v>0</v>
      </c>
      <c r="I312" s="52"/>
      <c r="J312" s="51">
        <f t="shared" si="54"/>
        <v>-31729926.759999998</v>
      </c>
      <c r="K312" s="50">
        <v>-4650969.53</v>
      </c>
      <c r="L312" s="50">
        <v>196070</v>
      </c>
      <c r="M312" s="49">
        <f t="shared" si="55"/>
        <v>-36184826.289999999</v>
      </c>
      <c r="N312" s="49">
        <f t="shared" si="56"/>
        <v>122460714.25000003</v>
      </c>
      <c r="O312" s="2"/>
      <c r="P312" s="2"/>
      <c r="Q312" s="2"/>
      <c r="R312" s="2" t="s">
        <v>105</v>
      </c>
      <c r="S312" s="2"/>
      <c r="T312" s="2"/>
      <c r="U312" s="2"/>
      <c r="V312" s="2"/>
      <c r="W312" s="2"/>
      <c r="X312" s="2"/>
      <c r="Y312" s="2"/>
      <c r="Z312" s="2"/>
    </row>
    <row r="313" spans="1:26" ht="12.75" customHeight="1" x14ac:dyDescent="0.3">
      <c r="A313" s="25">
        <v>47</v>
      </c>
      <c r="B313" s="25">
        <v>1855</v>
      </c>
      <c r="C313" s="26" t="s">
        <v>49</v>
      </c>
      <c r="D313" s="49">
        <f t="shared" si="52"/>
        <v>100836723.03999998</v>
      </c>
      <c r="E313" s="50">
        <v>6964029.2400000002</v>
      </c>
      <c r="F313" s="50">
        <v>-16378</v>
      </c>
      <c r="G313" s="49">
        <f t="shared" si="53"/>
        <v>107784374.27999997</v>
      </c>
      <c r="H313" s="49">
        <v>0</v>
      </c>
      <c r="I313" s="52"/>
      <c r="J313" s="51">
        <f t="shared" si="54"/>
        <v>-19977361.959999997</v>
      </c>
      <c r="K313" s="50">
        <v>-2571499.89</v>
      </c>
      <c r="L313" s="50">
        <v>927</v>
      </c>
      <c r="M313" s="49">
        <f t="shared" si="55"/>
        <v>-22547934.849999998</v>
      </c>
      <c r="N313" s="49">
        <f t="shared" si="56"/>
        <v>85236439.429999977</v>
      </c>
      <c r="O313" s="2"/>
      <c r="P313" s="2"/>
      <c r="Q313" s="2"/>
      <c r="R313" s="2" t="s">
        <v>106</v>
      </c>
      <c r="S313" s="2"/>
      <c r="T313" s="2"/>
      <c r="U313" s="2"/>
      <c r="V313" s="2"/>
      <c r="W313" s="2"/>
      <c r="X313" s="2"/>
      <c r="Y313" s="2"/>
      <c r="Z313" s="2"/>
    </row>
    <row r="314" spans="1:26" ht="12.75" customHeight="1" x14ac:dyDescent="0.3">
      <c r="A314" s="25">
        <v>47</v>
      </c>
      <c r="B314" s="25">
        <v>1860</v>
      </c>
      <c r="C314" s="26" t="s">
        <v>50</v>
      </c>
      <c r="D314" s="49">
        <f t="shared" si="52"/>
        <v>0</v>
      </c>
      <c r="E314" s="50">
        <v>0</v>
      </c>
      <c r="F314" s="50">
        <v>0</v>
      </c>
      <c r="G314" s="49">
        <f t="shared" si="53"/>
        <v>0</v>
      </c>
      <c r="H314" s="49">
        <v>0</v>
      </c>
      <c r="I314" s="52"/>
      <c r="J314" s="51">
        <f t="shared" si="54"/>
        <v>0</v>
      </c>
      <c r="K314" s="50">
        <v>0</v>
      </c>
      <c r="L314" s="50">
        <v>0</v>
      </c>
      <c r="M314" s="49">
        <f t="shared" si="55"/>
        <v>0</v>
      </c>
      <c r="N314" s="49">
        <f t="shared" si="56"/>
        <v>0</v>
      </c>
      <c r="O314" s="2"/>
      <c r="P314" s="2"/>
      <c r="Q314" s="2"/>
      <c r="R314" s="2" t="s">
        <v>107</v>
      </c>
      <c r="S314" s="2"/>
      <c r="T314" s="2"/>
      <c r="U314" s="2"/>
      <c r="V314" s="2"/>
      <c r="W314" s="2"/>
      <c r="X314" s="2"/>
      <c r="Y314" s="2"/>
      <c r="Z314" s="2"/>
    </row>
    <row r="315" spans="1:26" ht="12.75" customHeight="1" x14ac:dyDescent="0.3">
      <c r="A315" s="25">
        <v>47</v>
      </c>
      <c r="B315" s="25">
        <v>1860</v>
      </c>
      <c r="C315" s="26" t="s">
        <v>51</v>
      </c>
      <c r="D315" s="49">
        <f t="shared" si="52"/>
        <v>70493810.260000005</v>
      </c>
      <c r="E315" s="50">
        <v>7317546.6699999999</v>
      </c>
      <c r="F315" s="50">
        <v>-339474</v>
      </c>
      <c r="G315" s="49">
        <f t="shared" si="53"/>
        <v>77471882.930000007</v>
      </c>
      <c r="H315" s="49">
        <v>0</v>
      </c>
      <c r="I315" s="52"/>
      <c r="J315" s="51">
        <f t="shared" si="54"/>
        <v>-40397198.969999999</v>
      </c>
      <c r="K315" s="50">
        <v>-3377830.93</v>
      </c>
      <c r="L315" s="50">
        <v>237806</v>
      </c>
      <c r="M315" s="49">
        <f t="shared" si="55"/>
        <v>-43537223.899999999</v>
      </c>
      <c r="N315" s="49">
        <f t="shared" si="56"/>
        <v>33934659.030000009</v>
      </c>
      <c r="O315" s="2"/>
      <c r="P315" s="2"/>
      <c r="Q315" s="2"/>
      <c r="R315" s="2" t="s">
        <v>107</v>
      </c>
      <c r="S315" s="2"/>
      <c r="T315" s="2"/>
      <c r="U315" s="2"/>
      <c r="V315" s="2"/>
      <c r="W315" s="2"/>
      <c r="X315" s="2"/>
      <c r="Y315" s="2"/>
      <c r="Z315" s="2"/>
    </row>
    <row r="316" spans="1:26" ht="12.75" customHeight="1" x14ac:dyDescent="0.3">
      <c r="A316" s="25" t="s">
        <v>37</v>
      </c>
      <c r="B316" s="25">
        <v>1905</v>
      </c>
      <c r="C316" s="26" t="s">
        <v>38</v>
      </c>
      <c r="D316" s="49">
        <f t="shared" si="52"/>
        <v>19740204.710000001</v>
      </c>
      <c r="E316" s="50">
        <v>0</v>
      </c>
      <c r="F316" s="50">
        <v>0</v>
      </c>
      <c r="G316" s="49">
        <f t="shared" si="53"/>
        <v>19740204.710000001</v>
      </c>
      <c r="H316" s="49">
        <v>0</v>
      </c>
      <c r="I316" s="52"/>
      <c r="J316" s="51">
        <f t="shared" si="54"/>
        <v>0</v>
      </c>
      <c r="K316" s="50">
        <v>0</v>
      </c>
      <c r="L316" s="50">
        <v>0</v>
      </c>
      <c r="M316" s="49">
        <f t="shared" si="55"/>
        <v>0</v>
      </c>
      <c r="N316" s="49">
        <f t="shared" si="56"/>
        <v>19740204.710000001</v>
      </c>
      <c r="O316" s="2"/>
      <c r="P316" s="2"/>
      <c r="Q316" s="2"/>
      <c r="R316" s="2" t="s">
        <v>108</v>
      </c>
      <c r="S316" s="2"/>
      <c r="T316" s="2"/>
      <c r="U316" s="2"/>
      <c r="V316" s="2"/>
      <c r="W316" s="2"/>
      <c r="X316" s="2"/>
      <c r="Y316" s="2"/>
      <c r="Z316" s="2"/>
    </row>
    <row r="317" spans="1:26" ht="12.75" customHeight="1" x14ac:dyDescent="0.3">
      <c r="A317" s="25">
        <v>47</v>
      </c>
      <c r="B317" s="25">
        <v>1908</v>
      </c>
      <c r="C317" s="26" t="s">
        <v>52</v>
      </c>
      <c r="D317" s="49">
        <f t="shared" si="52"/>
        <v>75732508.929999977</v>
      </c>
      <c r="E317" s="50">
        <v>507778.44</v>
      </c>
      <c r="F317" s="50">
        <v>0</v>
      </c>
      <c r="G317" s="49">
        <f t="shared" si="53"/>
        <v>76240287.369999975</v>
      </c>
      <c r="H317" s="49">
        <v>0</v>
      </c>
      <c r="I317" s="52"/>
      <c r="J317" s="51">
        <f t="shared" si="54"/>
        <v>-13032419.27</v>
      </c>
      <c r="K317" s="50">
        <v>-2396103.88</v>
      </c>
      <c r="L317" s="50">
        <v>0</v>
      </c>
      <c r="M317" s="49">
        <f t="shared" si="55"/>
        <v>-15428523.149999999</v>
      </c>
      <c r="N317" s="49">
        <f t="shared" si="56"/>
        <v>60811764.219999976</v>
      </c>
      <c r="O317" s="2"/>
      <c r="P317" s="2"/>
      <c r="Q317" s="2"/>
      <c r="R317" s="2" t="s">
        <v>109</v>
      </c>
      <c r="S317" s="2"/>
      <c r="T317" s="2"/>
      <c r="U317" s="2"/>
      <c r="V317" s="2"/>
      <c r="W317" s="2"/>
      <c r="X317" s="2"/>
      <c r="Y317" s="2"/>
      <c r="Z317" s="2"/>
    </row>
    <row r="318" spans="1:26" ht="12.75" customHeight="1" x14ac:dyDescent="0.3">
      <c r="A318" s="25">
        <v>13</v>
      </c>
      <c r="B318" s="25">
        <v>1910</v>
      </c>
      <c r="C318" s="26" t="s">
        <v>40</v>
      </c>
      <c r="D318" s="49">
        <f t="shared" si="52"/>
        <v>0</v>
      </c>
      <c r="E318" s="50">
        <v>0</v>
      </c>
      <c r="F318" s="50">
        <v>0</v>
      </c>
      <c r="G318" s="49">
        <f t="shared" si="53"/>
        <v>0</v>
      </c>
      <c r="H318" s="49">
        <v>0</v>
      </c>
      <c r="I318" s="52"/>
      <c r="J318" s="51">
        <f t="shared" si="54"/>
        <v>0</v>
      </c>
      <c r="K318" s="50">
        <v>0</v>
      </c>
      <c r="L318" s="50">
        <v>0</v>
      </c>
      <c r="M318" s="49">
        <f t="shared" si="55"/>
        <v>0</v>
      </c>
      <c r="N318" s="49">
        <f t="shared" si="56"/>
        <v>0</v>
      </c>
      <c r="O318" s="2"/>
      <c r="P318" s="2"/>
      <c r="Q318" s="2"/>
      <c r="R318" s="2" t="s">
        <v>110</v>
      </c>
      <c r="S318" s="2"/>
      <c r="T318" s="2"/>
      <c r="U318" s="2"/>
      <c r="V318" s="2"/>
      <c r="W318" s="2"/>
      <c r="X318" s="2"/>
      <c r="Y318" s="2"/>
      <c r="Z318" s="2"/>
    </row>
    <row r="319" spans="1:26" ht="12.75" customHeight="1" x14ac:dyDescent="0.3">
      <c r="A319" s="25">
        <v>8</v>
      </c>
      <c r="B319" s="25">
        <v>1915</v>
      </c>
      <c r="C319" s="26" t="s">
        <v>53</v>
      </c>
      <c r="D319" s="49">
        <f t="shared" si="52"/>
        <v>4688124.3100000005</v>
      </c>
      <c r="E319" s="50">
        <v>176662.44</v>
      </c>
      <c r="F319" s="50">
        <v>0</v>
      </c>
      <c r="G319" s="49">
        <f t="shared" si="53"/>
        <v>4864786.7500000009</v>
      </c>
      <c r="H319" s="49">
        <v>0</v>
      </c>
      <c r="I319" s="52"/>
      <c r="J319" s="51">
        <f t="shared" si="54"/>
        <v>-2828615.58</v>
      </c>
      <c r="K319" s="50">
        <v>-419910.18</v>
      </c>
      <c r="L319" s="50">
        <v>0</v>
      </c>
      <c r="M319" s="49">
        <f t="shared" si="55"/>
        <v>-3248525.7600000002</v>
      </c>
      <c r="N319" s="49">
        <f t="shared" si="56"/>
        <v>1616260.9900000007</v>
      </c>
      <c r="O319" s="2"/>
      <c r="P319" s="2"/>
      <c r="Q319" s="2"/>
      <c r="R319" s="2" t="s">
        <v>111</v>
      </c>
      <c r="S319" s="2"/>
      <c r="T319" s="2"/>
      <c r="U319" s="2"/>
      <c r="V319" s="2"/>
      <c r="W319" s="2"/>
      <c r="X319" s="2"/>
      <c r="Y319" s="2"/>
      <c r="Z319" s="2"/>
    </row>
    <row r="320" spans="1:26" ht="12.75" customHeight="1" x14ac:dyDescent="0.3">
      <c r="A320" s="25">
        <v>8</v>
      </c>
      <c r="B320" s="25">
        <v>1915</v>
      </c>
      <c r="C320" s="26" t="s">
        <v>54</v>
      </c>
      <c r="D320" s="49">
        <f t="shared" si="52"/>
        <v>0</v>
      </c>
      <c r="E320" s="50">
        <v>0</v>
      </c>
      <c r="F320" s="50">
        <v>0</v>
      </c>
      <c r="G320" s="49">
        <f t="shared" si="53"/>
        <v>0</v>
      </c>
      <c r="H320" s="49">
        <v>0</v>
      </c>
      <c r="I320" s="52"/>
      <c r="J320" s="51">
        <f t="shared" si="54"/>
        <v>0</v>
      </c>
      <c r="K320" s="50">
        <v>0</v>
      </c>
      <c r="L320" s="50">
        <v>0</v>
      </c>
      <c r="M320" s="49">
        <f t="shared" si="55"/>
        <v>0</v>
      </c>
      <c r="N320" s="49">
        <f t="shared" si="56"/>
        <v>0</v>
      </c>
      <c r="O320" s="2"/>
      <c r="P320" s="2"/>
      <c r="Q320" s="2"/>
      <c r="R320" s="2" t="s">
        <v>111</v>
      </c>
      <c r="S320" s="2"/>
      <c r="T320" s="2"/>
      <c r="U320" s="2"/>
      <c r="V320" s="2"/>
      <c r="W320" s="2"/>
      <c r="X320" s="2"/>
      <c r="Y320" s="2"/>
      <c r="Z320" s="2"/>
    </row>
    <row r="321" spans="1:26" ht="12.75" customHeight="1" x14ac:dyDescent="0.3">
      <c r="A321" s="25">
        <v>10</v>
      </c>
      <c r="B321" s="25">
        <v>1920</v>
      </c>
      <c r="C321" s="26" t="s">
        <v>55</v>
      </c>
      <c r="D321" s="49">
        <f t="shared" si="52"/>
        <v>0</v>
      </c>
      <c r="E321" s="50">
        <v>0</v>
      </c>
      <c r="F321" s="50">
        <v>0</v>
      </c>
      <c r="G321" s="49">
        <f t="shared" si="53"/>
        <v>0</v>
      </c>
      <c r="H321" s="49">
        <v>0</v>
      </c>
      <c r="I321" s="52"/>
      <c r="J321" s="51">
        <f t="shared" si="54"/>
        <v>0</v>
      </c>
      <c r="K321" s="50">
        <v>0</v>
      </c>
      <c r="L321" s="50">
        <v>0</v>
      </c>
      <c r="M321" s="49">
        <f t="shared" si="55"/>
        <v>0</v>
      </c>
      <c r="N321" s="49">
        <f t="shared" si="56"/>
        <v>0</v>
      </c>
      <c r="O321" s="2"/>
      <c r="P321" s="2"/>
      <c r="Q321" s="2"/>
      <c r="R321" s="2" t="s">
        <v>112</v>
      </c>
      <c r="S321" s="2"/>
      <c r="T321" s="2"/>
      <c r="U321" s="2"/>
      <c r="V321" s="2"/>
      <c r="W321" s="2"/>
      <c r="X321" s="2"/>
      <c r="Y321" s="2"/>
      <c r="Z321" s="2"/>
    </row>
    <row r="322" spans="1:26" ht="12.75" customHeight="1" x14ac:dyDescent="0.3">
      <c r="A322" s="25">
        <v>45</v>
      </c>
      <c r="B322" s="25">
        <v>1920</v>
      </c>
      <c r="C322" s="26" t="s">
        <v>56</v>
      </c>
      <c r="D322" s="49">
        <f t="shared" si="52"/>
        <v>0</v>
      </c>
      <c r="E322" s="50">
        <v>0</v>
      </c>
      <c r="F322" s="50">
        <v>0</v>
      </c>
      <c r="G322" s="49">
        <f t="shared" si="53"/>
        <v>0</v>
      </c>
      <c r="H322" s="49">
        <v>0</v>
      </c>
      <c r="I322" s="52"/>
      <c r="J322" s="51">
        <f t="shared" si="54"/>
        <v>0</v>
      </c>
      <c r="K322" s="50">
        <v>0</v>
      </c>
      <c r="L322" s="50">
        <v>0</v>
      </c>
      <c r="M322" s="49">
        <f t="shared" si="55"/>
        <v>0</v>
      </c>
      <c r="N322" s="49">
        <f t="shared" si="56"/>
        <v>0</v>
      </c>
      <c r="O322" s="2"/>
      <c r="P322" s="2"/>
      <c r="Q322" s="2"/>
      <c r="R322" s="2" t="s">
        <v>112</v>
      </c>
      <c r="S322" s="2"/>
      <c r="T322" s="2"/>
      <c r="U322" s="2"/>
      <c r="V322" s="2"/>
      <c r="W322" s="2"/>
      <c r="X322" s="2"/>
      <c r="Y322" s="2"/>
      <c r="Z322" s="2"/>
    </row>
    <row r="323" spans="1:26" ht="12.75" customHeight="1" x14ac:dyDescent="0.3">
      <c r="A323" s="25">
        <v>50</v>
      </c>
      <c r="B323" s="25">
        <v>1920</v>
      </c>
      <c r="C323" s="26" t="s">
        <v>57</v>
      </c>
      <c r="D323" s="49">
        <f t="shared" si="52"/>
        <v>21555706.860000003</v>
      </c>
      <c r="E323" s="50">
        <v>12479628.51</v>
      </c>
      <c r="F323" s="50">
        <v>0</v>
      </c>
      <c r="G323" s="49">
        <f t="shared" si="53"/>
        <v>34035335.370000005</v>
      </c>
      <c r="H323" s="49">
        <v>0</v>
      </c>
      <c r="I323" s="52"/>
      <c r="J323" s="51">
        <f t="shared" si="54"/>
        <v>-12165410</v>
      </c>
      <c r="K323" s="50">
        <v>-2525784.4700000002</v>
      </c>
      <c r="L323" s="50">
        <v>0</v>
      </c>
      <c r="M323" s="49">
        <f t="shared" si="55"/>
        <v>-14691194.470000001</v>
      </c>
      <c r="N323" s="49">
        <f t="shared" si="56"/>
        <v>19344140.900000006</v>
      </c>
      <c r="O323" s="2"/>
      <c r="P323" s="2"/>
      <c r="Q323" s="2"/>
      <c r="R323" s="2" t="s">
        <v>112</v>
      </c>
      <c r="S323" s="2"/>
      <c r="T323" s="2"/>
      <c r="U323" s="2"/>
      <c r="V323" s="2"/>
      <c r="W323" s="2"/>
      <c r="X323" s="2"/>
      <c r="Y323" s="2"/>
      <c r="Z323" s="2"/>
    </row>
    <row r="324" spans="1:26" ht="12.75" customHeight="1" x14ac:dyDescent="0.3">
      <c r="A324" s="25">
        <v>10</v>
      </c>
      <c r="B324" s="25">
        <v>1930</v>
      </c>
      <c r="C324" s="26" t="s">
        <v>58</v>
      </c>
      <c r="D324" s="49">
        <f t="shared" si="52"/>
        <v>30286221.079999998</v>
      </c>
      <c r="E324" s="50">
        <v>4129657.53</v>
      </c>
      <c r="F324" s="50">
        <v>-491420</v>
      </c>
      <c r="G324" s="49">
        <f t="shared" si="53"/>
        <v>33924458.609999999</v>
      </c>
      <c r="H324" s="49">
        <v>0</v>
      </c>
      <c r="I324" s="52"/>
      <c r="J324" s="51">
        <f t="shared" si="54"/>
        <v>-14264750.18</v>
      </c>
      <c r="K324" s="50">
        <v>-2173886.08</v>
      </c>
      <c r="L324" s="50">
        <v>412979</v>
      </c>
      <c r="M324" s="49">
        <f t="shared" si="55"/>
        <v>-16025657.26</v>
      </c>
      <c r="N324" s="49">
        <f t="shared" si="56"/>
        <v>17898801.350000001</v>
      </c>
      <c r="O324" s="2"/>
      <c r="P324" s="2"/>
      <c r="Q324" s="2"/>
      <c r="R324" s="2" t="s">
        <v>113</v>
      </c>
      <c r="S324" s="2"/>
      <c r="T324" s="2"/>
      <c r="U324" s="2"/>
      <c r="V324" s="2"/>
      <c r="W324" s="2"/>
      <c r="X324" s="2"/>
      <c r="Y324" s="2"/>
      <c r="Z324" s="2"/>
    </row>
    <row r="325" spans="1:26" ht="12.75" customHeight="1" x14ac:dyDescent="0.3">
      <c r="A325" s="25">
        <v>8</v>
      </c>
      <c r="B325" s="25">
        <v>1935</v>
      </c>
      <c r="C325" s="26" t="s">
        <v>59</v>
      </c>
      <c r="D325" s="49">
        <f t="shared" si="52"/>
        <v>696752.47000000009</v>
      </c>
      <c r="E325" s="50">
        <v>0</v>
      </c>
      <c r="F325" s="50">
        <v>0</v>
      </c>
      <c r="G325" s="49">
        <f t="shared" si="53"/>
        <v>696752.47000000009</v>
      </c>
      <c r="H325" s="49">
        <v>0</v>
      </c>
      <c r="I325" s="52"/>
      <c r="J325" s="51">
        <f t="shared" si="54"/>
        <v>-353453.26999999996</v>
      </c>
      <c r="K325" s="50">
        <v>-69648.25</v>
      </c>
      <c r="L325" s="50">
        <v>0</v>
      </c>
      <c r="M325" s="49">
        <f t="shared" si="55"/>
        <v>-423101.51999999996</v>
      </c>
      <c r="N325" s="49">
        <f t="shared" si="56"/>
        <v>273650.95000000013</v>
      </c>
      <c r="O325" s="2"/>
      <c r="P325" s="2"/>
      <c r="Q325" s="2"/>
      <c r="R325" s="2" t="s">
        <v>114</v>
      </c>
      <c r="S325" s="2"/>
      <c r="T325" s="2"/>
      <c r="U325" s="2"/>
      <c r="V325" s="2"/>
      <c r="W325" s="2"/>
      <c r="X325" s="2"/>
      <c r="Y325" s="2"/>
      <c r="Z325" s="2"/>
    </row>
    <row r="326" spans="1:26" ht="12.75" customHeight="1" x14ac:dyDescent="0.3">
      <c r="A326" s="25">
        <v>8</v>
      </c>
      <c r="B326" s="25">
        <v>1940</v>
      </c>
      <c r="C326" s="26" t="s">
        <v>60</v>
      </c>
      <c r="D326" s="49">
        <f t="shared" si="52"/>
        <v>6845228.1200000001</v>
      </c>
      <c r="E326" s="50">
        <v>573579</v>
      </c>
      <c r="F326" s="50">
        <v>0</v>
      </c>
      <c r="G326" s="49">
        <f t="shared" si="53"/>
        <v>7418807.1200000001</v>
      </c>
      <c r="H326" s="49">
        <v>0</v>
      </c>
      <c r="I326" s="52"/>
      <c r="J326" s="51">
        <f t="shared" si="54"/>
        <v>-4224083.5799999991</v>
      </c>
      <c r="K326" s="50">
        <v>-522584.46</v>
      </c>
      <c r="L326" s="50">
        <v>0</v>
      </c>
      <c r="M326" s="49">
        <f t="shared" si="55"/>
        <v>-4746668.0399999991</v>
      </c>
      <c r="N326" s="49">
        <f t="shared" si="56"/>
        <v>2672139.080000001</v>
      </c>
      <c r="O326" s="2"/>
      <c r="P326" s="2"/>
      <c r="Q326" s="2"/>
      <c r="R326" s="2" t="s">
        <v>115</v>
      </c>
      <c r="S326" s="2"/>
      <c r="T326" s="2"/>
      <c r="U326" s="2"/>
      <c r="V326" s="2"/>
      <c r="W326" s="2"/>
      <c r="X326" s="2"/>
      <c r="Y326" s="2"/>
      <c r="Z326" s="2"/>
    </row>
    <row r="327" spans="1:26" ht="12.75" customHeight="1" x14ac:dyDescent="0.3">
      <c r="A327" s="25">
        <v>8</v>
      </c>
      <c r="B327" s="25">
        <v>1945</v>
      </c>
      <c r="C327" s="26" t="s">
        <v>61</v>
      </c>
      <c r="D327" s="49">
        <f t="shared" si="52"/>
        <v>209466.99</v>
      </c>
      <c r="E327" s="50">
        <v>0</v>
      </c>
      <c r="F327" s="50">
        <v>0</v>
      </c>
      <c r="G327" s="49">
        <f t="shared" si="53"/>
        <v>209466.99</v>
      </c>
      <c r="H327" s="49">
        <v>0</v>
      </c>
      <c r="I327" s="52"/>
      <c r="J327" s="51">
        <f t="shared" si="54"/>
        <v>-209211.32999999996</v>
      </c>
      <c r="K327" s="50">
        <v>-102.43</v>
      </c>
      <c r="L327" s="50">
        <v>0</v>
      </c>
      <c r="M327" s="49">
        <f t="shared" si="55"/>
        <v>-209313.75999999995</v>
      </c>
      <c r="N327" s="49">
        <f t="shared" si="56"/>
        <v>153.23000000003958</v>
      </c>
      <c r="O327" s="2"/>
      <c r="P327" s="2"/>
      <c r="Q327" s="2"/>
      <c r="R327" s="2" t="s">
        <v>116</v>
      </c>
      <c r="S327" s="2"/>
      <c r="T327" s="2"/>
      <c r="U327" s="2"/>
      <c r="V327" s="2"/>
      <c r="W327" s="2"/>
      <c r="X327" s="2"/>
      <c r="Y327" s="2"/>
      <c r="Z327" s="2"/>
    </row>
    <row r="328" spans="1:26" ht="12.75" customHeight="1" x14ac:dyDescent="0.3">
      <c r="A328" s="25">
        <v>8</v>
      </c>
      <c r="B328" s="25">
        <v>1950</v>
      </c>
      <c r="C328" s="26" t="s">
        <v>62</v>
      </c>
      <c r="D328" s="49">
        <f t="shared" si="52"/>
        <v>1460666.1600000001</v>
      </c>
      <c r="E328" s="50">
        <v>0</v>
      </c>
      <c r="F328" s="50">
        <v>-40046</v>
      </c>
      <c r="G328" s="49">
        <f t="shared" si="53"/>
        <v>1420620.1600000001</v>
      </c>
      <c r="H328" s="49">
        <v>0</v>
      </c>
      <c r="I328" s="52"/>
      <c r="J328" s="51">
        <f t="shared" si="54"/>
        <v>-705206.8600000001</v>
      </c>
      <c r="K328" s="50">
        <v>-88112.46</v>
      </c>
      <c r="L328" s="50">
        <v>25356</v>
      </c>
      <c r="M328" s="49">
        <f t="shared" si="55"/>
        <v>-767963.32000000007</v>
      </c>
      <c r="N328" s="49">
        <f t="shared" si="56"/>
        <v>652656.84000000008</v>
      </c>
      <c r="O328" s="2"/>
      <c r="P328" s="2"/>
      <c r="Q328" s="2"/>
      <c r="R328" s="2" t="s">
        <v>117</v>
      </c>
      <c r="S328" s="2"/>
      <c r="T328" s="2"/>
      <c r="U328" s="2"/>
      <c r="V328" s="2"/>
      <c r="W328" s="2"/>
      <c r="X328" s="2"/>
      <c r="Y328" s="2"/>
      <c r="Z328" s="2"/>
    </row>
    <row r="329" spans="1:26" ht="12.75" customHeight="1" x14ac:dyDescent="0.3">
      <c r="A329" s="25">
        <v>8</v>
      </c>
      <c r="B329" s="25">
        <v>1955</v>
      </c>
      <c r="C329" s="26" t="s">
        <v>63</v>
      </c>
      <c r="D329" s="49">
        <f t="shared" si="52"/>
        <v>15031193.93</v>
      </c>
      <c r="E329" s="50">
        <v>762575.53</v>
      </c>
      <c r="F329" s="50">
        <v>0</v>
      </c>
      <c r="G329" s="49">
        <f t="shared" si="53"/>
        <v>15793769.459999999</v>
      </c>
      <c r="H329" s="49">
        <v>0</v>
      </c>
      <c r="I329" s="52"/>
      <c r="J329" s="51">
        <f t="shared" si="54"/>
        <v>-11243123.570000002</v>
      </c>
      <c r="K329" s="50">
        <v>-1078820.8700000001</v>
      </c>
      <c r="L329" s="50">
        <v>0</v>
      </c>
      <c r="M329" s="49">
        <f t="shared" si="55"/>
        <v>-12321944.440000001</v>
      </c>
      <c r="N329" s="49">
        <f t="shared" si="56"/>
        <v>3471825.0199999977</v>
      </c>
      <c r="O329" s="2"/>
      <c r="P329" s="2"/>
      <c r="Q329" s="2"/>
      <c r="R329" s="2" t="s">
        <v>118</v>
      </c>
      <c r="S329" s="2"/>
      <c r="T329" s="2"/>
      <c r="U329" s="2"/>
      <c r="V329" s="2"/>
      <c r="W329" s="2"/>
      <c r="X329" s="2"/>
      <c r="Y329" s="2"/>
      <c r="Z329" s="2"/>
    </row>
    <row r="330" spans="1:26" ht="12.75" customHeight="1" x14ac:dyDescent="0.3">
      <c r="A330" s="25">
        <v>8</v>
      </c>
      <c r="B330" s="25">
        <v>1955</v>
      </c>
      <c r="C330" s="26" t="s">
        <v>64</v>
      </c>
      <c r="D330" s="49">
        <f t="shared" si="52"/>
        <v>0</v>
      </c>
      <c r="E330" s="50">
        <v>0</v>
      </c>
      <c r="F330" s="50">
        <v>0</v>
      </c>
      <c r="G330" s="49">
        <f t="shared" si="53"/>
        <v>0</v>
      </c>
      <c r="H330" s="49">
        <v>0</v>
      </c>
      <c r="I330" s="52"/>
      <c r="J330" s="51">
        <f t="shared" si="54"/>
        <v>0</v>
      </c>
      <c r="K330" s="50">
        <v>0</v>
      </c>
      <c r="L330" s="50">
        <v>0</v>
      </c>
      <c r="M330" s="49">
        <f t="shared" si="55"/>
        <v>0</v>
      </c>
      <c r="N330" s="49">
        <f t="shared" si="56"/>
        <v>0</v>
      </c>
      <c r="O330" s="2"/>
      <c r="P330" s="2"/>
      <c r="Q330" s="2"/>
      <c r="R330" s="2" t="s">
        <v>118</v>
      </c>
      <c r="S330" s="2"/>
      <c r="T330" s="2"/>
      <c r="U330" s="2"/>
      <c r="V330" s="2"/>
      <c r="W330" s="2"/>
      <c r="X330" s="2"/>
      <c r="Y330" s="2"/>
      <c r="Z330" s="2"/>
    </row>
    <row r="331" spans="1:26" ht="12.75" customHeight="1" x14ac:dyDescent="0.3">
      <c r="A331" s="25">
        <v>8</v>
      </c>
      <c r="B331" s="25">
        <v>1960</v>
      </c>
      <c r="C331" s="26" t="s">
        <v>86</v>
      </c>
      <c r="D331" s="49">
        <f t="shared" si="52"/>
        <v>200717.7</v>
      </c>
      <c r="E331" s="50">
        <v>0</v>
      </c>
      <c r="F331" s="50">
        <v>0</v>
      </c>
      <c r="G331" s="49">
        <f t="shared" si="53"/>
        <v>200717.7</v>
      </c>
      <c r="H331" s="49">
        <v>0</v>
      </c>
      <c r="I331" s="52"/>
      <c r="J331" s="51">
        <f t="shared" si="54"/>
        <v>-191492.99000000002</v>
      </c>
      <c r="K331" s="50">
        <v>-3359.04</v>
      </c>
      <c r="L331" s="50">
        <v>0</v>
      </c>
      <c r="M331" s="49">
        <f t="shared" si="55"/>
        <v>-194852.03000000003</v>
      </c>
      <c r="N331" s="49">
        <f t="shared" si="56"/>
        <v>5865.6699999999837</v>
      </c>
      <c r="O331" s="2"/>
      <c r="P331" s="2"/>
      <c r="Q331" s="2"/>
      <c r="R331" s="2" t="s">
        <v>119</v>
      </c>
      <c r="S331" s="2"/>
      <c r="T331" s="2"/>
      <c r="U331" s="2"/>
      <c r="V331" s="2"/>
      <c r="W331" s="2"/>
      <c r="X331" s="2"/>
      <c r="Y331" s="2"/>
      <c r="Z331" s="2"/>
    </row>
    <row r="332" spans="1:26" ht="12.75" customHeight="1" x14ac:dyDescent="0.3">
      <c r="A332" s="1">
        <v>47</v>
      </c>
      <c r="B332" s="25">
        <v>1970</v>
      </c>
      <c r="C332" s="26" t="s">
        <v>66</v>
      </c>
      <c r="D332" s="49">
        <f t="shared" si="52"/>
        <v>0</v>
      </c>
      <c r="E332" s="50">
        <v>0</v>
      </c>
      <c r="F332" s="50">
        <v>0</v>
      </c>
      <c r="G332" s="49">
        <f t="shared" si="53"/>
        <v>0</v>
      </c>
      <c r="H332" s="49">
        <v>0</v>
      </c>
      <c r="I332" s="52"/>
      <c r="J332" s="51">
        <f t="shared" si="54"/>
        <v>0</v>
      </c>
      <c r="K332" s="50">
        <v>0</v>
      </c>
      <c r="L332" s="50">
        <v>0</v>
      </c>
      <c r="M332" s="49">
        <f t="shared" si="55"/>
        <v>0</v>
      </c>
      <c r="N332" s="49">
        <f t="shared" si="56"/>
        <v>0</v>
      </c>
      <c r="O332" s="2"/>
      <c r="P332" s="2"/>
      <c r="Q332" s="2"/>
      <c r="R332" s="2" t="s">
        <v>120</v>
      </c>
      <c r="S332" s="2"/>
      <c r="T332" s="2"/>
      <c r="U332" s="2"/>
      <c r="V332" s="2"/>
      <c r="W332" s="2"/>
      <c r="X332" s="2"/>
      <c r="Y332" s="2"/>
      <c r="Z332" s="2"/>
    </row>
    <row r="333" spans="1:26" ht="12.75" customHeight="1" x14ac:dyDescent="0.3">
      <c r="A333" s="25">
        <v>47</v>
      </c>
      <c r="B333" s="25">
        <v>1975</v>
      </c>
      <c r="C333" s="26" t="s">
        <v>67</v>
      </c>
      <c r="D333" s="49">
        <f t="shared" si="52"/>
        <v>0</v>
      </c>
      <c r="E333" s="50">
        <v>0</v>
      </c>
      <c r="F333" s="50">
        <v>0</v>
      </c>
      <c r="G333" s="49">
        <f t="shared" si="53"/>
        <v>0</v>
      </c>
      <c r="H333" s="49">
        <v>0</v>
      </c>
      <c r="I333" s="52"/>
      <c r="J333" s="51">
        <f t="shared" si="54"/>
        <v>0</v>
      </c>
      <c r="K333" s="50">
        <v>0</v>
      </c>
      <c r="L333" s="50">
        <v>0</v>
      </c>
      <c r="M333" s="49">
        <f t="shared" si="55"/>
        <v>0</v>
      </c>
      <c r="N333" s="49">
        <f t="shared" si="56"/>
        <v>0</v>
      </c>
      <c r="O333" s="2"/>
      <c r="P333" s="2"/>
      <c r="Q333" s="2"/>
      <c r="R333" s="2" t="s">
        <v>121</v>
      </c>
      <c r="S333" s="2"/>
      <c r="T333" s="2"/>
      <c r="U333" s="2"/>
      <c r="V333" s="2"/>
      <c r="W333" s="2"/>
      <c r="X333" s="2"/>
      <c r="Y333" s="2"/>
      <c r="Z333" s="2"/>
    </row>
    <row r="334" spans="1:26" ht="12.75" customHeight="1" x14ac:dyDescent="0.3">
      <c r="A334" s="25">
        <v>47</v>
      </c>
      <c r="B334" s="25">
        <v>1980</v>
      </c>
      <c r="C334" s="26" t="s">
        <v>68</v>
      </c>
      <c r="D334" s="49">
        <f t="shared" si="52"/>
        <v>25476033.180000003</v>
      </c>
      <c r="E334" s="50">
        <v>1398839.91</v>
      </c>
      <c r="F334" s="50">
        <v>-43671</v>
      </c>
      <c r="G334" s="49">
        <f t="shared" si="53"/>
        <v>26831202.090000004</v>
      </c>
      <c r="H334" s="49">
        <v>0</v>
      </c>
      <c r="I334" s="52"/>
      <c r="J334" s="51">
        <f t="shared" si="54"/>
        <v>-11829595.710000001</v>
      </c>
      <c r="K334" s="50">
        <v>-1446312.59</v>
      </c>
      <c r="L334" s="50">
        <v>2615</v>
      </c>
      <c r="M334" s="49">
        <f t="shared" si="55"/>
        <v>-13273293.300000001</v>
      </c>
      <c r="N334" s="49">
        <f t="shared" si="56"/>
        <v>13557908.790000003</v>
      </c>
      <c r="O334" s="2"/>
      <c r="P334" s="2"/>
      <c r="Q334" s="2"/>
      <c r="R334" s="2" t="s">
        <v>122</v>
      </c>
      <c r="S334" s="2"/>
      <c r="T334" s="2"/>
      <c r="U334" s="2"/>
      <c r="V334" s="2"/>
      <c r="W334" s="2"/>
      <c r="X334" s="2"/>
      <c r="Y334" s="2"/>
      <c r="Z334" s="2"/>
    </row>
    <row r="335" spans="1:26" ht="12.75" customHeight="1" x14ac:dyDescent="0.3">
      <c r="A335" s="25">
        <v>47</v>
      </c>
      <c r="B335" s="25">
        <v>1985</v>
      </c>
      <c r="C335" s="26" t="s">
        <v>69</v>
      </c>
      <c r="D335" s="49">
        <f t="shared" si="52"/>
        <v>900</v>
      </c>
      <c r="E335" s="50">
        <v>0</v>
      </c>
      <c r="F335" s="50">
        <v>0</v>
      </c>
      <c r="G335" s="49">
        <f t="shared" si="53"/>
        <v>900</v>
      </c>
      <c r="H335" s="49">
        <v>0</v>
      </c>
      <c r="I335" s="52"/>
      <c r="J335" s="51">
        <f t="shared" si="54"/>
        <v>-900</v>
      </c>
      <c r="K335" s="50">
        <v>0</v>
      </c>
      <c r="L335" s="50">
        <v>0</v>
      </c>
      <c r="M335" s="49">
        <f t="shared" si="55"/>
        <v>-900</v>
      </c>
      <c r="N335" s="49">
        <f t="shared" si="56"/>
        <v>0</v>
      </c>
      <c r="O335" s="2"/>
      <c r="P335" s="2"/>
      <c r="Q335" s="2"/>
      <c r="R335" s="2" t="s">
        <v>123</v>
      </c>
      <c r="S335" s="2"/>
      <c r="T335" s="2"/>
      <c r="U335" s="2"/>
      <c r="V335" s="2"/>
      <c r="W335" s="2"/>
      <c r="X335" s="2"/>
      <c r="Y335" s="2"/>
      <c r="Z335" s="2"/>
    </row>
    <row r="336" spans="1:26" ht="12.75" customHeight="1" x14ac:dyDescent="0.3">
      <c r="A336" s="1">
        <v>47</v>
      </c>
      <c r="B336" s="25">
        <v>1990</v>
      </c>
      <c r="C336" s="33" t="s">
        <v>70</v>
      </c>
      <c r="D336" s="49">
        <f t="shared" si="52"/>
        <v>0</v>
      </c>
      <c r="E336" s="50">
        <v>0</v>
      </c>
      <c r="F336" s="50">
        <v>0</v>
      </c>
      <c r="G336" s="49">
        <f t="shared" si="53"/>
        <v>0</v>
      </c>
      <c r="H336" s="49">
        <v>0</v>
      </c>
      <c r="I336" s="52"/>
      <c r="J336" s="51">
        <f t="shared" si="54"/>
        <v>0</v>
      </c>
      <c r="K336" s="50">
        <v>0</v>
      </c>
      <c r="L336" s="50">
        <v>0</v>
      </c>
      <c r="M336" s="49">
        <f t="shared" si="55"/>
        <v>0</v>
      </c>
      <c r="N336" s="49">
        <f t="shared" si="56"/>
        <v>0</v>
      </c>
      <c r="O336" s="2"/>
      <c r="P336" s="2"/>
      <c r="Q336" s="2"/>
      <c r="R336" s="2" t="s">
        <v>124</v>
      </c>
      <c r="S336" s="2"/>
      <c r="T336" s="2"/>
      <c r="U336" s="2"/>
      <c r="V336" s="2"/>
      <c r="W336" s="2"/>
      <c r="X336" s="2"/>
      <c r="Y336" s="2"/>
      <c r="Z336" s="2"/>
    </row>
    <row r="337" spans="1:26" ht="12.75" customHeight="1" x14ac:dyDescent="0.3">
      <c r="A337" s="25">
        <v>47</v>
      </c>
      <c r="B337" s="25">
        <v>1995</v>
      </c>
      <c r="C337" s="26" t="s">
        <v>71</v>
      </c>
      <c r="D337" s="49">
        <f t="shared" si="52"/>
        <v>0</v>
      </c>
      <c r="E337" s="50">
        <v>0</v>
      </c>
      <c r="F337" s="50">
        <v>0</v>
      </c>
      <c r="G337" s="49">
        <f t="shared" si="53"/>
        <v>0</v>
      </c>
      <c r="H337" s="49">
        <v>0</v>
      </c>
      <c r="I337" s="52"/>
      <c r="J337" s="51">
        <f t="shared" si="54"/>
        <v>0</v>
      </c>
      <c r="K337" s="50">
        <v>0</v>
      </c>
      <c r="L337" s="50">
        <v>0</v>
      </c>
      <c r="M337" s="49">
        <f t="shared" si="55"/>
        <v>0</v>
      </c>
      <c r="N337" s="49">
        <f t="shared" si="56"/>
        <v>0</v>
      </c>
      <c r="O337" s="2"/>
      <c r="P337" s="2"/>
      <c r="Q337" s="2"/>
      <c r="R337" s="2" t="s">
        <v>125</v>
      </c>
      <c r="S337" s="2"/>
      <c r="T337" s="2"/>
      <c r="U337" s="2"/>
      <c r="V337" s="2"/>
      <c r="W337" s="2"/>
      <c r="X337" s="2"/>
      <c r="Y337" s="2"/>
      <c r="Z337" s="2"/>
    </row>
    <row r="338" spans="1:26" ht="12.75" customHeight="1" x14ac:dyDescent="0.3">
      <c r="A338" s="25">
        <v>47</v>
      </c>
      <c r="B338" s="25">
        <v>2440</v>
      </c>
      <c r="C338" s="26" t="s">
        <v>87</v>
      </c>
      <c r="D338" s="49">
        <f t="shared" si="52"/>
        <v>-360402095.75</v>
      </c>
      <c r="E338" s="50">
        <v>-50428857.229999997</v>
      </c>
      <c r="F338" s="50">
        <v>0</v>
      </c>
      <c r="G338" s="49">
        <f t="shared" si="53"/>
        <v>-410830952.98000002</v>
      </c>
      <c r="H338" s="49">
        <v>0</v>
      </c>
      <c r="I338" s="2"/>
      <c r="J338" s="51">
        <f t="shared" si="54"/>
        <v>47475786.619999997</v>
      </c>
      <c r="K338" s="50">
        <v>10814547.390000001</v>
      </c>
      <c r="L338" s="50">
        <v>0</v>
      </c>
      <c r="M338" s="49">
        <f t="shared" si="55"/>
        <v>58290334.009999998</v>
      </c>
      <c r="N338" s="49">
        <f t="shared" si="56"/>
        <v>-352540618.97000003</v>
      </c>
      <c r="O338" s="2"/>
      <c r="P338" s="2"/>
      <c r="Q338" s="2"/>
      <c r="R338" s="2" t="s">
        <v>126</v>
      </c>
      <c r="S338" s="2"/>
      <c r="T338" s="2"/>
      <c r="U338" s="2"/>
      <c r="V338" s="2"/>
      <c r="W338" s="2"/>
      <c r="X338" s="2"/>
      <c r="Y338" s="2"/>
      <c r="Z338" s="2"/>
    </row>
    <row r="339" spans="1:26" ht="12.75" customHeight="1" x14ac:dyDescent="0.3">
      <c r="A339" s="35"/>
      <c r="B339" s="35">
        <v>2005</v>
      </c>
      <c r="C339" s="36" t="s">
        <v>88</v>
      </c>
      <c r="D339" s="49">
        <f t="shared" si="52"/>
        <v>0</v>
      </c>
      <c r="E339" s="42">
        <v>0</v>
      </c>
      <c r="F339" s="42">
        <v>0</v>
      </c>
      <c r="G339" s="49">
        <f t="shared" si="53"/>
        <v>0</v>
      </c>
      <c r="H339" s="49">
        <v>0</v>
      </c>
      <c r="I339" s="2"/>
      <c r="J339" s="51">
        <f t="shared" si="54"/>
        <v>0</v>
      </c>
      <c r="K339" s="42">
        <v>0</v>
      </c>
      <c r="L339" s="42">
        <v>0</v>
      </c>
      <c r="M339" s="49">
        <f t="shared" si="55"/>
        <v>0</v>
      </c>
      <c r="N339" s="49">
        <f t="shared" si="56"/>
        <v>0</v>
      </c>
      <c r="O339" s="2"/>
      <c r="P339" s="2"/>
      <c r="Q339" s="2"/>
      <c r="R339" s="2" t="s">
        <v>127</v>
      </c>
      <c r="S339" s="2"/>
      <c r="T339" s="2"/>
      <c r="U339" s="2"/>
      <c r="V339" s="2"/>
      <c r="W339" s="2"/>
      <c r="X339" s="2"/>
      <c r="Y339" s="2"/>
      <c r="Z339" s="2"/>
    </row>
    <row r="340" spans="1:26" ht="12.75" customHeight="1" x14ac:dyDescent="0.3">
      <c r="A340" s="35"/>
      <c r="B340" s="35"/>
      <c r="C340" s="37" t="s">
        <v>74</v>
      </c>
      <c r="D340" s="44">
        <f t="shared" ref="D340:H340" si="57">SUM(D299:D339)</f>
        <v>1822259375.9399996</v>
      </c>
      <c r="E340" s="44">
        <f t="shared" si="57"/>
        <v>123673534.93000001</v>
      </c>
      <c r="F340" s="44">
        <f t="shared" si="57"/>
        <v>-2360579</v>
      </c>
      <c r="G340" s="44">
        <f t="shared" si="57"/>
        <v>1943572331.8699989</v>
      </c>
      <c r="H340" s="44">
        <f t="shared" si="57"/>
        <v>0</v>
      </c>
      <c r="I340" s="44"/>
      <c r="J340" s="44">
        <f t="shared" ref="J340:N340" si="58">SUM(J299:J339)</f>
        <v>-486877694.40999985</v>
      </c>
      <c r="K340" s="44">
        <f t="shared" si="58"/>
        <v>-62344155.900000021</v>
      </c>
      <c r="L340" s="44">
        <f t="shared" si="58"/>
        <v>1121579</v>
      </c>
      <c r="M340" s="44">
        <f t="shared" si="58"/>
        <v>-548100271.31000006</v>
      </c>
      <c r="N340" s="44">
        <f t="shared" si="58"/>
        <v>1395472060.5600002</v>
      </c>
      <c r="O340" s="2"/>
      <c r="P340" s="2"/>
      <c r="Q340" s="2"/>
      <c r="R340" s="2"/>
      <c r="S340" s="2"/>
      <c r="T340" s="2"/>
      <c r="U340" s="2"/>
      <c r="V340" s="2"/>
      <c r="W340" s="2"/>
      <c r="X340" s="2"/>
      <c r="Y340" s="2"/>
      <c r="Z340" s="2"/>
    </row>
    <row r="341" spans="1:26" ht="12.75" customHeight="1" x14ac:dyDescent="0.3">
      <c r="A341" s="35"/>
      <c r="B341" s="35"/>
      <c r="C341" s="39" t="s">
        <v>75</v>
      </c>
      <c r="D341" s="42"/>
      <c r="E341" s="42"/>
      <c r="F341" s="42"/>
      <c r="G341" s="49">
        <f t="shared" ref="G341:G342" si="59">D341+E341+F341</f>
        <v>0</v>
      </c>
      <c r="H341" s="49"/>
      <c r="I341" s="2"/>
      <c r="J341" s="42"/>
      <c r="K341" s="42"/>
      <c r="L341" s="42"/>
      <c r="M341" s="49">
        <f t="shared" ref="M341:M342" si="60">J341+K341+L341</f>
        <v>0</v>
      </c>
      <c r="N341" s="49">
        <f t="shared" ref="N341:N342" si="61">G341+M341</f>
        <v>0</v>
      </c>
      <c r="O341" s="2"/>
      <c r="P341" s="2"/>
      <c r="Q341" s="2"/>
      <c r="R341" s="2"/>
      <c r="S341" s="2"/>
      <c r="T341" s="2"/>
      <c r="U341" s="2"/>
      <c r="V341" s="2"/>
      <c r="W341" s="2"/>
      <c r="X341" s="2"/>
      <c r="Y341" s="2"/>
      <c r="Z341" s="2"/>
    </row>
    <row r="342" spans="1:26" ht="12.75" customHeight="1" x14ac:dyDescent="0.3">
      <c r="A342" s="35"/>
      <c r="B342" s="35"/>
      <c r="C342" s="40" t="s">
        <v>76</v>
      </c>
      <c r="D342" s="50">
        <f>G279</f>
        <v>-12203859.9</v>
      </c>
      <c r="E342" s="42">
        <v>0</v>
      </c>
      <c r="F342" s="42">
        <v>0</v>
      </c>
      <c r="G342" s="49">
        <f t="shared" si="59"/>
        <v>-12203859.9</v>
      </c>
      <c r="H342" s="49"/>
      <c r="I342" s="2"/>
      <c r="J342" s="50">
        <f>M279</f>
        <v>2312243.33</v>
      </c>
      <c r="K342" s="27">
        <v>408418</v>
      </c>
      <c r="L342" s="27">
        <v>0</v>
      </c>
      <c r="M342" s="49">
        <f t="shared" si="60"/>
        <v>2720661.33</v>
      </c>
      <c r="N342" s="49">
        <f t="shared" si="61"/>
        <v>-9483198.5700000003</v>
      </c>
      <c r="O342" s="2"/>
      <c r="P342" s="2"/>
      <c r="Q342" s="2"/>
      <c r="R342" s="2"/>
      <c r="S342" s="2"/>
      <c r="T342" s="2"/>
      <c r="U342" s="2"/>
      <c r="V342" s="2"/>
      <c r="W342" s="2"/>
      <c r="X342" s="2"/>
      <c r="Y342" s="2"/>
      <c r="Z342" s="2"/>
    </row>
    <row r="343" spans="1:26" ht="12.75" customHeight="1" x14ac:dyDescent="0.3">
      <c r="A343" s="35"/>
      <c r="B343" s="35"/>
      <c r="C343" s="37" t="s">
        <v>77</v>
      </c>
      <c r="D343" s="44">
        <f t="shared" ref="D343:G343" si="62">SUM(D340:D342)</f>
        <v>1810055516.0399995</v>
      </c>
      <c r="E343" s="44">
        <f t="shared" si="62"/>
        <v>123673534.93000001</v>
      </c>
      <c r="F343" s="44">
        <f t="shared" si="62"/>
        <v>-2360579</v>
      </c>
      <c r="G343" s="44">
        <f t="shared" si="62"/>
        <v>1931368471.9699988</v>
      </c>
      <c r="H343" s="49"/>
      <c r="I343" s="44"/>
      <c r="J343" s="44">
        <f t="shared" ref="J343:N343" si="63">SUM(J340:J342)</f>
        <v>-484565451.07999986</v>
      </c>
      <c r="K343" s="44">
        <f t="shared" si="63"/>
        <v>-61935737.900000021</v>
      </c>
      <c r="L343" s="44">
        <f t="shared" si="63"/>
        <v>1121579</v>
      </c>
      <c r="M343" s="44">
        <f t="shared" si="63"/>
        <v>-545379609.98000002</v>
      </c>
      <c r="N343" s="44">
        <f t="shared" si="63"/>
        <v>1385988861.9900002</v>
      </c>
      <c r="O343" s="2"/>
      <c r="P343" s="2"/>
      <c r="Q343" s="2"/>
      <c r="R343" s="2"/>
      <c r="S343" s="2"/>
      <c r="T343" s="2"/>
      <c r="U343" s="2"/>
      <c r="V343" s="2"/>
      <c r="W343" s="2"/>
      <c r="X343" s="2"/>
      <c r="Y343" s="2"/>
      <c r="Z343" s="2"/>
    </row>
    <row r="344" spans="1:26" ht="12.75" customHeight="1" x14ac:dyDescent="0.3">
      <c r="A344" s="35"/>
      <c r="B344" s="35"/>
      <c r="C344" s="41" t="s">
        <v>78</v>
      </c>
      <c r="D344" s="50">
        <f>G281</f>
        <v>51301946</v>
      </c>
      <c r="E344" s="50">
        <v>24271956</v>
      </c>
      <c r="F344" s="50"/>
      <c r="G344" s="49">
        <f>D344+E344+F344</f>
        <v>75573902</v>
      </c>
      <c r="H344" s="49">
        <v>0</v>
      </c>
      <c r="I344" s="52"/>
      <c r="J344" s="2"/>
      <c r="K344" s="2"/>
      <c r="L344" s="2"/>
      <c r="M344" s="49">
        <f>J344+K344+L344</f>
        <v>0</v>
      </c>
      <c r="N344" s="49">
        <f>G344+M344</f>
        <v>75573902</v>
      </c>
      <c r="O344" s="2"/>
      <c r="P344" s="2"/>
      <c r="Q344" s="2"/>
      <c r="R344" s="2"/>
      <c r="S344" s="2"/>
      <c r="T344" s="2"/>
      <c r="U344" s="2"/>
      <c r="V344" s="2"/>
      <c r="W344" s="2"/>
      <c r="X344" s="2"/>
      <c r="Y344" s="2"/>
      <c r="Z344" s="2"/>
    </row>
    <row r="345" spans="1:26" ht="12.75" customHeight="1" x14ac:dyDescent="0.3">
      <c r="A345" s="35"/>
      <c r="B345" s="35"/>
      <c r="C345" s="41" t="s">
        <v>79</v>
      </c>
      <c r="D345" s="44">
        <f t="shared" ref="D345:N345" si="64">SUM(D343:D344)</f>
        <v>1861357462.0399995</v>
      </c>
      <c r="E345" s="44">
        <f t="shared" si="64"/>
        <v>147945490.93000001</v>
      </c>
      <c r="F345" s="44">
        <f t="shared" si="64"/>
        <v>-2360579</v>
      </c>
      <c r="G345" s="44">
        <f t="shared" si="64"/>
        <v>2006942373.9699988</v>
      </c>
      <c r="H345" s="44">
        <f t="shared" si="64"/>
        <v>0</v>
      </c>
      <c r="I345" s="44">
        <f t="shared" si="64"/>
        <v>0</v>
      </c>
      <c r="J345" s="44">
        <f t="shared" si="64"/>
        <v>-484565451.07999986</v>
      </c>
      <c r="K345" s="44">
        <f t="shared" si="64"/>
        <v>-61935737.900000021</v>
      </c>
      <c r="L345" s="44">
        <f t="shared" si="64"/>
        <v>1121579</v>
      </c>
      <c r="M345" s="44">
        <f t="shared" si="64"/>
        <v>-545379609.98000002</v>
      </c>
      <c r="N345" s="44">
        <f t="shared" si="64"/>
        <v>1461562763.9900002</v>
      </c>
      <c r="O345" s="2"/>
      <c r="P345" s="2"/>
      <c r="Q345" s="2"/>
      <c r="R345" s="2"/>
      <c r="S345" s="2"/>
      <c r="T345" s="2"/>
      <c r="U345" s="2"/>
      <c r="V345" s="2"/>
      <c r="W345" s="2"/>
      <c r="X345" s="2"/>
      <c r="Y345" s="2"/>
      <c r="Z345" s="2"/>
    </row>
    <row r="346" spans="1:26" ht="12.75" customHeight="1" x14ac:dyDescent="0.3">
      <c r="A346" s="35"/>
      <c r="B346" s="35"/>
      <c r="C346" s="58" t="s">
        <v>80</v>
      </c>
      <c r="D346" s="59"/>
      <c r="E346" s="59"/>
      <c r="F346" s="59"/>
      <c r="G346" s="59"/>
      <c r="H346" s="59"/>
      <c r="I346" s="59"/>
      <c r="J346" s="60"/>
      <c r="K346" s="42"/>
      <c r="L346" s="2"/>
      <c r="M346" s="43"/>
      <c r="N346" s="43"/>
      <c r="O346" s="2"/>
      <c r="P346" s="2"/>
      <c r="Q346" s="2"/>
      <c r="R346" s="2"/>
      <c r="S346" s="2"/>
      <c r="T346" s="2"/>
      <c r="U346" s="2"/>
      <c r="V346" s="2"/>
      <c r="W346" s="2"/>
      <c r="X346" s="2"/>
      <c r="Y346" s="2"/>
      <c r="Z346" s="2"/>
    </row>
    <row r="347" spans="1:26" ht="12.75" customHeight="1" x14ac:dyDescent="0.3">
      <c r="A347" s="35"/>
      <c r="B347" s="35"/>
      <c r="C347" s="58" t="s">
        <v>81</v>
      </c>
      <c r="D347" s="59"/>
      <c r="E347" s="59"/>
      <c r="F347" s="59"/>
      <c r="G347" s="59"/>
      <c r="H347" s="59"/>
      <c r="I347" s="59"/>
      <c r="J347" s="60"/>
      <c r="K347" s="44">
        <f>K345+K346</f>
        <v>-61935737.900000021</v>
      </c>
      <c r="L347" s="2"/>
      <c r="M347" s="43"/>
      <c r="N347" s="43"/>
      <c r="O347" s="2"/>
      <c r="P347" s="2"/>
      <c r="Q347" s="2"/>
      <c r="R347" s="2"/>
      <c r="S347" s="2"/>
      <c r="T347" s="2"/>
      <c r="U347" s="2"/>
      <c r="V347" s="2"/>
      <c r="W347" s="2"/>
      <c r="X347" s="2"/>
      <c r="Y347" s="2"/>
      <c r="Z347" s="2"/>
    </row>
    <row r="348" spans="1:26" ht="12.75" customHeight="1" x14ac:dyDescent="0.3">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3">
      <c r="A349" s="1"/>
      <c r="B349" s="1"/>
      <c r="C349" s="2"/>
      <c r="D349" s="2"/>
      <c r="E349" s="2"/>
      <c r="F349" s="2"/>
      <c r="G349" s="2"/>
      <c r="H349" s="2"/>
      <c r="I349" s="2"/>
      <c r="J349" s="2" t="s">
        <v>82</v>
      </c>
      <c r="K349" s="2"/>
      <c r="L349" s="2"/>
      <c r="M349" s="2"/>
      <c r="N349" s="2"/>
      <c r="O349" s="2"/>
      <c r="P349" s="2"/>
      <c r="Q349" s="2"/>
      <c r="R349" s="2"/>
      <c r="S349" s="2"/>
      <c r="T349" s="2"/>
      <c r="U349" s="2"/>
      <c r="V349" s="2"/>
      <c r="W349" s="2"/>
      <c r="X349" s="2"/>
      <c r="Y349" s="2"/>
      <c r="Z349" s="2"/>
    </row>
    <row r="350" spans="1:26" ht="12.75" customHeight="1" x14ac:dyDescent="0.3">
      <c r="A350" s="35">
        <v>10</v>
      </c>
      <c r="B350" s="35"/>
      <c r="C350" s="45" t="s">
        <v>83</v>
      </c>
      <c r="D350" s="46"/>
      <c r="E350" s="46"/>
      <c r="F350" s="46"/>
      <c r="G350" s="46"/>
      <c r="H350" s="46"/>
      <c r="I350" s="46"/>
      <c r="J350" s="46" t="s">
        <v>83</v>
      </c>
      <c r="K350" s="46"/>
      <c r="L350" s="47"/>
      <c r="M350" s="2"/>
      <c r="N350" s="2"/>
      <c r="O350" s="2"/>
      <c r="P350" s="2"/>
      <c r="Q350" s="2"/>
      <c r="R350" s="2"/>
      <c r="S350" s="2"/>
      <c r="T350" s="2"/>
      <c r="U350" s="2"/>
      <c r="V350" s="2"/>
      <c r="W350" s="2"/>
      <c r="X350" s="2"/>
      <c r="Y350" s="2"/>
      <c r="Z350" s="2"/>
    </row>
    <row r="351" spans="1:26" ht="12.75" customHeight="1" x14ac:dyDescent="0.3">
      <c r="A351" s="35">
        <v>8</v>
      </c>
      <c r="B351" s="35"/>
      <c r="C351" s="45" t="s">
        <v>59</v>
      </c>
      <c r="D351" s="46"/>
      <c r="E351" s="46"/>
      <c r="F351" s="46"/>
      <c r="G351" s="46"/>
      <c r="H351" s="46"/>
      <c r="I351" s="46"/>
      <c r="J351" s="46" t="s">
        <v>59</v>
      </c>
      <c r="K351" s="46"/>
      <c r="L351" s="47"/>
      <c r="M351" s="2"/>
      <c r="N351" s="2"/>
      <c r="O351" s="2"/>
      <c r="P351" s="2"/>
      <c r="Q351" s="2"/>
      <c r="R351" s="2"/>
      <c r="S351" s="2"/>
      <c r="T351" s="2"/>
      <c r="U351" s="2"/>
      <c r="V351" s="2"/>
      <c r="W351" s="2"/>
      <c r="X351" s="2"/>
      <c r="Y351" s="2"/>
      <c r="Z351" s="2"/>
    </row>
    <row r="352" spans="1:26" ht="12.75" customHeight="1" x14ac:dyDescent="0.3">
      <c r="A352" s="35">
        <v>47</v>
      </c>
      <c r="B352" s="35"/>
      <c r="C352" s="45" t="s">
        <v>84</v>
      </c>
      <c r="D352" s="46"/>
      <c r="E352" s="46"/>
      <c r="F352" s="46"/>
      <c r="G352" s="46"/>
      <c r="H352" s="46"/>
      <c r="I352" s="46"/>
      <c r="J352" s="46" t="s">
        <v>84</v>
      </c>
      <c r="K352" s="46"/>
      <c r="L352" s="47"/>
      <c r="M352" s="2"/>
      <c r="N352" s="2"/>
      <c r="O352" s="2"/>
      <c r="P352" s="2"/>
      <c r="Q352" s="2"/>
      <c r="R352" s="2"/>
      <c r="S352" s="2"/>
      <c r="T352" s="2"/>
      <c r="U352" s="2"/>
      <c r="V352" s="2"/>
      <c r="W352" s="2"/>
      <c r="X352" s="2"/>
      <c r="Y352" s="2"/>
      <c r="Z352" s="2"/>
    </row>
    <row r="353" spans="1:26" ht="12.75" customHeight="1" x14ac:dyDescent="0.3">
      <c r="A353" s="1"/>
      <c r="B353" s="1"/>
      <c r="C353" s="2"/>
      <c r="D353" s="2"/>
      <c r="E353" s="2"/>
      <c r="F353" s="2"/>
      <c r="G353" s="2"/>
      <c r="H353" s="2"/>
      <c r="I353" s="2"/>
      <c r="J353" s="62" t="s">
        <v>85</v>
      </c>
      <c r="K353" s="59"/>
      <c r="L353" s="48">
        <f>K347-L350-L351-L352</f>
        <v>-61935737.900000021</v>
      </c>
      <c r="M353" s="2"/>
      <c r="N353" s="2"/>
      <c r="O353" s="2"/>
      <c r="P353" s="2"/>
      <c r="Q353" s="2"/>
      <c r="R353" s="2"/>
      <c r="S353" s="2"/>
      <c r="T353" s="2"/>
      <c r="U353" s="2"/>
      <c r="V353" s="2"/>
      <c r="W353" s="2"/>
      <c r="X353" s="2"/>
      <c r="Y353" s="2"/>
      <c r="Z353" s="2"/>
    </row>
    <row r="354" spans="1:26" ht="12.75" customHeight="1" x14ac:dyDescent="0.3">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3">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3">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hidden="1" customHeight="1" x14ac:dyDescent="0.3">
      <c r="A357" s="1"/>
      <c r="B357" s="1"/>
      <c r="C357" s="2"/>
      <c r="D357" s="2"/>
      <c r="E357" s="11" t="s">
        <v>18</v>
      </c>
      <c r="F357" s="12" t="s">
        <v>89</v>
      </c>
      <c r="G357" s="2"/>
      <c r="H357" s="2"/>
      <c r="I357" s="2"/>
      <c r="J357" s="2"/>
      <c r="K357" s="2"/>
      <c r="L357" s="2"/>
      <c r="M357" s="2"/>
      <c r="N357" s="2"/>
      <c r="O357" s="2"/>
      <c r="P357" s="2"/>
      <c r="Q357" s="2"/>
      <c r="R357" s="2"/>
      <c r="S357" s="2"/>
      <c r="T357" s="2"/>
      <c r="U357" s="2"/>
      <c r="V357" s="2"/>
      <c r="W357" s="2"/>
      <c r="X357" s="2"/>
      <c r="Y357" s="2"/>
      <c r="Z357" s="2"/>
    </row>
    <row r="358" spans="1:26" ht="12.75" hidden="1" customHeight="1" x14ac:dyDescent="0.3">
      <c r="A358" s="1"/>
      <c r="B358" s="1"/>
      <c r="C358" s="2"/>
      <c r="D358" s="2"/>
      <c r="E358" s="11" t="s">
        <v>20</v>
      </c>
      <c r="F358" s="13">
        <v>2026</v>
      </c>
      <c r="G358" s="14"/>
      <c r="H358" s="15" t="b">
        <f>IF(F358=2014,4,IF(F358=2015,5,IF(F358=2016,6,IF(F358=2017,7,IF(F358=2018,8,IF(F358=2019,9,IF(F358=2020,10)))))))</f>
        <v>0</v>
      </c>
      <c r="I358" s="2"/>
      <c r="J358" s="2"/>
      <c r="K358" s="2"/>
      <c r="L358" s="2"/>
      <c r="M358" s="2"/>
      <c r="N358" s="2"/>
      <c r="O358" s="2"/>
      <c r="P358" s="2"/>
      <c r="Q358" s="2"/>
      <c r="R358" s="2"/>
      <c r="S358" s="2"/>
      <c r="T358" s="2"/>
      <c r="U358" s="2"/>
      <c r="V358" s="2"/>
      <c r="W358" s="2"/>
      <c r="X358" s="2"/>
      <c r="Y358" s="2"/>
      <c r="Z358" s="2"/>
    </row>
    <row r="359" spans="1:26" ht="12.75" hidden="1" customHeight="1" x14ac:dyDescent="0.3">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hidden="1" customHeight="1" x14ac:dyDescent="0.3">
      <c r="A360" s="1"/>
      <c r="B360" s="1"/>
      <c r="C360" s="2"/>
      <c r="D360" s="61" t="s">
        <v>21</v>
      </c>
      <c r="E360" s="59"/>
      <c r="F360" s="59"/>
      <c r="G360" s="59"/>
      <c r="H360" s="60"/>
      <c r="I360" s="2"/>
      <c r="J360" s="16"/>
      <c r="K360" s="17" t="s">
        <v>22</v>
      </c>
      <c r="L360" s="17"/>
      <c r="M360" s="18"/>
      <c r="N360" s="2"/>
      <c r="O360" s="2"/>
      <c r="P360" s="2"/>
      <c r="Q360" s="2"/>
      <c r="R360" s="2"/>
      <c r="S360" s="2"/>
      <c r="T360" s="2"/>
      <c r="U360" s="2"/>
      <c r="V360" s="2"/>
      <c r="W360" s="2"/>
      <c r="X360" s="2"/>
      <c r="Y360" s="2"/>
      <c r="Z360" s="2"/>
    </row>
    <row r="361" spans="1:26" ht="30" hidden="1" customHeight="1" x14ac:dyDescent="0.3">
      <c r="A361" s="19" t="s">
        <v>23</v>
      </c>
      <c r="B361" s="19" t="s">
        <v>24</v>
      </c>
      <c r="C361" s="20" t="s">
        <v>25</v>
      </c>
      <c r="D361" s="19" t="s">
        <v>26</v>
      </c>
      <c r="E361" s="21" t="s">
        <v>27</v>
      </c>
      <c r="F361" s="21" t="s">
        <v>28</v>
      </c>
      <c r="G361" s="19" t="s">
        <v>29</v>
      </c>
      <c r="H361" s="19" t="s">
        <v>30</v>
      </c>
      <c r="I361" s="22"/>
      <c r="J361" s="19" t="s">
        <v>26</v>
      </c>
      <c r="K361" s="23" t="s">
        <v>31</v>
      </c>
      <c r="L361" s="23" t="s">
        <v>28</v>
      </c>
      <c r="M361" s="24" t="s">
        <v>29</v>
      </c>
      <c r="N361" s="19" t="s">
        <v>32</v>
      </c>
      <c r="O361" s="2"/>
      <c r="P361" s="2"/>
      <c r="Q361" s="2"/>
      <c r="R361" s="2"/>
      <c r="S361" s="2"/>
      <c r="T361" s="2"/>
      <c r="U361" s="2"/>
      <c r="V361" s="2"/>
      <c r="W361" s="2"/>
      <c r="X361" s="2"/>
      <c r="Y361" s="2"/>
      <c r="Z361" s="2"/>
    </row>
    <row r="362" spans="1:26" ht="25.5" hidden="1" customHeight="1" x14ac:dyDescent="0.3">
      <c r="A362" s="19"/>
      <c r="B362" s="25">
        <v>1609</v>
      </c>
      <c r="C362" s="26" t="s">
        <v>33</v>
      </c>
      <c r="D362" s="49">
        <f t="shared" ref="D362:D402" si="65">G299</f>
        <v>80639928.859999999</v>
      </c>
      <c r="E362" s="50"/>
      <c r="F362" s="50"/>
      <c r="G362" s="49">
        <f t="shared" ref="G362:G402" si="66">D362+E362+F362</f>
        <v>80639928.859999999</v>
      </c>
      <c r="H362" s="49">
        <v>0</v>
      </c>
      <c r="I362" s="22"/>
      <c r="J362" s="51">
        <f t="shared" ref="J362:J402" si="67">M299</f>
        <v>-11549069.609999999</v>
      </c>
      <c r="K362" s="50"/>
      <c r="L362" s="50"/>
      <c r="M362" s="49">
        <f t="shared" ref="M362:M402" si="68">J362+K362+L362</f>
        <v>-11549069.609999999</v>
      </c>
      <c r="N362" s="49">
        <f t="shared" ref="N362:N402" si="69">G362+M362</f>
        <v>69090859.25</v>
      </c>
      <c r="O362" s="2"/>
      <c r="P362" s="2"/>
      <c r="Q362" s="2"/>
      <c r="R362" s="2" t="s">
        <v>92</v>
      </c>
      <c r="S362" s="2"/>
      <c r="T362" s="2"/>
      <c r="U362" s="2"/>
      <c r="V362" s="2"/>
      <c r="W362" s="2"/>
      <c r="X362" s="2"/>
      <c r="Y362" s="2"/>
      <c r="Z362" s="2"/>
    </row>
    <row r="363" spans="1:26" ht="12.75" hidden="1" customHeight="1" x14ac:dyDescent="0.3">
      <c r="A363" s="25">
        <v>12</v>
      </c>
      <c r="B363" s="25">
        <v>1611</v>
      </c>
      <c r="C363" s="26" t="s">
        <v>34</v>
      </c>
      <c r="D363" s="49">
        <f t="shared" si="65"/>
        <v>102758252.34</v>
      </c>
      <c r="E363" s="50"/>
      <c r="F363" s="50"/>
      <c r="G363" s="49">
        <f t="shared" si="66"/>
        <v>102758252.34</v>
      </c>
      <c r="H363" s="49">
        <v>0</v>
      </c>
      <c r="I363" s="52"/>
      <c r="J363" s="51">
        <f t="shared" si="67"/>
        <v>-76714912.270000011</v>
      </c>
      <c r="K363" s="50"/>
      <c r="L363" s="50"/>
      <c r="M363" s="49">
        <f t="shared" si="68"/>
        <v>-76714912.270000011</v>
      </c>
      <c r="N363" s="49">
        <f t="shared" si="69"/>
        <v>26043340.069999993</v>
      </c>
      <c r="O363" s="2"/>
      <c r="P363" s="2"/>
      <c r="Q363" s="2"/>
      <c r="R363" s="2" t="s">
        <v>93</v>
      </c>
      <c r="S363" s="2"/>
      <c r="T363" s="2"/>
      <c r="U363" s="2"/>
      <c r="V363" s="2"/>
      <c r="W363" s="2"/>
      <c r="X363" s="2"/>
      <c r="Y363" s="2"/>
      <c r="Z363" s="2"/>
    </row>
    <row r="364" spans="1:26" ht="12.75" hidden="1" customHeight="1" x14ac:dyDescent="0.3">
      <c r="A364" s="25" t="s">
        <v>35</v>
      </c>
      <c r="B364" s="25">
        <v>1612</v>
      </c>
      <c r="C364" s="26" t="s">
        <v>36</v>
      </c>
      <c r="D364" s="49">
        <f t="shared" si="65"/>
        <v>3288910.89</v>
      </c>
      <c r="E364" s="50"/>
      <c r="F364" s="50"/>
      <c r="G364" s="49">
        <f t="shared" si="66"/>
        <v>3288910.89</v>
      </c>
      <c r="H364" s="49">
        <v>0</v>
      </c>
      <c r="I364" s="52"/>
      <c r="J364" s="51">
        <f t="shared" si="67"/>
        <v>-781355.31</v>
      </c>
      <c r="K364" s="50"/>
      <c r="L364" s="50"/>
      <c r="M364" s="49">
        <f t="shared" si="68"/>
        <v>-781355.31</v>
      </c>
      <c r="N364" s="49">
        <f t="shared" si="69"/>
        <v>2507555.58</v>
      </c>
      <c r="O364" s="2"/>
      <c r="P364" s="2"/>
      <c r="Q364" s="2"/>
      <c r="R364" s="2" t="s">
        <v>94</v>
      </c>
      <c r="S364" s="2"/>
      <c r="T364" s="2"/>
      <c r="U364" s="2"/>
      <c r="V364" s="2"/>
      <c r="W364" s="2"/>
      <c r="X364" s="2"/>
      <c r="Y364" s="2"/>
      <c r="Z364" s="2"/>
    </row>
    <row r="365" spans="1:26" ht="12.75" hidden="1" customHeight="1" x14ac:dyDescent="0.3">
      <c r="A365" s="25" t="s">
        <v>37</v>
      </c>
      <c r="B365" s="25">
        <v>1805</v>
      </c>
      <c r="C365" s="26" t="s">
        <v>38</v>
      </c>
      <c r="D365" s="49">
        <f t="shared" si="65"/>
        <v>17630335.800000001</v>
      </c>
      <c r="E365" s="50"/>
      <c r="F365" s="50"/>
      <c r="G365" s="49">
        <f t="shared" si="66"/>
        <v>17630335.800000001</v>
      </c>
      <c r="H365" s="49">
        <v>0</v>
      </c>
      <c r="I365" s="52"/>
      <c r="J365" s="51">
        <f t="shared" si="67"/>
        <v>0</v>
      </c>
      <c r="K365" s="50"/>
      <c r="L365" s="50"/>
      <c r="M365" s="49">
        <f t="shared" si="68"/>
        <v>0</v>
      </c>
      <c r="N365" s="49">
        <f t="shared" si="69"/>
        <v>17630335.800000001</v>
      </c>
      <c r="O365" s="2"/>
      <c r="P365" s="2"/>
      <c r="Q365" s="2"/>
      <c r="R365" s="2" t="s">
        <v>95</v>
      </c>
      <c r="S365" s="2"/>
      <c r="T365" s="2"/>
      <c r="U365" s="2"/>
      <c r="V365" s="2"/>
      <c r="W365" s="2"/>
      <c r="X365" s="2"/>
      <c r="Y365" s="2"/>
      <c r="Z365" s="2"/>
    </row>
    <row r="366" spans="1:26" ht="12.75" hidden="1" customHeight="1" x14ac:dyDescent="0.3">
      <c r="A366" s="25">
        <v>47</v>
      </c>
      <c r="B366" s="25">
        <v>1808</v>
      </c>
      <c r="C366" s="26" t="s">
        <v>39</v>
      </c>
      <c r="D366" s="49">
        <f t="shared" si="65"/>
        <v>74900465.329999998</v>
      </c>
      <c r="E366" s="50"/>
      <c r="F366" s="50"/>
      <c r="G366" s="49">
        <f t="shared" si="66"/>
        <v>74900465.329999998</v>
      </c>
      <c r="H366" s="49">
        <v>0</v>
      </c>
      <c r="I366" s="52"/>
      <c r="J366" s="51">
        <f t="shared" si="67"/>
        <v>-16116757.519999998</v>
      </c>
      <c r="K366" s="50"/>
      <c r="L366" s="50"/>
      <c r="M366" s="49">
        <f t="shared" si="68"/>
        <v>-16116757.519999998</v>
      </c>
      <c r="N366" s="49">
        <f t="shared" si="69"/>
        <v>58783707.810000002</v>
      </c>
      <c r="O366" s="2"/>
      <c r="P366" s="2"/>
      <c r="Q366" s="2"/>
      <c r="R366" s="2" t="s">
        <v>96</v>
      </c>
      <c r="S366" s="2"/>
      <c r="T366" s="2"/>
      <c r="U366" s="2"/>
      <c r="V366" s="2"/>
      <c r="W366" s="2"/>
      <c r="X366" s="2"/>
      <c r="Y366" s="2"/>
      <c r="Z366" s="2"/>
    </row>
    <row r="367" spans="1:26" ht="12.75" hidden="1" customHeight="1" x14ac:dyDescent="0.3">
      <c r="A367" s="25">
        <v>13</v>
      </c>
      <c r="B367" s="25">
        <v>1810</v>
      </c>
      <c r="C367" s="26" t="s">
        <v>40</v>
      </c>
      <c r="D367" s="49">
        <f t="shared" si="65"/>
        <v>0</v>
      </c>
      <c r="E367" s="50"/>
      <c r="F367" s="50"/>
      <c r="G367" s="49">
        <f t="shared" si="66"/>
        <v>0</v>
      </c>
      <c r="H367" s="49">
        <v>0</v>
      </c>
      <c r="I367" s="52"/>
      <c r="J367" s="51">
        <f t="shared" si="67"/>
        <v>0</v>
      </c>
      <c r="K367" s="50"/>
      <c r="L367" s="50"/>
      <c r="M367" s="49">
        <f t="shared" si="68"/>
        <v>0</v>
      </c>
      <c r="N367" s="49">
        <f t="shared" si="69"/>
        <v>0</v>
      </c>
      <c r="O367" s="2"/>
      <c r="P367" s="2"/>
      <c r="Q367" s="2"/>
      <c r="R367" s="2" t="s">
        <v>97</v>
      </c>
      <c r="S367" s="2"/>
      <c r="T367" s="2"/>
      <c r="U367" s="2"/>
      <c r="V367" s="2"/>
      <c r="W367" s="2"/>
      <c r="X367" s="2"/>
      <c r="Y367" s="2"/>
      <c r="Z367" s="2"/>
    </row>
    <row r="368" spans="1:26" ht="12.75" hidden="1" customHeight="1" x14ac:dyDescent="0.3">
      <c r="A368" s="25">
        <v>47</v>
      </c>
      <c r="B368" s="25">
        <v>1815</v>
      </c>
      <c r="C368" s="26" t="s">
        <v>41</v>
      </c>
      <c r="D368" s="49">
        <f t="shared" si="65"/>
        <v>165969213.29000002</v>
      </c>
      <c r="E368" s="50"/>
      <c r="F368" s="50"/>
      <c r="G368" s="49">
        <f t="shared" si="66"/>
        <v>165969213.29000002</v>
      </c>
      <c r="H368" s="49">
        <v>0</v>
      </c>
      <c r="I368" s="52"/>
      <c r="J368" s="51">
        <f t="shared" si="67"/>
        <v>-43678244.689999998</v>
      </c>
      <c r="K368" s="50"/>
      <c r="L368" s="50"/>
      <c r="M368" s="49">
        <f t="shared" si="68"/>
        <v>-43678244.689999998</v>
      </c>
      <c r="N368" s="49">
        <f t="shared" si="69"/>
        <v>122290968.60000002</v>
      </c>
      <c r="O368" s="2"/>
      <c r="P368" s="2"/>
      <c r="Q368" s="2"/>
      <c r="R368" s="2" t="s">
        <v>98</v>
      </c>
      <c r="S368" s="2"/>
      <c r="T368" s="2"/>
      <c r="U368" s="2"/>
      <c r="V368" s="2"/>
      <c r="W368" s="2"/>
      <c r="X368" s="2"/>
      <c r="Y368" s="2"/>
      <c r="Z368" s="2"/>
    </row>
    <row r="369" spans="1:26" ht="12.75" hidden="1" customHeight="1" x14ac:dyDescent="0.3">
      <c r="A369" s="25">
        <v>47</v>
      </c>
      <c r="B369" s="25">
        <v>1820</v>
      </c>
      <c r="C369" s="26" t="s">
        <v>42</v>
      </c>
      <c r="D369" s="49">
        <f t="shared" si="65"/>
        <v>150842691.94999999</v>
      </c>
      <c r="E369" s="50"/>
      <c r="F369" s="50"/>
      <c r="G369" s="49">
        <f t="shared" si="66"/>
        <v>150842691.94999999</v>
      </c>
      <c r="H369" s="49">
        <v>0</v>
      </c>
      <c r="I369" s="52"/>
      <c r="J369" s="51">
        <f t="shared" si="67"/>
        <v>-46273751.369999997</v>
      </c>
      <c r="K369" s="50"/>
      <c r="L369" s="50"/>
      <c r="M369" s="49">
        <f t="shared" si="68"/>
        <v>-46273751.369999997</v>
      </c>
      <c r="N369" s="49">
        <f t="shared" si="69"/>
        <v>104568940.57999998</v>
      </c>
      <c r="O369" s="2"/>
      <c r="P369" s="2"/>
      <c r="Q369" s="2"/>
      <c r="R369" s="2" t="s">
        <v>99</v>
      </c>
      <c r="S369" s="2"/>
      <c r="T369" s="2"/>
      <c r="U369" s="2"/>
      <c r="V369" s="2"/>
      <c r="W369" s="2"/>
      <c r="X369" s="2"/>
      <c r="Y369" s="2"/>
      <c r="Z369" s="2"/>
    </row>
    <row r="370" spans="1:26" ht="12.75" hidden="1" customHeight="1" x14ac:dyDescent="0.3">
      <c r="A370" s="25">
        <v>47</v>
      </c>
      <c r="B370" s="25">
        <v>1825</v>
      </c>
      <c r="C370" s="26" t="s">
        <v>43</v>
      </c>
      <c r="D370" s="49">
        <f t="shared" si="65"/>
        <v>0</v>
      </c>
      <c r="E370" s="50"/>
      <c r="F370" s="50"/>
      <c r="G370" s="49">
        <f t="shared" si="66"/>
        <v>0</v>
      </c>
      <c r="H370" s="49">
        <v>0</v>
      </c>
      <c r="I370" s="52"/>
      <c r="J370" s="51">
        <f t="shared" si="67"/>
        <v>0</v>
      </c>
      <c r="K370" s="50"/>
      <c r="L370" s="50"/>
      <c r="M370" s="49">
        <f t="shared" si="68"/>
        <v>0</v>
      </c>
      <c r="N370" s="49">
        <f t="shared" si="69"/>
        <v>0</v>
      </c>
      <c r="O370" s="2"/>
      <c r="P370" s="2"/>
      <c r="Q370" s="2"/>
      <c r="R370" s="2" t="s">
        <v>100</v>
      </c>
      <c r="S370" s="2"/>
      <c r="T370" s="2"/>
      <c r="U370" s="2"/>
      <c r="V370" s="2"/>
      <c r="W370" s="2"/>
      <c r="X370" s="2"/>
      <c r="Y370" s="2"/>
      <c r="Z370" s="2"/>
    </row>
    <row r="371" spans="1:26" ht="12.75" hidden="1" customHeight="1" x14ac:dyDescent="0.3">
      <c r="A371" s="25">
        <v>47</v>
      </c>
      <c r="B371" s="25">
        <v>1830</v>
      </c>
      <c r="C371" s="26" t="s">
        <v>44</v>
      </c>
      <c r="D371" s="49">
        <f t="shared" si="65"/>
        <v>208783700.55000001</v>
      </c>
      <c r="E371" s="50"/>
      <c r="F371" s="50"/>
      <c r="G371" s="49">
        <f t="shared" si="66"/>
        <v>208783700.55000001</v>
      </c>
      <c r="H371" s="49">
        <v>0</v>
      </c>
      <c r="I371" s="52"/>
      <c r="J371" s="51">
        <f t="shared" si="67"/>
        <v>-40635799.859999992</v>
      </c>
      <c r="K371" s="50"/>
      <c r="L371" s="50"/>
      <c r="M371" s="49">
        <f t="shared" si="68"/>
        <v>-40635799.859999992</v>
      </c>
      <c r="N371" s="49">
        <f t="shared" si="69"/>
        <v>168147900.69000003</v>
      </c>
      <c r="O371" s="2"/>
      <c r="P371" s="2"/>
      <c r="Q371" s="2"/>
      <c r="R371" s="2" t="s">
        <v>101</v>
      </c>
      <c r="S371" s="2"/>
      <c r="T371" s="2"/>
      <c r="U371" s="2"/>
      <c r="V371" s="2"/>
      <c r="W371" s="2"/>
      <c r="X371" s="2"/>
      <c r="Y371" s="2"/>
      <c r="Z371" s="2"/>
    </row>
    <row r="372" spans="1:26" ht="12.75" hidden="1" customHeight="1" x14ac:dyDescent="0.3">
      <c r="A372" s="25">
        <v>47</v>
      </c>
      <c r="B372" s="25">
        <v>1835</v>
      </c>
      <c r="C372" s="26" t="s">
        <v>45</v>
      </c>
      <c r="D372" s="49">
        <f t="shared" si="65"/>
        <v>189332047.98000002</v>
      </c>
      <c r="E372" s="50"/>
      <c r="F372" s="50"/>
      <c r="G372" s="49">
        <f t="shared" si="66"/>
        <v>189332047.98000002</v>
      </c>
      <c r="H372" s="49">
        <v>0</v>
      </c>
      <c r="I372" s="52"/>
      <c r="J372" s="51">
        <f t="shared" si="67"/>
        <v>-39158496.68</v>
      </c>
      <c r="K372" s="50"/>
      <c r="L372" s="50"/>
      <c r="M372" s="49">
        <f t="shared" si="68"/>
        <v>-39158496.68</v>
      </c>
      <c r="N372" s="49">
        <f t="shared" si="69"/>
        <v>150173551.30000001</v>
      </c>
      <c r="O372" s="2"/>
      <c r="P372" s="2"/>
      <c r="Q372" s="2"/>
      <c r="R372" s="2" t="s">
        <v>102</v>
      </c>
      <c r="S372" s="2"/>
      <c r="T372" s="2"/>
      <c r="U372" s="2"/>
      <c r="V372" s="2"/>
      <c r="W372" s="2"/>
      <c r="X372" s="2"/>
      <c r="Y372" s="2"/>
      <c r="Z372" s="2"/>
    </row>
    <row r="373" spans="1:26" ht="12.75" hidden="1" customHeight="1" x14ac:dyDescent="0.3">
      <c r="A373" s="25">
        <v>47</v>
      </c>
      <c r="B373" s="25">
        <v>1840</v>
      </c>
      <c r="C373" s="26" t="s">
        <v>46</v>
      </c>
      <c r="D373" s="49">
        <f t="shared" si="65"/>
        <v>495971132.38</v>
      </c>
      <c r="E373" s="50"/>
      <c r="F373" s="50"/>
      <c r="G373" s="49">
        <f t="shared" si="66"/>
        <v>495971132.38</v>
      </c>
      <c r="H373" s="49">
        <v>0</v>
      </c>
      <c r="I373" s="52"/>
      <c r="J373" s="51">
        <f t="shared" si="67"/>
        <v>-79412326.640000001</v>
      </c>
      <c r="K373" s="50"/>
      <c r="L373" s="50"/>
      <c r="M373" s="49">
        <f t="shared" si="68"/>
        <v>-79412326.640000001</v>
      </c>
      <c r="N373" s="49">
        <f t="shared" si="69"/>
        <v>416558805.74000001</v>
      </c>
      <c r="O373" s="2"/>
      <c r="P373" s="2"/>
      <c r="Q373" s="2"/>
      <c r="R373" s="2" t="s">
        <v>103</v>
      </c>
      <c r="S373" s="2"/>
      <c r="T373" s="2"/>
      <c r="U373" s="2"/>
      <c r="V373" s="2"/>
      <c r="W373" s="2"/>
      <c r="X373" s="2"/>
      <c r="Y373" s="2"/>
      <c r="Z373" s="2"/>
    </row>
    <row r="374" spans="1:26" ht="12.75" hidden="1" customHeight="1" x14ac:dyDescent="0.3">
      <c r="A374" s="25">
        <v>47</v>
      </c>
      <c r="B374" s="25">
        <v>1845</v>
      </c>
      <c r="C374" s="26" t="s">
        <v>47</v>
      </c>
      <c r="D374" s="49">
        <f t="shared" si="65"/>
        <v>299007498.93000001</v>
      </c>
      <c r="E374" s="50"/>
      <c r="F374" s="50"/>
      <c r="G374" s="49">
        <f t="shared" si="66"/>
        <v>299007498.93000001</v>
      </c>
      <c r="H374" s="49">
        <v>0</v>
      </c>
      <c r="I374" s="52"/>
      <c r="J374" s="51">
        <f t="shared" si="67"/>
        <v>-68467969.280000001</v>
      </c>
      <c r="K374" s="50"/>
      <c r="L374" s="50"/>
      <c r="M374" s="49">
        <f t="shared" si="68"/>
        <v>-68467969.280000001</v>
      </c>
      <c r="N374" s="49">
        <f t="shared" si="69"/>
        <v>230539529.65000001</v>
      </c>
      <c r="O374" s="2"/>
      <c r="P374" s="2"/>
      <c r="Q374" s="2"/>
      <c r="R374" s="2" t="s">
        <v>104</v>
      </c>
      <c r="S374" s="2"/>
      <c r="T374" s="2"/>
      <c r="U374" s="2"/>
      <c r="V374" s="2"/>
      <c r="W374" s="2"/>
      <c r="X374" s="2"/>
      <c r="Y374" s="2"/>
      <c r="Z374" s="2"/>
    </row>
    <row r="375" spans="1:26" ht="12.75" hidden="1" customHeight="1" x14ac:dyDescent="0.3">
      <c r="A375" s="25">
        <v>47</v>
      </c>
      <c r="B375" s="25">
        <v>1850</v>
      </c>
      <c r="C375" s="26" t="s">
        <v>48</v>
      </c>
      <c r="D375" s="49">
        <f t="shared" si="65"/>
        <v>158645540.54000002</v>
      </c>
      <c r="E375" s="50"/>
      <c r="F375" s="50"/>
      <c r="G375" s="49">
        <f t="shared" si="66"/>
        <v>158645540.54000002</v>
      </c>
      <c r="H375" s="49">
        <v>0</v>
      </c>
      <c r="I375" s="52"/>
      <c r="J375" s="51">
        <f t="shared" si="67"/>
        <v>-36184826.289999999</v>
      </c>
      <c r="K375" s="50"/>
      <c r="L375" s="50"/>
      <c r="M375" s="49">
        <f t="shared" si="68"/>
        <v>-36184826.289999999</v>
      </c>
      <c r="N375" s="49">
        <f t="shared" si="69"/>
        <v>122460714.25000003</v>
      </c>
      <c r="O375" s="2"/>
      <c r="P375" s="2"/>
      <c r="Q375" s="2"/>
      <c r="R375" s="2" t="s">
        <v>105</v>
      </c>
      <c r="S375" s="2"/>
      <c r="T375" s="2"/>
      <c r="U375" s="2"/>
      <c r="V375" s="2"/>
      <c r="W375" s="2"/>
      <c r="X375" s="2"/>
      <c r="Y375" s="2"/>
      <c r="Z375" s="2"/>
    </row>
    <row r="376" spans="1:26" ht="12.75" hidden="1" customHeight="1" x14ac:dyDescent="0.3">
      <c r="A376" s="25">
        <v>47</v>
      </c>
      <c r="B376" s="25">
        <v>1855</v>
      </c>
      <c r="C376" s="26" t="s">
        <v>49</v>
      </c>
      <c r="D376" s="49">
        <f t="shared" si="65"/>
        <v>107784374.27999997</v>
      </c>
      <c r="E376" s="50"/>
      <c r="F376" s="50"/>
      <c r="G376" s="49">
        <f t="shared" si="66"/>
        <v>107784374.27999997</v>
      </c>
      <c r="H376" s="49">
        <v>0</v>
      </c>
      <c r="I376" s="52"/>
      <c r="J376" s="51">
        <f t="shared" si="67"/>
        <v>-22547934.849999998</v>
      </c>
      <c r="K376" s="50"/>
      <c r="L376" s="50"/>
      <c r="M376" s="49">
        <f t="shared" si="68"/>
        <v>-22547934.849999998</v>
      </c>
      <c r="N376" s="49">
        <f t="shared" si="69"/>
        <v>85236439.429999977</v>
      </c>
      <c r="O376" s="2"/>
      <c r="P376" s="2"/>
      <c r="Q376" s="2"/>
      <c r="R376" s="2" t="s">
        <v>106</v>
      </c>
      <c r="S376" s="2"/>
      <c r="T376" s="2"/>
      <c r="U376" s="2"/>
      <c r="V376" s="2"/>
      <c r="W376" s="2"/>
      <c r="X376" s="2"/>
      <c r="Y376" s="2"/>
      <c r="Z376" s="2"/>
    </row>
    <row r="377" spans="1:26" ht="12.75" hidden="1" customHeight="1" x14ac:dyDescent="0.3">
      <c r="A377" s="25">
        <v>47</v>
      </c>
      <c r="B377" s="25">
        <v>1860</v>
      </c>
      <c r="C377" s="26" t="s">
        <v>50</v>
      </c>
      <c r="D377" s="49">
        <f t="shared" si="65"/>
        <v>0</v>
      </c>
      <c r="E377" s="50"/>
      <c r="F377" s="50"/>
      <c r="G377" s="49">
        <f t="shared" si="66"/>
        <v>0</v>
      </c>
      <c r="H377" s="49">
        <v>0</v>
      </c>
      <c r="I377" s="52"/>
      <c r="J377" s="51">
        <f t="shared" si="67"/>
        <v>0</v>
      </c>
      <c r="K377" s="50"/>
      <c r="L377" s="50"/>
      <c r="M377" s="49">
        <f t="shared" si="68"/>
        <v>0</v>
      </c>
      <c r="N377" s="49">
        <f t="shared" si="69"/>
        <v>0</v>
      </c>
      <c r="O377" s="2"/>
      <c r="P377" s="2"/>
      <c r="Q377" s="2"/>
      <c r="R377" s="2" t="s">
        <v>107</v>
      </c>
      <c r="S377" s="2"/>
      <c r="T377" s="2"/>
      <c r="U377" s="2"/>
      <c r="V377" s="2"/>
      <c r="W377" s="2"/>
      <c r="X377" s="2"/>
      <c r="Y377" s="2"/>
      <c r="Z377" s="2"/>
    </row>
    <row r="378" spans="1:26" ht="12.75" hidden="1" customHeight="1" x14ac:dyDescent="0.3">
      <c r="A378" s="25">
        <v>47</v>
      </c>
      <c r="B378" s="25">
        <v>1860</v>
      </c>
      <c r="C378" s="26" t="s">
        <v>51</v>
      </c>
      <c r="D378" s="49">
        <f t="shared" si="65"/>
        <v>77471882.930000007</v>
      </c>
      <c r="E378" s="50"/>
      <c r="F378" s="50"/>
      <c r="G378" s="49">
        <f t="shared" si="66"/>
        <v>77471882.930000007</v>
      </c>
      <c r="H378" s="49">
        <v>0</v>
      </c>
      <c r="I378" s="52"/>
      <c r="J378" s="51">
        <f t="shared" si="67"/>
        <v>-43537223.899999999</v>
      </c>
      <c r="K378" s="50"/>
      <c r="L378" s="50"/>
      <c r="M378" s="49">
        <f t="shared" si="68"/>
        <v>-43537223.899999999</v>
      </c>
      <c r="N378" s="49">
        <f t="shared" si="69"/>
        <v>33934659.030000009</v>
      </c>
      <c r="O378" s="2"/>
      <c r="P378" s="2"/>
      <c r="Q378" s="2"/>
      <c r="R378" s="2" t="s">
        <v>107</v>
      </c>
      <c r="S378" s="2"/>
      <c r="T378" s="2"/>
      <c r="U378" s="2"/>
      <c r="V378" s="2"/>
      <c r="W378" s="2"/>
      <c r="X378" s="2"/>
      <c r="Y378" s="2"/>
      <c r="Z378" s="2"/>
    </row>
    <row r="379" spans="1:26" ht="12.75" hidden="1" customHeight="1" x14ac:dyDescent="0.3">
      <c r="A379" s="25" t="s">
        <v>37</v>
      </c>
      <c r="B379" s="25">
        <v>1905</v>
      </c>
      <c r="C379" s="26" t="s">
        <v>38</v>
      </c>
      <c r="D379" s="49">
        <f t="shared" si="65"/>
        <v>19740204.710000001</v>
      </c>
      <c r="E379" s="50"/>
      <c r="F379" s="50"/>
      <c r="G379" s="49">
        <f t="shared" si="66"/>
        <v>19740204.710000001</v>
      </c>
      <c r="H379" s="49">
        <v>0</v>
      </c>
      <c r="I379" s="52"/>
      <c r="J379" s="51">
        <f t="shared" si="67"/>
        <v>0</v>
      </c>
      <c r="K379" s="50"/>
      <c r="L379" s="50"/>
      <c r="M379" s="49">
        <f t="shared" si="68"/>
        <v>0</v>
      </c>
      <c r="N379" s="49">
        <f t="shared" si="69"/>
        <v>19740204.710000001</v>
      </c>
      <c r="O379" s="2"/>
      <c r="P379" s="2"/>
      <c r="Q379" s="2"/>
      <c r="R379" s="2" t="s">
        <v>108</v>
      </c>
      <c r="S379" s="2"/>
      <c r="T379" s="2"/>
      <c r="U379" s="2"/>
      <c r="V379" s="2"/>
      <c r="W379" s="2"/>
      <c r="X379" s="2"/>
      <c r="Y379" s="2"/>
      <c r="Z379" s="2"/>
    </row>
    <row r="380" spans="1:26" ht="12.75" hidden="1" customHeight="1" x14ac:dyDescent="0.3">
      <c r="A380" s="25">
        <v>47</v>
      </c>
      <c r="B380" s="25">
        <v>1908</v>
      </c>
      <c r="C380" s="26" t="s">
        <v>52</v>
      </c>
      <c r="D380" s="49">
        <f t="shared" si="65"/>
        <v>76240287.369999975</v>
      </c>
      <c r="E380" s="50"/>
      <c r="F380" s="50"/>
      <c r="G380" s="49">
        <f t="shared" si="66"/>
        <v>76240287.369999975</v>
      </c>
      <c r="H380" s="49">
        <v>0</v>
      </c>
      <c r="I380" s="52"/>
      <c r="J380" s="51">
        <f t="shared" si="67"/>
        <v>-15428523.149999999</v>
      </c>
      <c r="K380" s="50"/>
      <c r="L380" s="50"/>
      <c r="M380" s="49">
        <f t="shared" si="68"/>
        <v>-15428523.149999999</v>
      </c>
      <c r="N380" s="49">
        <f t="shared" si="69"/>
        <v>60811764.219999976</v>
      </c>
      <c r="O380" s="2"/>
      <c r="P380" s="2"/>
      <c r="Q380" s="2"/>
      <c r="R380" s="2" t="s">
        <v>109</v>
      </c>
      <c r="S380" s="2"/>
      <c r="T380" s="2"/>
      <c r="U380" s="2"/>
      <c r="V380" s="2"/>
      <c r="W380" s="2"/>
      <c r="X380" s="2"/>
      <c r="Y380" s="2"/>
      <c r="Z380" s="2"/>
    </row>
    <row r="381" spans="1:26" ht="12.75" hidden="1" customHeight="1" x14ac:dyDescent="0.3">
      <c r="A381" s="25">
        <v>13</v>
      </c>
      <c r="B381" s="25">
        <v>1910</v>
      </c>
      <c r="C381" s="26" t="s">
        <v>40</v>
      </c>
      <c r="D381" s="49">
        <f t="shared" si="65"/>
        <v>0</v>
      </c>
      <c r="E381" s="50"/>
      <c r="F381" s="50"/>
      <c r="G381" s="49">
        <f t="shared" si="66"/>
        <v>0</v>
      </c>
      <c r="H381" s="49">
        <v>0</v>
      </c>
      <c r="I381" s="52"/>
      <c r="J381" s="51">
        <f t="shared" si="67"/>
        <v>0</v>
      </c>
      <c r="K381" s="50"/>
      <c r="L381" s="50"/>
      <c r="M381" s="49">
        <f t="shared" si="68"/>
        <v>0</v>
      </c>
      <c r="N381" s="49">
        <f t="shared" si="69"/>
        <v>0</v>
      </c>
      <c r="O381" s="2"/>
      <c r="P381" s="2"/>
      <c r="Q381" s="2"/>
      <c r="R381" s="2" t="s">
        <v>110</v>
      </c>
      <c r="S381" s="2"/>
      <c r="T381" s="2"/>
      <c r="U381" s="2"/>
      <c r="V381" s="2"/>
      <c r="W381" s="2"/>
      <c r="X381" s="2"/>
      <c r="Y381" s="2"/>
      <c r="Z381" s="2"/>
    </row>
    <row r="382" spans="1:26" ht="12.75" hidden="1" customHeight="1" x14ac:dyDescent="0.3">
      <c r="A382" s="25">
        <v>8</v>
      </c>
      <c r="B382" s="25">
        <v>1915</v>
      </c>
      <c r="C382" s="26" t="s">
        <v>53</v>
      </c>
      <c r="D382" s="49">
        <f t="shared" si="65"/>
        <v>4864786.7500000009</v>
      </c>
      <c r="E382" s="50"/>
      <c r="F382" s="50"/>
      <c r="G382" s="49">
        <f t="shared" si="66"/>
        <v>4864786.7500000009</v>
      </c>
      <c r="H382" s="49">
        <v>0</v>
      </c>
      <c r="I382" s="52"/>
      <c r="J382" s="51">
        <f t="shared" si="67"/>
        <v>-3248525.7600000002</v>
      </c>
      <c r="K382" s="50"/>
      <c r="L382" s="50"/>
      <c r="M382" s="49">
        <f t="shared" si="68"/>
        <v>-3248525.7600000002</v>
      </c>
      <c r="N382" s="49">
        <f t="shared" si="69"/>
        <v>1616260.9900000007</v>
      </c>
      <c r="O382" s="2"/>
      <c r="P382" s="2"/>
      <c r="Q382" s="2"/>
      <c r="R382" s="2" t="s">
        <v>111</v>
      </c>
      <c r="S382" s="2"/>
      <c r="T382" s="2"/>
      <c r="U382" s="2"/>
      <c r="V382" s="2"/>
      <c r="W382" s="2"/>
      <c r="X382" s="2"/>
      <c r="Y382" s="2"/>
      <c r="Z382" s="2"/>
    </row>
    <row r="383" spans="1:26" ht="12.75" hidden="1" customHeight="1" x14ac:dyDescent="0.3">
      <c r="A383" s="25">
        <v>8</v>
      </c>
      <c r="B383" s="25">
        <v>1915</v>
      </c>
      <c r="C383" s="26" t="s">
        <v>54</v>
      </c>
      <c r="D383" s="49">
        <f t="shared" si="65"/>
        <v>0</v>
      </c>
      <c r="E383" s="50"/>
      <c r="F383" s="50"/>
      <c r="G383" s="49">
        <f t="shared" si="66"/>
        <v>0</v>
      </c>
      <c r="H383" s="49">
        <v>0</v>
      </c>
      <c r="I383" s="52"/>
      <c r="J383" s="51">
        <f t="shared" si="67"/>
        <v>0</v>
      </c>
      <c r="K383" s="50"/>
      <c r="L383" s="50"/>
      <c r="M383" s="49">
        <f t="shared" si="68"/>
        <v>0</v>
      </c>
      <c r="N383" s="49">
        <f t="shared" si="69"/>
        <v>0</v>
      </c>
      <c r="O383" s="2"/>
      <c r="P383" s="2"/>
      <c r="Q383" s="2"/>
      <c r="R383" s="2" t="s">
        <v>111</v>
      </c>
      <c r="S383" s="2"/>
      <c r="T383" s="2"/>
      <c r="U383" s="2"/>
      <c r="V383" s="2"/>
      <c r="W383" s="2"/>
      <c r="X383" s="2"/>
      <c r="Y383" s="2"/>
      <c r="Z383" s="2"/>
    </row>
    <row r="384" spans="1:26" ht="12.75" hidden="1" customHeight="1" x14ac:dyDescent="0.3">
      <c r="A384" s="25">
        <v>10</v>
      </c>
      <c r="B384" s="25">
        <v>1920</v>
      </c>
      <c r="C384" s="26" t="s">
        <v>55</v>
      </c>
      <c r="D384" s="49">
        <f t="shared" si="65"/>
        <v>0</v>
      </c>
      <c r="E384" s="50"/>
      <c r="F384" s="50"/>
      <c r="G384" s="49">
        <f t="shared" si="66"/>
        <v>0</v>
      </c>
      <c r="H384" s="49">
        <v>0</v>
      </c>
      <c r="I384" s="52"/>
      <c r="J384" s="51">
        <f t="shared" si="67"/>
        <v>0</v>
      </c>
      <c r="K384" s="50"/>
      <c r="L384" s="50"/>
      <c r="M384" s="49">
        <f t="shared" si="68"/>
        <v>0</v>
      </c>
      <c r="N384" s="49">
        <f t="shared" si="69"/>
        <v>0</v>
      </c>
      <c r="O384" s="2"/>
      <c r="P384" s="2"/>
      <c r="Q384" s="2"/>
      <c r="R384" s="2" t="s">
        <v>112</v>
      </c>
      <c r="S384" s="2"/>
      <c r="T384" s="2"/>
      <c r="U384" s="2"/>
      <c r="V384" s="2"/>
      <c r="W384" s="2"/>
      <c r="X384" s="2"/>
      <c r="Y384" s="2"/>
      <c r="Z384" s="2"/>
    </row>
    <row r="385" spans="1:26" ht="12.75" hidden="1" customHeight="1" x14ac:dyDescent="0.3">
      <c r="A385" s="25">
        <v>45</v>
      </c>
      <c r="B385" s="25">
        <v>1920</v>
      </c>
      <c r="C385" s="26" t="s">
        <v>56</v>
      </c>
      <c r="D385" s="49">
        <f t="shared" si="65"/>
        <v>0</v>
      </c>
      <c r="E385" s="50"/>
      <c r="F385" s="50"/>
      <c r="G385" s="49">
        <f t="shared" si="66"/>
        <v>0</v>
      </c>
      <c r="H385" s="49">
        <v>0</v>
      </c>
      <c r="I385" s="52"/>
      <c r="J385" s="51">
        <f t="shared" si="67"/>
        <v>0</v>
      </c>
      <c r="K385" s="50"/>
      <c r="L385" s="50"/>
      <c r="M385" s="49">
        <f t="shared" si="68"/>
        <v>0</v>
      </c>
      <c r="N385" s="49">
        <f t="shared" si="69"/>
        <v>0</v>
      </c>
      <c r="O385" s="2"/>
      <c r="P385" s="2"/>
      <c r="Q385" s="2"/>
      <c r="R385" s="2" t="s">
        <v>112</v>
      </c>
      <c r="S385" s="2"/>
      <c r="T385" s="2"/>
      <c r="U385" s="2"/>
      <c r="V385" s="2"/>
      <c r="W385" s="2"/>
      <c r="X385" s="2"/>
      <c r="Y385" s="2"/>
      <c r="Z385" s="2"/>
    </row>
    <row r="386" spans="1:26" ht="12.75" hidden="1" customHeight="1" x14ac:dyDescent="0.3">
      <c r="A386" s="25">
        <v>50</v>
      </c>
      <c r="B386" s="25">
        <v>1920</v>
      </c>
      <c r="C386" s="26" t="s">
        <v>57</v>
      </c>
      <c r="D386" s="49">
        <f t="shared" si="65"/>
        <v>34035335.370000005</v>
      </c>
      <c r="E386" s="50"/>
      <c r="F386" s="50"/>
      <c r="G386" s="49">
        <f t="shared" si="66"/>
        <v>34035335.370000005</v>
      </c>
      <c r="H386" s="49">
        <v>0</v>
      </c>
      <c r="I386" s="52"/>
      <c r="J386" s="51">
        <f t="shared" si="67"/>
        <v>-14691194.470000001</v>
      </c>
      <c r="K386" s="50"/>
      <c r="L386" s="50"/>
      <c r="M386" s="49">
        <f t="shared" si="68"/>
        <v>-14691194.470000001</v>
      </c>
      <c r="N386" s="49">
        <f t="shared" si="69"/>
        <v>19344140.900000006</v>
      </c>
      <c r="O386" s="2"/>
      <c r="P386" s="2"/>
      <c r="Q386" s="2"/>
      <c r="R386" s="2" t="s">
        <v>112</v>
      </c>
      <c r="S386" s="2"/>
      <c r="T386" s="2"/>
      <c r="U386" s="2"/>
      <c r="V386" s="2"/>
      <c r="W386" s="2"/>
      <c r="X386" s="2"/>
      <c r="Y386" s="2"/>
      <c r="Z386" s="2"/>
    </row>
    <row r="387" spans="1:26" ht="12.75" hidden="1" customHeight="1" x14ac:dyDescent="0.3">
      <c r="A387" s="25">
        <v>10</v>
      </c>
      <c r="B387" s="25">
        <v>1930</v>
      </c>
      <c r="C387" s="26" t="s">
        <v>58</v>
      </c>
      <c r="D387" s="49">
        <f t="shared" si="65"/>
        <v>33924458.609999999</v>
      </c>
      <c r="E387" s="50"/>
      <c r="F387" s="50"/>
      <c r="G387" s="49">
        <f t="shared" si="66"/>
        <v>33924458.609999999</v>
      </c>
      <c r="H387" s="49">
        <v>0</v>
      </c>
      <c r="I387" s="52"/>
      <c r="J387" s="51">
        <f t="shared" si="67"/>
        <v>-16025657.26</v>
      </c>
      <c r="K387" s="50"/>
      <c r="L387" s="50"/>
      <c r="M387" s="49">
        <f t="shared" si="68"/>
        <v>-16025657.26</v>
      </c>
      <c r="N387" s="49">
        <f t="shared" si="69"/>
        <v>17898801.350000001</v>
      </c>
      <c r="O387" s="2"/>
      <c r="P387" s="2"/>
      <c r="Q387" s="2"/>
      <c r="R387" s="2" t="s">
        <v>113</v>
      </c>
      <c r="S387" s="2"/>
      <c r="T387" s="2"/>
      <c r="U387" s="2"/>
      <c r="V387" s="2"/>
      <c r="W387" s="2"/>
      <c r="X387" s="2"/>
      <c r="Y387" s="2"/>
      <c r="Z387" s="2"/>
    </row>
    <row r="388" spans="1:26" ht="12.75" hidden="1" customHeight="1" x14ac:dyDescent="0.3">
      <c r="A388" s="25">
        <v>8</v>
      </c>
      <c r="B388" s="25">
        <v>1935</v>
      </c>
      <c r="C388" s="26" t="s">
        <v>59</v>
      </c>
      <c r="D388" s="49">
        <f t="shared" si="65"/>
        <v>696752.47000000009</v>
      </c>
      <c r="E388" s="50"/>
      <c r="F388" s="50"/>
      <c r="G388" s="49">
        <f t="shared" si="66"/>
        <v>696752.47000000009</v>
      </c>
      <c r="H388" s="49">
        <v>0</v>
      </c>
      <c r="I388" s="52"/>
      <c r="J388" s="51">
        <f t="shared" si="67"/>
        <v>-423101.51999999996</v>
      </c>
      <c r="K388" s="50"/>
      <c r="L388" s="50"/>
      <c r="M388" s="49">
        <f t="shared" si="68"/>
        <v>-423101.51999999996</v>
      </c>
      <c r="N388" s="49">
        <f t="shared" si="69"/>
        <v>273650.95000000013</v>
      </c>
      <c r="O388" s="2"/>
      <c r="P388" s="2"/>
      <c r="Q388" s="2"/>
      <c r="R388" s="2" t="s">
        <v>114</v>
      </c>
      <c r="S388" s="2"/>
      <c r="T388" s="2"/>
      <c r="U388" s="2"/>
      <c r="V388" s="2"/>
      <c r="W388" s="2"/>
      <c r="X388" s="2"/>
      <c r="Y388" s="2"/>
      <c r="Z388" s="2"/>
    </row>
    <row r="389" spans="1:26" ht="12.75" hidden="1" customHeight="1" x14ac:dyDescent="0.3">
      <c r="A389" s="25">
        <v>8</v>
      </c>
      <c r="B389" s="25">
        <v>1940</v>
      </c>
      <c r="C389" s="26" t="s">
        <v>60</v>
      </c>
      <c r="D389" s="49">
        <f t="shared" si="65"/>
        <v>7418807.1200000001</v>
      </c>
      <c r="E389" s="50"/>
      <c r="F389" s="50"/>
      <c r="G389" s="49">
        <f t="shared" si="66"/>
        <v>7418807.1200000001</v>
      </c>
      <c r="H389" s="49">
        <v>0</v>
      </c>
      <c r="I389" s="52"/>
      <c r="J389" s="51">
        <f t="shared" si="67"/>
        <v>-4746668.0399999991</v>
      </c>
      <c r="K389" s="50"/>
      <c r="L389" s="50"/>
      <c r="M389" s="49">
        <f t="shared" si="68"/>
        <v>-4746668.0399999991</v>
      </c>
      <c r="N389" s="49">
        <f t="shared" si="69"/>
        <v>2672139.080000001</v>
      </c>
      <c r="O389" s="2"/>
      <c r="P389" s="2"/>
      <c r="Q389" s="2"/>
      <c r="R389" s="2" t="s">
        <v>115</v>
      </c>
      <c r="S389" s="2"/>
      <c r="T389" s="2"/>
      <c r="U389" s="2"/>
      <c r="V389" s="2"/>
      <c r="W389" s="2"/>
      <c r="X389" s="2"/>
      <c r="Y389" s="2"/>
      <c r="Z389" s="2"/>
    </row>
    <row r="390" spans="1:26" ht="12.75" hidden="1" customHeight="1" x14ac:dyDescent="0.3">
      <c r="A390" s="25">
        <v>8</v>
      </c>
      <c r="B390" s="25">
        <v>1945</v>
      </c>
      <c r="C390" s="26" t="s">
        <v>61</v>
      </c>
      <c r="D390" s="49">
        <f t="shared" si="65"/>
        <v>209466.99</v>
      </c>
      <c r="E390" s="50"/>
      <c r="F390" s="50"/>
      <c r="G390" s="49">
        <f t="shared" si="66"/>
        <v>209466.99</v>
      </c>
      <c r="H390" s="49">
        <v>0</v>
      </c>
      <c r="I390" s="52"/>
      <c r="J390" s="51">
        <f t="shared" si="67"/>
        <v>-209313.75999999995</v>
      </c>
      <c r="K390" s="50"/>
      <c r="L390" s="50"/>
      <c r="M390" s="49">
        <f t="shared" si="68"/>
        <v>-209313.75999999995</v>
      </c>
      <c r="N390" s="49">
        <f t="shared" si="69"/>
        <v>153.23000000003958</v>
      </c>
      <c r="O390" s="2"/>
      <c r="P390" s="2"/>
      <c r="Q390" s="2"/>
      <c r="R390" s="2" t="s">
        <v>116</v>
      </c>
      <c r="S390" s="2"/>
      <c r="T390" s="2"/>
      <c r="U390" s="2"/>
      <c r="V390" s="2"/>
      <c r="W390" s="2"/>
      <c r="X390" s="2"/>
      <c r="Y390" s="2"/>
      <c r="Z390" s="2"/>
    </row>
    <row r="391" spans="1:26" ht="12.75" hidden="1" customHeight="1" x14ac:dyDescent="0.3">
      <c r="A391" s="25">
        <v>8</v>
      </c>
      <c r="B391" s="25">
        <v>1950</v>
      </c>
      <c r="C391" s="26" t="s">
        <v>62</v>
      </c>
      <c r="D391" s="49">
        <f t="shared" si="65"/>
        <v>1420620.1600000001</v>
      </c>
      <c r="E391" s="50"/>
      <c r="F391" s="50"/>
      <c r="G391" s="49">
        <f t="shared" si="66"/>
        <v>1420620.1600000001</v>
      </c>
      <c r="H391" s="49">
        <v>0</v>
      </c>
      <c r="I391" s="52"/>
      <c r="J391" s="51">
        <f t="shared" si="67"/>
        <v>-767963.32000000007</v>
      </c>
      <c r="K391" s="50"/>
      <c r="L391" s="50"/>
      <c r="M391" s="49">
        <f t="shared" si="68"/>
        <v>-767963.32000000007</v>
      </c>
      <c r="N391" s="49">
        <f t="shared" si="69"/>
        <v>652656.84000000008</v>
      </c>
      <c r="O391" s="2"/>
      <c r="P391" s="2"/>
      <c r="Q391" s="2"/>
      <c r="R391" s="2" t="s">
        <v>117</v>
      </c>
      <c r="S391" s="2"/>
      <c r="T391" s="2"/>
      <c r="U391" s="2"/>
      <c r="V391" s="2"/>
      <c r="W391" s="2"/>
      <c r="X391" s="2"/>
      <c r="Y391" s="2"/>
      <c r="Z391" s="2"/>
    </row>
    <row r="392" spans="1:26" ht="12.75" hidden="1" customHeight="1" x14ac:dyDescent="0.3">
      <c r="A392" s="25">
        <v>8</v>
      </c>
      <c r="B392" s="25">
        <v>1955</v>
      </c>
      <c r="C392" s="26" t="s">
        <v>63</v>
      </c>
      <c r="D392" s="49">
        <f t="shared" si="65"/>
        <v>15793769.459999999</v>
      </c>
      <c r="E392" s="50"/>
      <c r="F392" s="50"/>
      <c r="G392" s="49">
        <f t="shared" si="66"/>
        <v>15793769.459999999</v>
      </c>
      <c r="H392" s="49">
        <v>0</v>
      </c>
      <c r="I392" s="52"/>
      <c r="J392" s="51">
        <f t="shared" si="67"/>
        <v>-12321944.440000001</v>
      </c>
      <c r="K392" s="50"/>
      <c r="L392" s="50"/>
      <c r="M392" s="49">
        <f t="shared" si="68"/>
        <v>-12321944.440000001</v>
      </c>
      <c r="N392" s="49">
        <f t="shared" si="69"/>
        <v>3471825.0199999977</v>
      </c>
      <c r="O392" s="2"/>
      <c r="P392" s="2"/>
      <c r="Q392" s="2"/>
      <c r="R392" s="2" t="s">
        <v>118</v>
      </c>
      <c r="S392" s="2"/>
      <c r="T392" s="2"/>
      <c r="U392" s="2"/>
      <c r="V392" s="2"/>
      <c r="W392" s="2"/>
      <c r="X392" s="2"/>
      <c r="Y392" s="2"/>
      <c r="Z392" s="2"/>
    </row>
    <row r="393" spans="1:26" ht="12.75" hidden="1" customHeight="1" x14ac:dyDescent="0.3">
      <c r="A393" s="25">
        <v>8</v>
      </c>
      <c r="B393" s="25">
        <v>1955</v>
      </c>
      <c r="C393" s="26" t="s">
        <v>64</v>
      </c>
      <c r="D393" s="49">
        <f t="shared" si="65"/>
        <v>0</v>
      </c>
      <c r="E393" s="50"/>
      <c r="F393" s="50"/>
      <c r="G393" s="49">
        <f t="shared" si="66"/>
        <v>0</v>
      </c>
      <c r="H393" s="49">
        <v>0</v>
      </c>
      <c r="I393" s="52"/>
      <c r="J393" s="51">
        <f t="shared" si="67"/>
        <v>0</v>
      </c>
      <c r="K393" s="50"/>
      <c r="L393" s="50"/>
      <c r="M393" s="49">
        <f t="shared" si="68"/>
        <v>0</v>
      </c>
      <c r="N393" s="49">
        <f t="shared" si="69"/>
        <v>0</v>
      </c>
      <c r="O393" s="2"/>
      <c r="P393" s="2"/>
      <c r="Q393" s="2"/>
      <c r="R393" s="2" t="s">
        <v>118</v>
      </c>
      <c r="S393" s="2"/>
      <c r="T393" s="2"/>
      <c r="U393" s="2"/>
      <c r="V393" s="2"/>
      <c r="W393" s="2"/>
      <c r="X393" s="2"/>
      <c r="Y393" s="2"/>
      <c r="Z393" s="2"/>
    </row>
    <row r="394" spans="1:26" ht="12.75" hidden="1" customHeight="1" x14ac:dyDescent="0.3">
      <c r="A394" s="25">
        <v>8</v>
      </c>
      <c r="B394" s="25">
        <v>1960</v>
      </c>
      <c r="C394" s="26" t="s">
        <v>86</v>
      </c>
      <c r="D394" s="49">
        <f t="shared" si="65"/>
        <v>200717.7</v>
      </c>
      <c r="E394" s="50"/>
      <c r="F394" s="50"/>
      <c r="G394" s="49">
        <f t="shared" si="66"/>
        <v>200717.7</v>
      </c>
      <c r="H394" s="49">
        <v>0</v>
      </c>
      <c r="I394" s="52"/>
      <c r="J394" s="51">
        <f t="shared" si="67"/>
        <v>-194852.03000000003</v>
      </c>
      <c r="K394" s="50"/>
      <c r="L394" s="50"/>
      <c r="M394" s="49">
        <f t="shared" si="68"/>
        <v>-194852.03000000003</v>
      </c>
      <c r="N394" s="49">
        <f t="shared" si="69"/>
        <v>5865.6699999999837</v>
      </c>
      <c r="O394" s="2"/>
      <c r="P394" s="2"/>
      <c r="Q394" s="2"/>
      <c r="R394" s="2" t="s">
        <v>119</v>
      </c>
      <c r="S394" s="2"/>
      <c r="T394" s="2"/>
      <c r="U394" s="2"/>
      <c r="V394" s="2"/>
      <c r="W394" s="2"/>
      <c r="X394" s="2"/>
      <c r="Y394" s="2"/>
      <c r="Z394" s="2"/>
    </row>
    <row r="395" spans="1:26" ht="12.75" hidden="1" customHeight="1" x14ac:dyDescent="0.3">
      <c r="A395" s="1">
        <v>47</v>
      </c>
      <c r="B395" s="25">
        <v>1970</v>
      </c>
      <c r="C395" s="26" t="s">
        <v>66</v>
      </c>
      <c r="D395" s="49">
        <f t="shared" si="65"/>
        <v>0</v>
      </c>
      <c r="E395" s="50"/>
      <c r="F395" s="50"/>
      <c r="G395" s="49">
        <f t="shared" si="66"/>
        <v>0</v>
      </c>
      <c r="H395" s="49">
        <v>0</v>
      </c>
      <c r="I395" s="52"/>
      <c r="J395" s="51">
        <f t="shared" si="67"/>
        <v>0</v>
      </c>
      <c r="K395" s="50"/>
      <c r="L395" s="50"/>
      <c r="M395" s="49">
        <f t="shared" si="68"/>
        <v>0</v>
      </c>
      <c r="N395" s="49">
        <f t="shared" si="69"/>
        <v>0</v>
      </c>
      <c r="O395" s="2"/>
      <c r="P395" s="2"/>
      <c r="Q395" s="2"/>
      <c r="R395" s="2" t="s">
        <v>120</v>
      </c>
      <c r="S395" s="2"/>
      <c r="T395" s="2"/>
      <c r="U395" s="2"/>
      <c r="V395" s="2"/>
      <c r="W395" s="2"/>
      <c r="X395" s="2"/>
      <c r="Y395" s="2"/>
      <c r="Z395" s="2"/>
    </row>
    <row r="396" spans="1:26" ht="12.75" hidden="1" customHeight="1" x14ac:dyDescent="0.3">
      <c r="A396" s="25">
        <v>47</v>
      </c>
      <c r="B396" s="25">
        <v>1975</v>
      </c>
      <c r="C396" s="26" t="s">
        <v>67</v>
      </c>
      <c r="D396" s="49">
        <f t="shared" si="65"/>
        <v>0</v>
      </c>
      <c r="E396" s="50"/>
      <c r="F396" s="50"/>
      <c r="G396" s="49">
        <f t="shared" si="66"/>
        <v>0</v>
      </c>
      <c r="H396" s="49">
        <v>0</v>
      </c>
      <c r="I396" s="52"/>
      <c r="J396" s="51">
        <f t="shared" si="67"/>
        <v>0</v>
      </c>
      <c r="K396" s="50"/>
      <c r="L396" s="50"/>
      <c r="M396" s="49">
        <f t="shared" si="68"/>
        <v>0</v>
      </c>
      <c r="N396" s="49">
        <f t="shared" si="69"/>
        <v>0</v>
      </c>
      <c r="O396" s="2"/>
      <c r="P396" s="2"/>
      <c r="Q396" s="2"/>
      <c r="R396" s="2" t="s">
        <v>121</v>
      </c>
      <c r="S396" s="2"/>
      <c r="T396" s="2"/>
      <c r="U396" s="2"/>
      <c r="V396" s="2"/>
      <c r="W396" s="2"/>
      <c r="X396" s="2"/>
      <c r="Y396" s="2"/>
      <c r="Z396" s="2"/>
    </row>
    <row r="397" spans="1:26" ht="12.75" hidden="1" customHeight="1" x14ac:dyDescent="0.3">
      <c r="A397" s="25">
        <v>47</v>
      </c>
      <c r="B397" s="25">
        <v>1980</v>
      </c>
      <c r="C397" s="26" t="s">
        <v>68</v>
      </c>
      <c r="D397" s="49">
        <f t="shared" si="65"/>
        <v>26831202.090000004</v>
      </c>
      <c r="E397" s="50"/>
      <c r="F397" s="50"/>
      <c r="G397" s="49">
        <f t="shared" si="66"/>
        <v>26831202.090000004</v>
      </c>
      <c r="H397" s="49">
        <v>0</v>
      </c>
      <c r="I397" s="52"/>
      <c r="J397" s="51">
        <f t="shared" si="67"/>
        <v>-13273293.300000001</v>
      </c>
      <c r="K397" s="50"/>
      <c r="L397" s="50"/>
      <c r="M397" s="49">
        <f t="shared" si="68"/>
        <v>-13273293.300000001</v>
      </c>
      <c r="N397" s="49">
        <f t="shared" si="69"/>
        <v>13557908.790000003</v>
      </c>
      <c r="O397" s="2"/>
      <c r="P397" s="2"/>
      <c r="Q397" s="2"/>
      <c r="R397" s="2" t="s">
        <v>122</v>
      </c>
      <c r="S397" s="2"/>
      <c r="T397" s="2"/>
      <c r="U397" s="2"/>
      <c r="V397" s="2"/>
      <c r="W397" s="2"/>
      <c r="X397" s="2"/>
      <c r="Y397" s="2"/>
      <c r="Z397" s="2"/>
    </row>
    <row r="398" spans="1:26" ht="12.75" hidden="1" customHeight="1" x14ac:dyDescent="0.3">
      <c r="A398" s="25">
        <v>47</v>
      </c>
      <c r="B398" s="25">
        <v>1985</v>
      </c>
      <c r="C398" s="26" t="s">
        <v>69</v>
      </c>
      <c r="D398" s="49">
        <f t="shared" si="65"/>
        <v>900</v>
      </c>
      <c r="E398" s="50"/>
      <c r="F398" s="50"/>
      <c r="G398" s="49">
        <f t="shared" si="66"/>
        <v>900</v>
      </c>
      <c r="H398" s="49">
        <v>0</v>
      </c>
      <c r="I398" s="52"/>
      <c r="J398" s="51">
        <f t="shared" si="67"/>
        <v>-900</v>
      </c>
      <c r="K398" s="50"/>
      <c r="L398" s="50"/>
      <c r="M398" s="49">
        <f t="shared" si="68"/>
        <v>-900</v>
      </c>
      <c r="N398" s="49">
        <f t="shared" si="69"/>
        <v>0</v>
      </c>
      <c r="O398" s="2"/>
      <c r="P398" s="2"/>
      <c r="Q398" s="2"/>
      <c r="R398" s="2" t="s">
        <v>123</v>
      </c>
      <c r="S398" s="2"/>
      <c r="T398" s="2"/>
      <c r="U398" s="2"/>
      <c r="V398" s="2"/>
      <c r="W398" s="2"/>
      <c r="X398" s="2"/>
      <c r="Y398" s="2"/>
      <c r="Z398" s="2"/>
    </row>
    <row r="399" spans="1:26" ht="12.75" hidden="1" customHeight="1" x14ac:dyDescent="0.3">
      <c r="A399" s="1">
        <v>47</v>
      </c>
      <c r="B399" s="25">
        <v>1990</v>
      </c>
      <c r="C399" s="33" t="s">
        <v>70</v>
      </c>
      <c r="D399" s="49">
        <f t="shared" si="65"/>
        <v>0</v>
      </c>
      <c r="E399" s="50"/>
      <c r="F399" s="50"/>
      <c r="G399" s="49">
        <f t="shared" si="66"/>
        <v>0</v>
      </c>
      <c r="H399" s="49">
        <v>0</v>
      </c>
      <c r="I399" s="52"/>
      <c r="J399" s="51">
        <f t="shared" si="67"/>
        <v>0</v>
      </c>
      <c r="K399" s="50"/>
      <c r="L399" s="50"/>
      <c r="M399" s="49">
        <f t="shared" si="68"/>
        <v>0</v>
      </c>
      <c r="N399" s="49">
        <f t="shared" si="69"/>
        <v>0</v>
      </c>
      <c r="O399" s="2"/>
      <c r="P399" s="2"/>
      <c r="Q399" s="2"/>
      <c r="R399" s="2" t="s">
        <v>124</v>
      </c>
      <c r="S399" s="2"/>
      <c r="T399" s="2"/>
      <c r="U399" s="2"/>
      <c r="V399" s="2"/>
      <c r="W399" s="2"/>
      <c r="X399" s="2"/>
      <c r="Y399" s="2"/>
      <c r="Z399" s="2"/>
    </row>
    <row r="400" spans="1:26" ht="12.75" hidden="1" customHeight="1" x14ac:dyDescent="0.3">
      <c r="A400" s="25">
        <v>47</v>
      </c>
      <c r="B400" s="25">
        <v>1995</v>
      </c>
      <c r="C400" s="26" t="s">
        <v>71</v>
      </c>
      <c r="D400" s="49">
        <f t="shared" si="65"/>
        <v>0</v>
      </c>
      <c r="E400" s="50"/>
      <c r="F400" s="50"/>
      <c r="G400" s="49">
        <f t="shared" si="66"/>
        <v>0</v>
      </c>
      <c r="H400" s="49">
        <v>0</v>
      </c>
      <c r="I400" s="52"/>
      <c r="J400" s="51">
        <f t="shared" si="67"/>
        <v>0</v>
      </c>
      <c r="K400" s="50"/>
      <c r="L400" s="50"/>
      <c r="M400" s="49">
        <f t="shared" si="68"/>
        <v>0</v>
      </c>
      <c r="N400" s="49">
        <f t="shared" si="69"/>
        <v>0</v>
      </c>
      <c r="O400" s="2"/>
      <c r="P400" s="2"/>
      <c r="Q400" s="2"/>
      <c r="R400" s="2" t="s">
        <v>125</v>
      </c>
      <c r="S400" s="2"/>
      <c r="T400" s="2"/>
      <c r="U400" s="2"/>
      <c r="V400" s="2"/>
      <c r="W400" s="2"/>
      <c r="X400" s="2"/>
      <c r="Y400" s="2"/>
      <c r="Z400" s="2"/>
    </row>
    <row r="401" spans="1:26" ht="12.75" hidden="1" customHeight="1" x14ac:dyDescent="0.3">
      <c r="A401" s="25">
        <v>47</v>
      </c>
      <c r="B401" s="25">
        <v>2440</v>
      </c>
      <c r="C401" s="26" t="s">
        <v>87</v>
      </c>
      <c r="D401" s="49">
        <f t="shared" si="65"/>
        <v>-410830952.98000002</v>
      </c>
      <c r="E401" s="50"/>
      <c r="F401" s="50"/>
      <c r="G401" s="49">
        <f t="shared" si="66"/>
        <v>-410830952.98000002</v>
      </c>
      <c r="H401" s="49">
        <v>0</v>
      </c>
      <c r="I401" s="2"/>
      <c r="J401" s="51">
        <f t="shared" si="67"/>
        <v>58290334.009999998</v>
      </c>
      <c r="K401" s="50"/>
      <c r="L401" s="50"/>
      <c r="M401" s="49">
        <f t="shared" si="68"/>
        <v>58290334.009999998</v>
      </c>
      <c r="N401" s="49">
        <f t="shared" si="69"/>
        <v>-352540618.97000003</v>
      </c>
      <c r="O401" s="2"/>
      <c r="P401" s="2"/>
      <c r="Q401" s="2"/>
      <c r="R401" s="2" t="s">
        <v>126</v>
      </c>
      <c r="S401" s="2"/>
      <c r="T401" s="2"/>
      <c r="U401" s="2"/>
      <c r="V401" s="2"/>
      <c r="W401" s="2"/>
      <c r="X401" s="2"/>
      <c r="Y401" s="2"/>
      <c r="Z401" s="2"/>
    </row>
    <row r="402" spans="1:26" ht="12.75" hidden="1" customHeight="1" x14ac:dyDescent="0.3">
      <c r="A402" s="35"/>
      <c r="B402" s="35">
        <v>2005</v>
      </c>
      <c r="C402" s="36" t="s">
        <v>88</v>
      </c>
      <c r="D402" s="49">
        <f t="shared" si="65"/>
        <v>0</v>
      </c>
      <c r="E402" s="42"/>
      <c r="F402" s="42"/>
      <c r="G402" s="49">
        <f t="shared" si="66"/>
        <v>0</v>
      </c>
      <c r="H402" s="49">
        <v>0</v>
      </c>
      <c r="I402" s="2"/>
      <c r="J402" s="51">
        <f t="shared" si="67"/>
        <v>0</v>
      </c>
      <c r="K402" s="42"/>
      <c r="L402" s="42"/>
      <c r="M402" s="49">
        <f t="shared" si="68"/>
        <v>0</v>
      </c>
      <c r="N402" s="49">
        <f t="shared" si="69"/>
        <v>0</v>
      </c>
      <c r="O402" s="2"/>
      <c r="P402" s="2"/>
      <c r="Q402" s="2"/>
      <c r="R402" s="2" t="s">
        <v>127</v>
      </c>
      <c r="S402" s="2"/>
      <c r="T402" s="2"/>
      <c r="U402" s="2"/>
      <c r="V402" s="2"/>
      <c r="W402" s="2"/>
      <c r="X402" s="2"/>
      <c r="Y402" s="2"/>
      <c r="Z402" s="2"/>
    </row>
    <row r="403" spans="1:26" ht="12.75" hidden="1" customHeight="1" x14ac:dyDescent="0.3">
      <c r="A403" s="35"/>
      <c r="B403" s="35"/>
      <c r="C403" s="37" t="s">
        <v>74</v>
      </c>
      <c r="D403" s="44">
        <f t="shared" ref="D403:H403" si="70">SUM(D362:D402)</f>
        <v>1943572331.8699989</v>
      </c>
      <c r="E403" s="44">
        <f t="shared" si="70"/>
        <v>0</v>
      </c>
      <c r="F403" s="44">
        <f t="shared" si="70"/>
        <v>0</v>
      </c>
      <c r="G403" s="44">
        <f t="shared" si="70"/>
        <v>1943572331.8699989</v>
      </c>
      <c r="H403" s="44">
        <f t="shared" si="70"/>
        <v>0</v>
      </c>
      <c r="I403" s="44"/>
      <c r="J403" s="44">
        <f t="shared" ref="J403:N403" si="71">SUM(J362:J402)</f>
        <v>-548100271.31000006</v>
      </c>
      <c r="K403" s="44">
        <f t="shared" si="71"/>
        <v>0</v>
      </c>
      <c r="L403" s="44">
        <f t="shared" si="71"/>
        <v>0</v>
      </c>
      <c r="M403" s="44">
        <f t="shared" si="71"/>
        <v>-548100271.31000006</v>
      </c>
      <c r="N403" s="44">
        <f t="shared" si="71"/>
        <v>1395472060.5600002</v>
      </c>
      <c r="O403" s="2"/>
      <c r="P403" s="2"/>
      <c r="Q403" s="2"/>
      <c r="R403" s="2"/>
      <c r="S403" s="2"/>
      <c r="T403" s="2"/>
      <c r="U403" s="2"/>
      <c r="V403" s="2"/>
      <c r="W403" s="2"/>
      <c r="X403" s="2"/>
      <c r="Y403" s="2"/>
      <c r="Z403" s="2"/>
    </row>
    <row r="404" spans="1:26" ht="12.75" hidden="1" customHeight="1" x14ac:dyDescent="0.3">
      <c r="A404" s="35"/>
      <c r="B404" s="35"/>
      <c r="C404" s="39" t="s">
        <v>75</v>
      </c>
      <c r="D404" s="42"/>
      <c r="E404" s="42"/>
      <c r="F404" s="42"/>
      <c r="G404" s="49">
        <f t="shared" ref="G404:G405" si="72">D404+E404+F404</f>
        <v>0</v>
      </c>
      <c r="H404" s="49"/>
      <c r="I404" s="2"/>
      <c r="J404" s="42"/>
      <c r="K404" s="42"/>
      <c r="L404" s="42"/>
      <c r="M404" s="49">
        <f t="shared" ref="M404:M405" si="73">J404+K404+L404</f>
        <v>0</v>
      </c>
      <c r="N404" s="49">
        <f t="shared" ref="N404:N405" si="74">G404+M404</f>
        <v>0</v>
      </c>
      <c r="O404" s="2"/>
      <c r="P404" s="2"/>
      <c r="Q404" s="2"/>
      <c r="R404" s="2"/>
      <c r="S404" s="2"/>
      <c r="T404" s="2"/>
      <c r="U404" s="2"/>
      <c r="V404" s="2"/>
      <c r="W404" s="2"/>
      <c r="X404" s="2"/>
      <c r="Y404" s="2"/>
      <c r="Z404" s="2"/>
    </row>
    <row r="405" spans="1:26" ht="12.75" hidden="1" customHeight="1" x14ac:dyDescent="0.3">
      <c r="A405" s="35"/>
      <c r="B405" s="35"/>
      <c r="C405" s="40" t="s">
        <v>76</v>
      </c>
      <c r="D405" s="42"/>
      <c r="E405" s="42"/>
      <c r="F405" s="42"/>
      <c r="G405" s="49">
        <f t="shared" si="72"/>
        <v>0</v>
      </c>
      <c r="H405" s="49"/>
      <c r="I405" s="2"/>
      <c r="J405" s="42"/>
      <c r="K405" s="42"/>
      <c r="L405" s="42"/>
      <c r="M405" s="49">
        <f t="shared" si="73"/>
        <v>0</v>
      </c>
      <c r="N405" s="49">
        <f t="shared" si="74"/>
        <v>0</v>
      </c>
      <c r="O405" s="2"/>
      <c r="P405" s="2"/>
      <c r="Q405" s="2"/>
      <c r="R405" s="2"/>
      <c r="S405" s="2"/>
      <c r="T405" s="2"/>
      <c r="U405" s="2"/>
      <c r="V405" s="2"/>
      <c r="W405" s="2"/>
      <c r="X405" s="2"/>
      <c r="Y405" s="2"/>
      <c r="Z405" s="2"/>
    </row>
    <row r="406" spans="1:26" ht="12.75" hidden="1" customHeight="1" x14ac:dyDescent="0.3">
      <c r="A406" s="35"/>
      <c r="B406" s="35"/>
      <c r="C406" s="37" t="s">
        <v>77</v>
      </c>
      <c r="D406" s="44">
        <f t="shared" ref="D406:G406" si="75">SUM(D403:D405)</f>
        <v>1943572331.8699989</v>
      </c>
      <c r="E406" s="44">
        <f t="shared" si="75"/>
        <v>0</v>
      </c>
      <c r="F406" s="44">
        <f t="shared" si="75"/>
        <v>0</v>
      </c>
      <c r="G406" s="44">
        <f t="shared" si="75"/>
        <v>1943572331.8699989</v>
      </c>
      <c r="H406" s="49"/>
      <c r="I406" s="44"/>
      <c r="J406" s="44">
        <f t="shared" ref="J406:N406" si="76">SUM(J403:J405)</f>
        <v>-548100271.31000006</v>
      </c>
      <c r="K406" s="44">
        <f t="shared" si="76"/>
        <v>0</v>
      </c>
      <c r="L406" s="44">
        <f t="shared" si="76"/>
        <v>0</v>
      </c>
      <c r="M406" s="44">
        <f t="shared" si="76"/>
        <v>-548100271.31000006</v>
      </c>
      <c r="N406" s="44">
        <f t="shared" si="76"/>
        <v>1395472060.5600002</v>
      </c>
      <c r="O406" s="2"/>
      <c r="P406" s="2"/>
      <c r="Q406" s="2"/>
      <c r="R406" s="2"/>
      <c r="S406" s="2"/>
      <c r="T406" s="2"/>
      <c r="U406" s="2"/>
      <c r="V406" s="2"/>
      <c r="W406" s="2"/>
      <c r="X406" s="2"/>
      <c r="Y406" s="2"/>
      <c r="Z406" s="2"/>
    </row>
    <row r="407" spans="1:26" ht="12.75" hidden="1" customHeight="1" x14ac:dyDescent="0.3">
      <c r="A407" s="35"/>
      <c r="B407" s="35"/>
      <c r="C407" s="41" t="s">
        <v>78</v>
      </c>
      <c r="D407" s="50"/>
      <c r="E407" s="50"/>
      <c r="F407" s="50"/>
      <c r="G407" s="49">
        <f>D407+E407+F407</f>
        <v>0</v>
      </c>
      <c r="H407" s="49">
        <v>0</v>
      </c>
      <c r="I407" s="52"/>
      <c r="J407" s="2"/>
      <c r="K407" s="2"/>
      <c r="L407" s="2"/>
      <c r="M407" s="49">
        <f>J407+K407+L407</f>
        <v>0</v>
      </c>
      <c r="N407" s="49">
        <f>G407+M407</f>
        <v>0</v>
      </c>
      <c r="O407" s="2"/>
      <c r="P407" s="2"/>
      <c r="Q407" s="2"/>
      <c r="R407" s="2"/>
      <c r="S407" s="2"/>
      <c r="T407" s="2"/>
      <c r="U407" s="2"/>
      <c r="V407" s="2"/>
      <c r="W407" s="2"/>
      <c r="X407" s="2"/>
      <c r="Y407" s="2"/>
      <c r="Z407" s="2"/>
    </row>
    <row r="408" spans="1:26" ht="12.75" hidden="1" customHeight="1" x14ac:dyDescent="0.3">
      <c r="A408" s="35"/>
      <c r="B408" s="35"/>
      <c r="C408" s="41" t="s">
        <v>79</v>
      </c>
      <c r="D408" s="44">
        <f t="shared" ref="D408:N408" si="77">SUM(D406:D407)</f>
        <v>1943572331.8699989</v>
      </c>
      <c r="E408" s="44">
        <f t="shared" si="77"/>
        <v>0</v>
      </c>
      <c r="F408" s="44">
        <f t="shared" si="77"/>
        <v>0</v>
      </c>
      <c r="G408" s="44">
        <f t="shared" si="77"/>
        <v>1943572331.8699989</v>
      </c>
      <c r="H408" s="44">
        <f t="shared" si="77"/>
        <v>0</v>
      </c>
      <c r="I408" s="44">
        <f t="shared" si="77"/>
        <v>0</v>
      </c>
      <c r="J408" s="44">
        <f t="shared" si="77"/>
        <v>-548100271.31000006</v>
      </c>
      <c r="K408" s="44">
        <f t="shared" si="77"/>
        <v>0</v>
      </c>
      <c r="L408" s="44">
        <f t="shared" si="77"/>
        <v>0</v>
      </c>
      <c r="M408" s="44">
        <f t="shared" si="77"/>
        <v>-548100271.31000006</v>
      </c>
      <c r="N408" s="44">
        <f t="shared" si="77"/>
        <v>1395472060.5600002</v>
      </c>
      <c r="O408" s="2"/>
      <c r="P408" s="2"/>
      <c r="Q408" s="2"/>
      <c r="R408" s="2"/>
      <c r="S408" s="2"/>
      <c r="T408" s="2"/>
      <c r="U408" s="2"/>
      <c r="V408" s="2"/>
      <c r="W408" s="2"/>
      <c r="X408" s="2"/>
      <c r="Y408" s="2"/>
      <c r="Z408" s="2"/>
    </row>
    <row r="409" spans="1:26" ht="12.75" hidden="1" customHeight="1" x14ac:dyDescent="0.3">
      <c r="A409" s="35"/>
      <c r="B409" s="35"/>
      <c r="C409" s="58" t="s">
        <v>80</v>
      </c>
      <c r="D409" s="59"/>
      <c r="E409" s="59"/>
      <c r="F409" s="59"/>
      <c r="G409" s="59"/>
      <c r="H409" s="59"/>
      <c r="I409" s="59"/>
      <c r="J409" s="60"/>
      <c r="K409" s="42"/>
      <c r="L409" s="2"/>
      <c r="M409" s="43"/>
      <c r="N409" s="43"/>
      <c r="O409" s="2"/>
      <c r="P409" s="2"/>
      <c r="Q409" s="2"/>
      <c r="R409" s="2"/>
      <c r="S409" s="2"/>
      <c r="T409" s="2"/>
      <c r="U409" s="2"/>
      <c r="V409" s="2"/>
      <c r="W409" s="2"/>
      <c r="X409" s="2"/>
      <c r="Y409" s="2"/>
      <c r="Z409" s="2"/>
    </row>
    <row r="410" spans="1:26" ht="12.75" hidden="1" customHeight="1" x14ac:dyDescent="0.3">
      <c r="A410" s="35"/>
      <c r="B410" s="35"/>
      <c r="C410" s="58" t="s">
        <v>81</v>
      </c>
      <c r="D410" s="59"/>
      <c r="E410" s="59"/>
      <c r="F410" s="59"/>
      <c r="G410" s="59"/>
      <c r="H410" s="59"/>
      <c r="I410" s="59"/>
      <c r="J410" s="60"/>
      <c r="K410" s="44">
        <f>K408+K409</f>
        <v>0</v>
      </c>
      <c r="L410" s="2"/>
      <c r="M410" s="43"/>
      <c r="N410" s="43"/>
      <c r="O410" s="2"/>
      <c r="P410" s="2"/>
      <c r="Q410" s="2"/>
      <c r="R410" s="2"/>
      <c r="S410" s="2"/>
      <c r="T410" s="2"/>
      <c r="U410" s="2"/>
      <c r="V410" s="2"/>
      <c r="W410" s="2"/>
      <c r="X410" s="2"/>
      <c r="Y410" s="2"/>
      <c r="Z410" s="2"/>
    </row>
    <row r="411" spans="1:26" ht="12.75" hidden="1" customHeight="1" x14ac:dyDescent="0.3">
      <c r="A411" s="1"/>
      <c r="B411" s="1"/>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hidden="1" customHeight="1" x14ac:dyDescent="0.3">
      <c r="A412" s="1"/>
      <c r="B412" s="1"/>
      <c r="C412" s="2"/>
      <c r="D412" s="2"/>
      <c r="E412" s="2"/>
      <c r="F412" s="2"/>
      <c r="G412" s="2"/>
      <c r="H412" s="2"/>
      <c r="I412" s="2"/>
      <c r="J412" s="2" t="s">
        <v>82</v>
      </c>
      <c r="K412" s="2"/>
      <c r="L412" s="2"/>
      <c r="M412" s="2"/>
      <c r="N412" s="2"/>
      <c r="O412" s="2"/>
      <c r="P412" s="2"/>
      <c r="Q412" s="2"/>
      <c r="R412" s="2"/>
      <c r="S412" s="2"/>
      <c r="T412" s="2"/>
      <c r="U412" s="2"/>
      <c r="V412" s="2"/>
      <c r="W412" s="2"/>
      <c r="X412" s="2"/>
      <c r="Y412" s="2"/>
      <c r="Z412" s="2"/>
    </row>
    <row r="413" spans="1:26" ht="12.75" hidden="1" customHeight="1" x14ac:dyDescent="0.3">
      <c r="A413" s="35">
        <v>10</v>
      </c>
      <c r="B413" s="35"/>
      <c r="C413" s="45" t="s">
        <v>83</v>
      </c>
      <c r="D413" s="46"/>
      <c r="E413" s="46"/>
      <c r="F413" s="46"/>
      <c r="G413" s="46"/>
      <c r="H413" s="46"/>
      <c r="I413" s="46"/>
      <c r="J413" s="46" t="s">
        <v>83</v>
      </c>
      <c r="K413" s="46"/>
      <c r="L413" s="47"/>
      <c r="M413" s="2"/>
      <c r="N413" s="2"/>
      <c r="O413" s="2"/>
      <c r="P413" s="2"/>
      <c r="Q413" s="2"/>
      <c r="R413" s="2"/>
      <c r="S413" s="2"/>
      <c r="T413" s="2"/>
      <c r="U413" s="2"/>
      <c r="V413" s="2"/>
      <c r="W413" s="2"/>
      <c r="X413" s="2"/>
      <c r="Y413" s="2"/>
      <c r="Z413" s="2"/>
    </row>
    <row r="414" spans="1:26" ht="12.75" hidden="1" customHeight="1" x14ac:dyDescent="0.3">
      <c r="A414" s="35">
        <v>8</v>
      </c>
      <c r="B414" s="35"/>
      <c r="C414" s="45" t="s">
        <v>59</v>
      </c>
      <c r="D414" s="46"/>
      <c r="E414" s="46"/>
      <c r="F414" s="46"/>
      <c r="G414" s="46"/>
      <c r="H414" s="46"/>
      <c r="I414" s="46"/>
      <c r="J414" s="46" t="s">
        <v>59</v>
      </c>
      <c r="K414" s="46"/>
      <c r="L414" s="47"/>
      <c r="M414" s="2"/>
      <c r="N414" s="2"/>
      <c r="O414" s="2"/>
      <c r="P414" s="2"/>
      <c r="Q414" s="2"/>
      <c r="R414" s="2"/>
      <c r="S414" s="2"/>
      <c r="T414" s="2"/>
      <c r="U414" s="2"/>
      <c r="V414" s="2"/>
      <c r="W414" s="2"/>
      <c r="X414" s="2"/>
      <c r="Y414" s="2"/>
      <c r="Z414" s="2"/>
    </row>
    <row r="415" spans="1:26" ht="12.75" hidden="1" customHeight="1" x14ac:dyDescent="0.3">
      <c r="A415" s="35">
        <v>47</v>
      </c>
      <c r="B415" s="35"/>
      <c r="C415" s="45" t="s">
        <v>84</v>
      </c>
      <c r="D415" s="46"/>
      <c r="E415" s="46"/>
      <c r="F415" s="46"/>
      <c r="G415" s="46"/>
      <c r="H415" s="46"/>
      <c r="I415" s="46"/>
      <c r="J415" s="46" t="s">
        <v>84</v>
      </c>
      <c r="K415" s="46"/>
      <c r="L415" s="47"/>
      <c r="M415" s="2"/>
      <c r="N415" s="2"/>
      <c r="O415" s="2"/>
      <c r="P415" s="2"/>
      <c r="Q415" s="2"/>
      <c r="R415" s="2"/>
      <c r="S415" s="2"/>
      <c r="T415" s="2"/>
      <c r="U415" s="2"/>
      <c r="V415" s="2"/>
      <c r="W415" s="2"/>
      <c r="X415" s="2"/>
      <c r="Y415" s="2"/>
      <c r="Z415" s="2"/>
    </row>
    <row r="416" spans="1:26" ht="12.75" hidden="1" customHeight="1" x14ac:dyDescent="0.3">
      <c r="A416" s="1"/>
      <c r="B416" s="1"/>
      <c r="C416" s="2"/>
      <c r="D416" s="2"/>
      <c r="E416" s="2"/>
      <c r="F416" s="2"/>
      <c r="G416" s="2"/>
      <c r="H416" s="2"/>
      <c r="I416" s="2"/>
      <c r="J416" s="62" t="s">
        <v>85</v>
      </c>
      <c r="K416" s="59"/>
      <c r="L416" s="48">
        <f>K410-L413-L414-L415</f>
        <v>0</v>
      </c>
      <c r="M416" s="2"/>
      <c r="N416" s="2"/>
      <c r="O416" s="2"/>
      <c r="P416" s="2"/>
      <c r="Q416" s="2"/>
      <c r="R416" s="2"/>
      <c r="S416" s="2"/>
      <c r="T416" s="2"/>
      <c r="U416" s="2"/>
      <c r="V416" s="2"/>
      <c r="W416" s="2"/>
      <c r="X416" s="2"/>
      <c r="Y416" s="2"/>
      <c r="Z416" s="2"/>
    </row>
    <row r="417" spans="1:26" ht="12.75" hidden="1" customHeight="1" x14ac:dyDescent="0.3">
      <c r="A417" s="1"/>
      <c r="B417" s="1"/>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hidden="1" customHeight="1" x14ac:dyDescent="0.3">
      <c r="A418" s="1"/>
      <c r="B418" s="1"/>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hidden="1" customHeight="1" x14ac:dyDescent="0.3">
      <c r="A419" s="1"/>
      <c r="B419" s="1"/>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hidden="1" customHeight="1" x14ac:dyDescent="0.3">
      <c r="A420" s="1"/>
      <c r="B420" s="1"/>
      <c r="C420" s="2"/>
      <c r="D420" s="2"/>
      <c r="E420" s="11" t="s">
        <v>18</v>
      </c>
      <c r="F420" s="12" t="s">
        <v>89</v>
      </c>
      <c r="G420" s="2"/>
      <c r="H420" s="2"/>
      <c r="I420" s="2"/>
      <c r="J420" s="2"/>
      <c r="K420" s="2"/>
      <c r="L420" s="2"/>
      <c r="M420" s="2"/>
      <c r="N420" s="2"/>
      <c r="O420" s="2"/>
      <c r="P420" s="2"/>
      <c r="Q420" s="2"/>
      <c r="R420" s="2"/>
      <c r="S420" s="2"/>
      <c r="T420" s="2"/>
      <c r="U420" s="2"/>
      <c r="V420" s="2"/>
      <c r="W420" s="2"/>
      <c r="X420" s="2"/>
      <c r="Y420" s="2"/>
      <c r="Z420" s="2"/>
    </row>
    <row r="421" spans="1:26" ht="12.75" hidden="1" customHeight="1" x14ac:dyDescent="0.3">
      <c r="A421" s="1"/>
      <c r="B421" s="1"/>
      <c r="C421" s="2"/>
      <c r="D421" s="2"/>
      <c r="E421" s="11" t="s">
        <v>20</v>
      </c>
      <c r="F421" s="13">
        <v>2027</v>
      </c>
      <c r="G421" s="14"/>
      <c r="H421" s="15" t="b">
        <f>IF(F421=2014,4,IF(F421=2015,5,IF(F421=2016,6,IF(F421=2017,7,IF(F421=2018,8,IF(F421=2019,9,IF(F421=2020,10)))))))</f>
        <v>0</v>
      </c>
      <c r="I421" s="2"/>
      <c r="J421" s="2"/>
      <c r="K421" s="2"/>
      <c r="L421" s="2"/>
      <c r="M421" s="2"/>
      <c r="N421" s="2"/>
      <c r="O421" s="2"/>
      <c r="P421" s="2"/>
      <c r="Q421" s="2"/>
      <c r="R421" s="2"/>
      <c r="S421" s="2"/>
      <c r="T421" s="2"/>
      <c r="U421" s="2"/>
      <c r="V421" s="2"/>
      <c r="W421" s="2"/>
      <c r="X421" s="2"/>
      <c r="Y421" s="2"/>
      <c r="Z421" s="2"/>
    </row>
    <row r="422" spans="1:26" ht="12.75" hidden="1" customHeight="1" x14ac:dyDescent="0.3">
      <c r="A422" s="1"/>
      <c r="B422" s="1"/>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hidden="1" customHeight="1" x14ac:dyDescent="0.3">
      <c r="A423" s="1"/>
      <c r="B423" s="1"/>
      <c r="C423" s="2"/>
      <c r="D423" s="61" t="s">
        <v>21</v>
      </c>
      <c r="E423" s="59"/>
      <c r="F423" s="59"/>
      <c r="G423" s="59"/>
      <c r="H423" s="60"/>
      <c r="I423" s="2"/>
      <c r="J423" s="16"/>
      <c r="K423" s="17" t="s">
        <v>22</v>
      </c>
      <c r="L423" s="17"/>
      <c r="M423" s="18"/>
      <c r="N423" s="2"/>
      <c r="O423" s="2"/>
      <c r="P423" s="2"/>
      <c r="Q423" s="2"/>
      <c r="R423" s="2"/>
      <c r="S423" s="2"/>
      <c r="T423" s="2"/>
      <c r="U423" s="2"/>
      <c r="V423" s="2"/>
      <c r="W423" s="2"/>
      <c r="X423" s="2"/>
      <c r="Y423" s="2"/>
      <c r="Z423" s="2"/>
    </row>
    <row r="424" spans="1:26" ht="30" hidden="1" customHeight="1" x14ac:dyDescent="0.3">
      <c r="A424" s="19" t="s">
        <v>23</v>
      </c>
      <c r="B424" s="19" t="s">
        <v>24</v>
      </c>
      <c r="C424" s="20" t="s">
        <v>25</v>
      </c>
      <c r="D424" s="19" t="s">
        <v>26</v>
      </c>
      <c r="E424" s="21" t="s">
        <v>27</v>
      </c>
      <c r="F424" s="21" t="s">
        <v>28</v>
      </c>
      <c r="G424" s="19" t="s">
        <v>29</v>
      </c>
      <c r="H424" s="19" t="s">
        <v>30</v>
      </c>
      <c r="I424" s="22"/>
      <c r="J424" s="19" t="s">
        <v>26</v>
      </c>
      <c r="K424" s="23" t="s">
        <v>31</v>
      </c>
      <c r="L424" s="23" t="s">
        <v>28</v>
      </c>
      <c r="M424" s="24" t="s">
        <v>29</v>
      </c>
      <c r="N424" s="19" t="s">
        <v>32</v>
      </c>
      <c r="O424" s="2"/>
      <c r="P424" s="2"/>
      <c r="Q424" s="2"/>
      <c r="R424" s="2"/>
      <c r="S424" s="2"/>
      <c r="T424" s="2"/>
      <c r="U424" s="2"/>
      <c r="V424" s="2"/>
      <c r="W424" s="2"/>
      <c r="X424" s="2"/>
      <c r="Y424" s="2"/>
      <c r="Z424" s="2"/>
    </row>
    <row r="425" spans="1:26" ht="25.5" hidden="1" customHeight="1" x14ac:dyDescent="0.3">
      <c r="A425" s="19"/>
      <c r="B425" s="25">
        <v>1609</v>
      </c>
      <c r="C425" s="26" t="s">
        <v>33</v>
      </c>
      <c r="D425" s="49">
        <f t="shared" ref="D425:D465" si="78">G362</f>
        <v>80639928.859999999</v>
      </c>
      <c r="E425" s="50"/>
      <c r="F425" s="50"/>
      <c r="G425" s="49">
        <f t="shared" ref="G425:G465" si="79">D425+E425+F425</f>
        <v>80639928.859999999</v>
      </c>
      <c r="H425" s="49">
        <v>0</v>
      </c>
      <c r="I425" s="22"/>
      <c r="J425" s="51">
        <f t="shared" ref="J425:J465" si="80">M362</f>
        <v>-11549069.609999999</v>
      </c>
      <c r="K425" s="50"/>
      <c r="L425" s="50"/>
      <c r="M425" s="49">
        <f t="shared" ref="M425:M465" si="81">J425+K425+L425</f>
        <v>-11549069.609999999</v>
      </c>
      <c r="N425" s="49">
        <f t="shared" ref="N425:N465" si="82">G425+M425</f>
        <v>69090859.25</v>
      </c>
      <c r="O425" s="2"/>
      <c r="P425" s="2"/>
      <c r="Q425" s="2"/>
      <c r="R425" s="2" t="s">
        <v>92</v>
      </c>
      <c r="S425" s="2"/>
      <c r="T425" s="2"/>
      <c r="U425" s="2"/>
      <c r="V425" s="2"/>
      <c r="W425" s="2"/>
      <c r="X425" s="2"/>
      <c r="Y425" s="2"/>
      <c r="Z425" s="2"/>
    </row>
    <row r="426" spans="1:26" ht="12.75" hidden="1" customHeight="1" x14ac:dyDescent="0.3">
      <c r="A426" s="25">
        <v>12</v>
      </c>
      <c r="B426" s="25">
        <v>1611</v>
      </c>
      <c r="C426" s="26" t="s">
        <v>34</v>
      </c>
      <c r="D426" s="49">
        <f t="shared" si="78"/>
        <v>102758252.34</v>
      </c>
      <c r="E426" s="50"/>
      <c r="F426" s="50"/>
      <c r="G426" s="49">
        <f t="shared" si="79"/>
        <v>102758252.34</v>
      </c>
      <c r="H426" s="49">
        <v>0</v>
      </c>
      <c r="I426" s="52"/>
      <c r="J426" s="51">
        <f t="shared" si="80"/>
        <v>-76714912.270000011</v>
      </c>
      <c r="K426" s="50"/>
      <c r="L426" s="50"/>
      <c r="M426" s="49">
        <f t="shared" si="81"/>
        <v>-76714912.270000011</v>
      </c>
      <c r="N426" s="49">
        <f t="shared" si="82"/>
        <v>26043340.069999993</v>
      </c>
      <c r="O426" s="2"/>
      <c r="P426" s="2"/>
      <c r="Q426" s="2"/>
      <c r="R426" s="2" t="s">
        <v>93</v>
      </c>
      <c r="S426" s="2"/>
      <c r="T426" s="2"/>
      <c r="U426" s="2"/>
      <c r="V426" s="2"/>
      <c r="W426" s="2"/>
      <c r="X426" s="2"/>
      <c r="Y426" s="2"/>
      <c r="Z426" s="2"/>
    </row>
    <row r="427" spans="1:26" ht="12.75" hidden="1" customHeight="1" x14ac:dyDescent="0.3">
      <c r="A427" s="25" t="s">
        <v>35</v>
      </c>
      <c r="B427" s="25">
        <v>1612</v>
      </c>
      <c r="C427" s="26" t="s">
        <v>36</v>
      </c>
      <c r="D427" s="49">
        <f t="shared" si="78"/>
        <v>3288910.89</v>
      </c>
      <c r="E427" s="50"/>
      <c r="F427" s="50"/>
      <c r="G427" s="49">
        <f t="shared" si="79"/>
        <v>3288910.89</v>
      </c>
      <c r="H427" s="49">
        <v>0</v>
      </c>
      <c r="I427" s="52"/>
      <c r="J427" s="51">
        <f t="shared" si="80"/>
        <v>-781355.31</v>
      </c>
      <c r="K427" s="50"/>
      <c r="L427" s="50"/>
      <c r="M427" s="49">
        <f t="shared" si="81"/>
        <v>-781355.31</v>
      </c>
      <c r="N427" s="49">
        <f t="shared" si="82"/>
        <v>2507555.58</v>
      </c>
      <c r="O427" s="2"/>
      <c r="P427" s="2"/>
      <c r="Q427" s="2"/>
      <c r="R427" s="2" t="s">
        <v>94</v>
      </c>
      <c r="S427" s="2"/>
      <c r="T427" s="2"/>
      <c r="U427" s="2"/>
      <c r="V427" s="2"/>
      <c r="W427" s="2"/>
      <c r="X427" s="2"/>
      <c r="Y427" s="2"/>
      <c r="Z427" s="2"/>
    </row>
    <row r="428" spans="1:26" ht="12.75" hidden="1" customHeight="1" x14ac:dyDescent="0.3">
      <c r="A428" s="25" t="s">
        <v>37</v>
      </c>
      <c r="B428" s="25">
        <v>1805</v>
      </c>
      <c r="C428" s="26" t="s">
        <v>38</v>
      </c>
      <c r="D428" s="49">
        <f t="shared" si="78"/>
        <v>17630335.800000001</v>
      </c>
      <c r="E428" s="50"/>
      <c r="F428" s="50"/>
      <c r="G428" s="49">
        <f t="shared" si="79"/>
        <v>17630335.800000001</v>
      </c>
      <c r="H428" s="49">
        <v>0</v>
      </c>
      <c r="I428" s="52"/>
      <c r="J428" s="51">
        <f t="shared" si="80"/>
        <v>0</v>
      </c>
      <c r="K428" s="50"/>
      <c r="L428" s="50"/>
      <c r="M428" s="49">
        <f t="shared" si="81"/>
        <v>0</v>
      </c>
      <c r="N428" s="49">
        <f t="shared" si="82"/>
        <v>17630335.800000001</v>
      </c>
      <c r="O428" s="2"/>
      <c r="P428" s="2"/>
      <c r="Q428" s="2"/>
      <c r="R428" s="2" t="s">
        <v>95</v>
      </c>
      <c r="S428" s="2"/>
      <c r="T428" s="2"/>
      <c r="U428" s="2"/>
      <c r="V428" s="2"/>
      <c r="W428" s="2"/>
      <c r="X428" s="2"/>
      <c r="Y428" s="2"/>
      <c r="Z428" s="2"/>
    </row>
    <row r="429" spans="1:26" ht="12.75" hidden="1" customHeight="1" x14ac:dyDescent="0.3">
      <c r="A429" s="25">
        <v>47</v>
      </c>
      <c r="B429" s="25">
        <v>1808</v>
      </c>
      <c r="C429" s="26" t="s">
        <v>39</v>
      </c>
      <c r="D429" s="49">
        <f t="shared" si="78"/>
        <v>74900465.329999998</v>
      </c>
      <c r="E429" s="50"/>
      <c r="F429" s="50"/>
      <c r="G429" s="49">
        <f t="shared" si="79"/>
        <v>74900465.329999998</v>
      </c>
      <c r="H429" s="49">
        <v>0</v>
      </c>
      <c r="I429" s="52"/>
      <c r="J429" s="51">
        <f t="shared" si="80"/>
        <v>-16116757.519999998</v>
      </c>
      <c r="K429" s="50"/>
      <c r="L429" s="50"/>
      <c r="M429" s="49">
        <f t="shared" si="81"/>
        <v>-16116757.519999998</v>
      </c>
      <c r="N429" s="49">
        <f t="shared" si="82"/>
        <v>58783707.810000002</v>
      </c>
      <c r="O429" s="2"/>
      <c r="P429" s="2"/>
      <c r="Q429" s="2"/>
      <c r="R429" s="2" t="s">
        <v>96</v>
      </c>
      <c r="S429" s="2"/>
      <c r="T429" s="2"/>
      <c r="U429" s="2"/>
      <c r="V429" s="2"/>
      <c r="W429" s="2"/>
      <c r="X429" s="2"/>
      <c r="Y429" s="2"/>
      <c r="Z429" s="2"/>
    </row>
    <row r="430" spans="1:26" ht="12.75" hidden="1" customHeight="1" x14ac:dyDescent="0.3">
      <c r="A430" s="25">
        <v>13</v>
      </c>
      <c r="B430" s="25">
        <v>1810</v>
      </c>
      <c r="C430" s="26" t="s">
        <v>40</v>
      </c>
      <c r="D430" s="49">
        <f t="shared" si="78"/>
        <v>0</v>
      </c>
      <c r="E430" s="50"/>
      <c r="F430" s="50"/>
      <c r="G430" s="49">
        <f t="shared" si="79"/>
        <v>0</v>
      </c>
      <c r="H430" s="49">
        <v>0</v>
      </c>
      <c r="I430" s="52"/>
      <c r="J430" s="51">
        <f t="shared" si="80"/>
        <v>0</v>
      </c>
      <c r="K430" s="50"/>
      <c r="L430" s="50"/>
      <c r="M430" s="49">
        <f t="shared" si="81"/>
        <v>0</v>
      </c>
      <c r="N430" s="49">
        <f t="shared" si="82"/>
        <v>0</v>
      </c>
      <c r="O430" s="2"/>
      <c r="P430" s="2"/>
      <c r="Q430" s="2"/>
      <c r="R430" s="2" t="s">
        <v>97</v>
      </c>
      <c r="S430" s="2"/>
      <c r="T430" s="2"/>
      <c r="U430" s="2"/>
      <c r="V430" s="2"/>
      <c r="W430" s="2"/>
      <c r="X430" s="2"/>
      <c r="Y430" s="2"/>
      <c r="Z430" s="2"/>
    </row>
    <row r="431" spans="1:26" ht="12.75" hidden="1" customHeight="1" x14ac:dyDescent="0.3">
      <c r="A431" s="25">
        <v>47</v>
      </c>
      <c r="B431" s="25">
        <v>1815</v>
      </c>
      <c r="C431" s="26" t="s">
        <v>41</v>
      </c>
      <c r="D431" s="49">
        <f t="shared" si="78"/>
        <v>165969213.29000002</v>
      </c>
      <c r="E431" s="50"/>
      <c r="F431" s="50"/>
      <c r="G431" s="49">
        <f t="shared" si="79"/>
        <v>165969213.29000002</v>
      </c>
      <c r="H431" s="49">
        <v>0</v>
      </c>
      <c r="I431" s="52"/>
      <c r="J431" s="51">
        <f t="shared" si="80"/>
        <v>-43678244.689999998</v>
      </c>
      <c r="K431" s="50"/>
      <c r="L431" s="50"/>
      <c r="M431" s="49">
        <f t="shared" si="81"/>
        <v>-43678244.689999998</v>
      </c>
      <c r="N431" s="49">
        <f t="shared" si="82"/>
        <v>122290968.60000002</v>
      </c>
      <c r="O431" s="2"/>
      <c r="P431" s="2"/>
      <c r="Q431" s="2"/>
      <c r="R431" s="2" t="s">
        <v>98</v>
      </c>
      <c r="S431" s="2"/>
      <c r="T431" s="2"/>
      <c r="U431" s="2"/>
      <c r="V431" s="2"/>
      <c r="W431" s="2"/>
      <c r="X431" s="2"/>
      <c r="Y431" s="2"/>
      <c r="Z431" s="2"/>
    </row>
    <row r="432" spans="1:26" ht="12.75" hidden="1" customHeight="1" x14ac:dyDescent="0.3">
      <c r="A432" s="25">
        <v>47</v>
      </c>
      <c r="B432" s="25">
        <v>1820</v>
      </c>
      <c r="C432" s="26" t="s">
        <v>42</v>
      </c>
      <c r="D432" s="49">
        <f t="shared" si="78"/>
        <v>150842691.94999999</v>
      </c>
      <c r="E432" s="50"/>
      <c r="F432" s="50"/>
      <c r="G432" s="49">
        <f t="shared" si="79"/>
        <v>150842691.94999999</v>
      </c>
      <c r="H432" s="49">
        <v>0</v>
      </c>
      <c r="I432" s="52"/>
      <c r="J432" s="51">
        <f t="shared" si="80"/>
        <v>-46273751.369999997</v>
      </c>
      <c r="K432" s="50"/>
      <c r="L432" s="50"/>
      <c r="M432" s="49">
        <f t="shared" si="81"/>
        <v>-46273751.369999997</v>
      </c>
      <c r="N432" s="49">
        <f t="shared" si="82"/>
        <v>104568940.57999998</v>
      </c>
      <c r="O432" s="2"/>
      <c r="P432" s="2"/>
      <c r="Q432" s="2"/>
      <c r="R432" s="2" t="s">
        <v>99</v>
      </c>
      <c r="S432" s="2"/>
      <c r="T432" s="2"/>
      <c r="U432" s="2"/>
      <c r="V432" s="2"/>
      <c r="W432" s="2"/>
      <c r="X432" s="2"/>
      <c r="Y432" s="2"/>
      <c r="Z432" s="2"/>
    </row>
    <row r="433" spans="1:26" ht="12.75" hidden="1" customHeight="1" x14ac:dyDescent="0.3">
      <c r="A433" s="25">
        <v>47</v>
      </c>
      <c r="B433" s="25">
        <v>1825</v>
      </c>
      <c r="C433" s="26" t="s">
        <v>43</v>
      </c>
      <c r="D433" s="49">
        <f t="shared" si="78"/>
        <v>0</v>
      </c>
      <c r="E433" s="50"/>
      <c r="F433" s="50"/>
      <c r="G433" s="49">
        <f t="shared" si="79"/>
        <v>0</v>
      </c>
      <c r="H433" s="49">
        <v>0</v>
      </c>
      <c r="I433" s="52"/>
      <c r="J433" s="51">
        <f t="shared" si="80"/>
        <v>0</v>
      </c>
      <c r="K433" s="50"/>
      <c r="L433" s="50"/>
      <c r="M433" s="49">
        <f t="shared" si="81"/>
        <v>0</v>
      </c>
      <c r="N433" s="49">
        <f t="shared" si="82"/>
        <v>0</v>
      </c>
      <c r="O433" s="2"/>
      <c r="P433" s="2"/>
      <c r="Q433" s="2"/>
      <c r="R433" s="2" t="s">
        <v>100</v>
      </c>
      <c r="S433" s="2"/>
      <c r="T433" s="2"/>
      <c r="U433" s="2"/>
      <c r="V433" s="2"/>
      <c r="W433" s="2"/>
      <c r="X433" s="2"/>
      <c r="Y433" s="2"/>
      <c r="Z433" s="2"/>
    </row>
    <row r="434" spans="1:26" ht="12.75" hidden="1" customHeight="1" x14ac:dyDescent="0.3">
      <c r="A434" s="25">
        <v>47</v>
      </c>
      <c r="B434" s="25">
        <v>1830</v>
      </c>
      <c r="C434" s="26" t="s">
        <v>44</v>
      </c>
      <c r="D434" s="49">
        <f t="shared" si="78"/>
        <v>208783700.55000001</v>
      </c>
      <c r="E434" s="50"/>
      <c r="F434" s="50"/>
      <c r="G434" s="49">
        <f t="shared" si="79"/>
        <v>208783700.55000001</v>
      </c>
      <c r="H434" s="49">
        <v>0</v>
      </c>
      <c r="I434" s="52"/>
      <c r="J434" s="51">
        <f t="shared" si="80"/>
        <v>-40635799.859999992</v>
      </c>
      <c r="K434" s="50"/>
      <c r="L434" s="50"/>
      <c r="M434" s="49">
        <f t="shared" si="81"/>
        <v>-40635799.859999992</v>
      </c>
      <c r="N434" s="49">
        <f t="shared" si="82"/>
        <v>168147900.69000003</v>
      </c>
      <c r="O434" s="2"/>
      <c r="P434" s="2"/>
      <c r="Q434" s="2"/>
      <c r="R434" s="2" t="s">
        <v>101</v>
      </c>
      <c r="S434" s="2"/>
      <c r="T434" s="2"/>
      <c r="U434" s="2"/>
      <c r="V434" s="2"/>
      <c r="W434" s="2"/>
      <c r="X434" s="2"/>
      <c r="Y434" s="2"/>
      <c r="Z434" s="2"/>
    </row>
    <row r="435" spans="1:26" ht="12.75" hidden="1" customHeight="1" x14ac:dyDescent="0.3">
      <c r="A435" s="25">
        <v>47</v>
      </c>
      <c r="B435" s="25">
        <v>1835</v>
      </c>
      <c r="C435" s="26" t="s">
        <v>45</v>
      </c>
      <c r="D435" s="49">
        <f t="shared" si="78"/>
        <v>189332047.98000002</v>
      </c>
      <c r="E435" s="50"/>
      <c r="F435" s="50"/>
      <c r="G435" s="49">
        <f t="shared" si="79"/>
        <v>189332047.98000002</v>
      </c>
      <c r="H435" s="49">
        <v>0</v>
      </c>
      <c r="I435" s="52"/>
      <c r="J435" s="51">
        <f t="shared" si="80"/>
        <v>-39158496.68</v>
      </c>
      <c r="K435" s="50"/>
      <c r="L435" s="50"/>
      <c r="M435" s="49">
        <f t="shared" si="81"/>
        <v>-39158496.68</v>
      </c>
      <c r="N435" s="49">
        <f t="shared" si="82"/>
        <v>150173551.30000001</v>
      </c>
      <c r="O435" s="2"/>
      <c r="P435" s="2"/>
      <c r="Q435" s="2"/>
      <c r="R435" s="2" t="s">
        <v>102</v>
      </c>
      <c r="S435" s="2"/>
      <c r="T435" s="2"/>
      <c r="U435" s="2"/>
      <c r="V435" s="2"/>
      <c r="W435" s="2"/>
      <c r="X435" s="2"/>
      <c r="Y435" s="2"/>
      <c r="Z435" s="2"/>
    </row>
    <row r="436" spans="1:26" ht="12.75" hidden="1" customHeight="1" x14ac:dyDescent="0.3">
      <c r="A436" s="25">
        <v>47</v>
      </c>
      <c r="B436" s="25">
        <v>1840</v>
      </c>
      <c r="C436" s="26" t="s">
        <v>46</v>
      </c>
      <c r="D436" s="49">
        <f t="shared" si="78"/>
        <v>495971132.38</v>
      </c>
      <c r="E436" s="50"/>
      <c r="F436" s="50"/>
      <c r="G436" s="49">
        <f t="shared" si="79"/>
        <v>495971132.38</v>
      </c>
      <c r="H436" s="49">
        <v>0</v>
      </c>
      <c r="I436" s="52"/>
      <c r="J436" s="51">
        <f t="shared" si="80"/>
        <v>-79412326.640000001</v>
      </c>
      <c r="K436" s="50"/>
      <c r="L436" s="50"/>
      <c r="M436" s="49">
        <f t="shared" si="81"/>
        <v>-79412326.640000001</v>
      </c>
      <c r="N436" s="49">
        <f t="shared" si="82"/>
        <v>416558805.74000001</v>
      </c>
      <c r="O436" s="2"/>
      <c r="P436" s="2"/>
      <c r="Q436" s="2"/>
      <c r="R436" s="2" t="s">
        <v>103</v>
      </c>
      <c r="S436" s="2"/>
      <c r="T436" s="2"/>
      <c r="U436" s="2"/>
      <c r="V436" s="2"/>
      <c r="W436" s="2"/>
      <c r="X436" s="2"/>
      <c r="Y436" s="2"/>
      <c r="Z436" s="2"/>
    </row>
    <row r="437" spans="1:26" ht="12.75" hidden="1" customHeight="1" x14ac:dyDescent="0.3">
      <c r="A437" s="25">
        <v>47</v>
      </c>
      <c r="B437" s="25">
        <v>1845</v>
      </c>
      <c r="C437" s="26" t="s">
        <v>47</v>
      </c>
      <c r="D437" s="49">
        <f t="shared" si="78"/>
        <v>299007498.93000001</v>
      </c>
      <c r="E437" s="50"/>
      <c r="F437" s="50"/>
      <c r="G437" s="49">
        <f t="shared" si="79"/>
        <v>299007498.93000001</v>
      </c>
      <c r="H437" s="49">
        <v>0</v>
      </c>
      <c r="I437" s="52"/>
      <c r="J437" s="51">
        <f t="shared" si="80"/>
        <v>-68467969.280000001</v>
      </c>
      <c r="K437" s="50"/>
      <c r="L437" s="50"/>
      <c r="M437" s="49">
        <f t="shared" si="81"/>
        <v>-68467969.280000001</v>
      </c>
      <c r="N437" s="49">
        <f t="shared" si="82"/>
        <v>230539529.65000001</v>
      </c>
      <c r="O437" s="2"/>
      <c r="P437" s="2"/>
      <c r="Q437" s="2"/>
      <c r="R437" s="2" t="s">
        <v>104</v>
      </c>
      <c r="S437" s="2"/>
      <c r="T437" s="2"/>
      <c r="U437" s="2"/>
      <c r="V437" s="2"/>
      <c r="W437" s="2"/>
      <c r="X437" s="2"/>
      <c r="Y437" s="2"/>
      <c r="Z437" s="2"/>
    </row>
    <row r="438" spans="1:26" ht="12.75" hidden="1" customHeight="1" x14ac:dyDescent="0.3">
      <c r="A438" s="25">
        <v>47</v>
      </c>
      <c r="B438" s="25">
        <v>1850</v>
      </c>
      <c r="C438" s="26" t="s">
        <v>48</v>
      </c>
      <c r="D438" s="49">
        <f t="shared" si="78"/>
        <v>158645540.54000002</v>
      </c>
      <c r="E438" s="50"/>
      <c r="F438" s="50"/>
      <c r="G438" s="49">
        <f t="shared" si="79"/>
        <v>158645540.54000002</v>
      </c>
      <c r="H438" s="49">
        <v>0</v>
      </c>
      <c r="I438" s="52"/>
      <c r="J438" s="51">
        <f t="shared" si="80"/>
        <v>-36184826.289999999</v>
      </c>
      <c r="K438" s="50"/>
      <c r="L438" s="50"/>
      <c r="M438" s="49">
        <f t="shared" si="81"/>
        <v>-36184826.289999999</v>
      </c>
      <c r="N438" s="49">
        <f t="shared" si="82"/>
        <v>122460714.25000003</v>
      </c>
      <c r="O438" s="2"/>
      <c r="P438" s="2"/>
      <c r="Q438" s="2"/>
      <c r="R438" s="2" t="s">
        <v>105</v>
      </c>
      <c r="S438" s="2"/>
      <c r="T438" s="2"/>
      <c r="U438" s="2"/>
      <c r="V438" s="2"/>
      <c r="W438" s="2"/>
      <c r="X438" s="2"/>
      <c r="Y438" s="2"/>
      <c r="Z438" s="2"/>
    </row>
    <row r="439" spans="1:26" ht="12.75" hidden="1" customHeight="1" x14ac:dyDescent="0.3">
      <c r="A439" s="25">
        <v>47</v>
      </c>
      <c r="B439" s="25">
        <v>1855</v>
      </c>
      <c r="C439" s="26" t="s">
        <v>49</v>
      </c>
      <c r="D439" s="49">
        <f t="shared" si="78"/>
        <v>107784374.27999997</v>
      </c>
      <c r="E439" s="50"/>
      <c r="F439" s="50"/>
      <c r="G439" s="49">
        <f t="shared" si="79"/>
        <v>107784374.27999997</v>
      </c>
      <c r="H439" s="49">
        <v>0</v>
      </c>
      <c r="I439" s="52"/>
      <c r="J439" s="51">
        <f t="shared" si="80"/>
        <v>-22547934.849999998</v>
      </c>
      <c r="K439" s="50"/>
      <c r="L439" s="50"/>
      <c r="M439" s="49">
        <f t="shared" si="81"/>
        <v>-22547934.849999998</v>
      </c>
      <c r="N439" s="49">
        <f t="shared" si="82"/>
        <v>85236439.429999977</v>
      </c>
      <c r="O439" s="2"/>
      <c r="P439" s="2"/>
      <c r="Q439" s="2"/>
      <c r="R439" s="2" t="s">
        <v>106</v>
      </c>
      <c r="S439" s="2"/>
      <c r="T439" s="2"/>
      <c r="U439" s="2"/>
      <c r="V439" s="2"/>
      <c r="W439" s="2"/>
      <c r="X439" s="2"/>
      <c r="Y439" s="2"/>
      <c r="Z439" s="2"/>
    </row>
    <row r="440" spans="1:26" ht="12.75" hidden="1" customHeight="1" x14ac:dyDescent="0.3">
      <c r="A440" s="25">
        <v>47</v>
      </c>
      <c r="B440" s="25">
        <v>1860</v>
      </c>
      <c r="C440" s="26" t="s">
        <v>50</v>
      </c>
      <c r="D440" s="49">
        <f t="shared" si="78"/>
        <v>0</v>
      </c>
      <c r="E440" s="50"/>
      <c r="F440" s="50"/>
      <c r="G440" s="49">
        <f t="shared" si="79"/>
        <v>0</v>
      </c>
      <c r="H440" s="49">
        <v>0</v>
      </c>
      <c r="I440" s="52"/>
      <c r="J440" s="51">
        <f t="shared" si="80"/>
        <v>0</v>
      </c>
      <c r="K440" s="50"/>
      <c r="L440" s="50"/>
      <c r="M440" s="49">
        <f t="shared" si="81"/>
        <v>0</v>
      </c>
      <c r="N440" s="49">
        <f t="shared" si="82"/>
        <v>0</v>
      </c>
      <c r="O440" s="2"/>
      <c r="P440" s="2"/>
      <c r="Q440" s="2"/>
      <c r="R440" s="2" t="s">
        <v>107</v>
      </c>
      <c r="S440" s="2"/>
      <c r="T440" s="2"/>
      <c r="U440" s="2"/>
      <c r="V440" s="2"/>
      <c r="W440" s="2"/>
      <c r="X440" s="2"/>
      <c r="Y440" s="2"/>
      <c r="Z440" s="2"/>
    </row>
    <row r="441" spans="1:26" ht="12.75" hidden="1" customHeight="1" x14ac:dyDescent="0.3">
      <c r="A441" s="25">
        <v>47</v>
      </c>
      <c r="B441" s="25">
        <v>1860</v>
      </c>
      <c r="C441" s="26" t="s">
        <v>51</v>
      </c>
      <c r="D441" s="49">
        <f t="shared" si="78"/>
        <v>77471882.930000007</v>
      </c>
      <c r="E441" s="50"/>
      <c r="F441" s="50"/>
      <c r="G441" s="49">
        <f t="shared" si="79"/>
        <v>77471882.930000007</v>
      </c>
      <c r="H441" s="49">
        <v>0</v>
      </c>
      <c r="I441" s="52"/>
      <c r="J441" s="51">
        <f t="shared" si="80"/>
        <v>-43537223.899999999</v>
      </c>
      <c r="K441" s="50"/>
      <c r="L441" s="50"/>
      <c r="M441" s="49">
        <f t="shared" si="81"/>
        <v>-43537223.899999999</v>
      </c>
      <c r="N441" s="49">
        <f t="shared" si="82"/>
        <v>33934659.030000009</v>
      </c>
      <c r="O441" s="2"/>
      <c r="P441" s="2"/>
      <c r="Q441" s="2"/>
      <c r="R441" s="2" t="s">
        <v>107</v>
      </c>
      <c r="S441" s="2"/>
      <c r="T441" s="2"/>
      <c r="U441" s="2"/>
      <c r="V441" s="2"/>
      <c r="W441" s="2"/>
      <c r="X441" s="2"/>
      <c r="Y441" s="2"/>
      <c r="Z441" s="2"/>
    </row>
    <row r="442" spans="1:26" ht="12.75" hidden="1" customHeight="1" x14ac:dyDescent="0.3">
      <c r="A442" s="25" t="s">
        <v>37</v>
      </c>
      <c r="B442" s="25">
        <v>1905</v>
      </c>
      <c r="C442" s="26" t="s">
        <v>38</v>
      </c>
      <c r="D442" s="49">
        <f t="shared" si="78"/>
        <v>19740204.710000001</v>
      </c>
      <c r="E442" s="50"/>
      <c r="F442" s="50"/>
      <c r="G442" s="49">
        <f t="shared" si="79"/>
        <v>19740204.710000001</v>
      </c>
      <c r="H442" s="49">
        <v>0</v>
      </c>
      <c r="I442" s="52"/>
      <c r="J442" s="51">
        <f t="shared" si="80"/>
        <v>0</v>
      </c>
      <c r="K442" s="50"/>
      <c r="L442" s="50"/>
      <c r="M442" s="49">
        <f t="shared" si="81"/>
        <v>0</v>
      </c>
      <c r="N442" s="49">
        <f t="shared" si="82"/>
        <v>19740204.710000001</v>
      </c>
      <c r="O442" s="2"/>
      <c r="P442" s="2"/>
      <c r="Q442" s="2"/>
      <c r="R442" s="2" t="s">
        <v>108</v>
      </c>
      <c r="S442" s="2"/>
      <c r="T442" s="2"/>
      <c r="U442" s="2"/>
      <c r="V442" s="2"/>
      <c r="W442" s="2"/>
      <c r="X442" s="2"/>
      <c r="Y442" s="2"/>
      <c r="Z442" s="2"/>
    </row>
    <row r="443" spans="1:26" ht="12.75" hidden="1" customHeight="1" x14ac:dyDescent="0.3">
      <c r="A443" s="25">
        <v>47</v>
      </c>
      <c r="B443" s="25">
        <v>1908</v>
      </c>
      <c r="C443" s="26" t="s">
        <v>52</v>
      </c>
      <c r="D443" s="49">
        <f t="shared" si="78"/>
        <v>76240287.369999975</v>
      </c>
      <c r="E443" s="50"/>
      <c r="F443" s="50"/>
      <c r="G443" s="49">
        <f t="shared" si="79"/>
        <v>76240287.369999975</v>
      </c>
      <c r="H443" s="49">
        <v>0</v>
      </c>
      <c r="I443" s="52"/>
      <c r="J443" s="51">
        <f t="shared" si="80"/>
        <v>-15428523.149999999</v>
      </c>
      <c r="K443" s="50"/>
      <c r="L443" s="50"/>
      <c r="M443" s="49">
        <f t="shared" si="81"/>
        <v>-15428523.149999999</v>
      </c>
      <c r="N443" s="49">
        <f t="shared" si="82"/>
        <v>60811764.219999976</v>
      </c>
      <c r="O443" s="2"/>
      <c r="P443" s="2"/>
      <c r="Q443" s="2"/>
      <c r="R443" s="2" t="s">
        <v>109</v>
      </c>
      <c r="S443" s="2"/>
      <c r="T443" s="2"/>
      <c r="U443" s="2"/>
      <c r="V443" s="2"/>
      <c r="W443" s="2"/>
      <c r="X443" s="2"/>
      <c r="Y443" s="2"/>
      <c r="Z443" s="2"/>
    </row>
    <row r="444" spans="1:26" ht="12.75" hidden="1" customHeight="1" x14ac:dyDescent="0.3">
      <c r="A444" s="25">
        <v>13</v>
      </c>
      <c r="B444" s="25">
        <v>1910</v>
      </c>
      <c r="C444" s="26" t="s">
        <v>40</v>
      </c>
      <c r="D444" s="49">
        <f t="shared" si="78"/>
        <v>0</v>
      </c>
      <c r="E444" s="50"/>
      <c r="F444" s="50"/>
      <c r="G444" s="49">
        <f t="shared" si="79"/>
        <v>0</v>
      </c>
      <c r="H444" s="49">
        <v>0</v>
      </c>
      <c r="I444" s="52"/>
      <c r="J444" s="51">
        <f t="shared" si="80"/>
        <v>0</v>
      </c>
      <c r="K444" s="50"/>
      <c r="L444" s="50"/>
      <c r="M444" s="49">
        <f t="shared" si="81"/>
        <v>0</v>
      </c>
      <c r="N444" s="49">
        <f t="shared" si="82"/>
        <v>0</v>
      </c>
      <c r="O444" s="2"/>
      <c r="P444" s="2"/>
      <c r="Q444" s="2"/>
      <c r="R444" s="2" t="s">
        <v>110</v>
      </c>
      <c r="S444" s="2"/>
      <c r="T444" s="2"/>
      <c r="U444" s="2"/>
      <c r="V444" s="2"/>
      <c r="W444" s="2"/>
      <c r="X444" s="2"/>
      <c r="Y444" s="2"/>
      <c r="Z444" s="2"/>
    </row>
    <row r="445" spans="1:26" ht="12.75" hidden="1" customHeight="1" x14ac:dyDescent="0.3">
      <c r="A445" s="25">
        <v>8</v>
      </c>
      <c r="B445" s="25">
        <v>1915</v>
      </c>
      <c r="C445" s="26" t="s">
        <v>53</v>
      </c>
      <c r="D445" s="49">
        <f t="shared" si="78"/>
        <v>4864786.7500000009</v>
      </c>
      <c r="E445" s="50"/>
      <c r="F445" s="50"/>
      <c r="G445" s="49">
        <f t="shared" si="79"/>
        <v>4864786.7500000009</v>
      </c>
      <c r="H445" s="49">
        <v>0</v>
      </c>
      <c r="I445" s="52"/>
      <c r="J445" s="51">
        <f t="shared" si="80"/>
        <v>-3248525.7600000002</v>
      </c>
      <c r="K445" s="50"/>
      <c r="L445" s="50"/>
      <c r="M445" s="49">
        <f t="shared" si="81"/>
        <v>-3248525.7600000002</v>
      </c>
      <c r="N445" s="49">
        <f t="shared" si="82"/>
        <v>1616260.9900000007</v>
      </c>
      <c r="O445" s="2"/>
      <c r="P445" s="2"/>
      <c r="Q445" s="2"/>
      <c r="R445" s="2" t="s">
        <v>111</v>
      </c>
      <c r="S445" s="2"/>
      <c r="T445" s="2"/>
      <c r="U445" s="2"/>
      <c r="V445" s="2"/>
      <c r="W445" s="2"/>
      <c r="X445" s="2"/>
      <c r="Y445" s="2"/>
      <c r="Z445" s="2"/>
    </row>
    <row r="446" spans="1:26" ht="12.75" hidden="1" customHeight="1" x14ac:dyDescent="0.3">
      <c r="A446" s="25">
        <v>8</v>
      </c>
      <c r="B446" s="25">
        <v>1915</v>
      </c>
      <c r="C446" s="26" t="s">
        <v>54</v>
      </c>
      <c r="D446" s="49">
        <f t="shared" si="78"/>
        <v>0</v>
      </c>
      <c r="E446" s="50"/>
      <c r="F446" s="50"/>
      <c r="G446" s="49">
        <f t="shared" si="79"/>
        <v>0</v>
      </c>
      <c r="H446" s="49">
        <v>0</v>
      </c>
      <c r="I446" s="52"/>
      <c r="J446" s="51">
        <f t="shared" si="80"/>
        <v>0</v>
      </c>
      <c r="K446" s="50"/>
      <c r="L446" s="50"/>
      <c r="M446" s="49">
        <f t="shared" si="81"/>
        <v>0</v>
      </c>
      <c r="N446" s="49">
        <f t="shared" si="82"/>
        <v>0</v>
      </c>
      <c r="O446" s="2"/>
      <c r="P446" s="2"/>
      <c r="Q446" s="2"/>
      <c r="R446" s="2" t="s">
        <v>111</v>
      </c>
      <c r="S446" s="2"/>
      <c r="T446" s="2"/>
      <c r="U446" s="2"/>
      <c r="V446" s="2"/>
      <c r="W446" s="2"/>
      <c r="X446" s="2"/>
      <c r="Y446" s="2"/>
      <c r="Z446" s="2"/>
    </row>
    <row r="447" spans="1:26" ht="12.75" hidden="1" customHeight="1" x14ac:dyDescent="0.3">
      <c r="A447" s="25">
        <v>10</v>
      </c>
      <c r="B447" s="25">
        <v>1920</v>
      </c>
      <c r="C447" s="26" t="s">
        <v>55</v>
      </c>
      <c r="D447" s="49">
        <f t="shared" si="78"/>
        <v>0</v>
      </c>
      <c r="E447" s="50"/>
      <c r="F447" s="50"/>
      <c r="G447" s="49">
        <f t="shared" si="79"/>
        <v>0</v>
      </c>
      <c r="H447" s="49">
        <v>0</v>
      </c>
      <c r="I447" s="52"/>
      <c r="J447" s="51">
        <f t="shared" si="80"/>
        <v>0</v>
      </c>
      <c r="K447" s="50"/>
      <c r="L447" s="50"/>
      <c r="M447" s="49">
        <f t="shared" si="81"/>
        <v>0</v>
      </c>
      <c r="N447" s="49">
        <f t="shared" si="82"/>
        <v>0</v>
      </c>
      <c r="O447" s="2"/>
      <c r="P447" s="2"/>
      <c r="Q447" s="2"/>
      <c r="R447" s="2" t="s">
        <v>112</v>
      </c>
      <c r="S447" s="2"/>
      <c r="T447" s="2"/>
      <c r="U447" s="2"/>
      <c r="V447" s="2"/>
      <c r="W447" s="2"/>
      <c r="X447" s="2"/>
      <c r="Y447" s="2"/>
      <c r="Z447" s="2"/>
    </row>
    <row r="448" spans="1:26" ht="12.75" hidden="1" customHeight="1" x14ac:dyDescent="0.3">
      <c r="A448" s="25">
        <v>45</v>
      </c>
      <c r="B448" s="25">
        <v>1920</v>
      </c>
      <c r="C448" s="26" t="s">
        <v>56</v>
      </c>
      <c r="D448" s="49">
        <f t="shared" si="78"/>
        <v>0</v>
      </c>
      <c r="E448" s="50"/>
      <c r="F448" s="50"/>
      <c r="G448" s="49">
        <f t="shared" si="79"/>
        <v>0</v>
      </c>
      <c r="H448" s="49">
        <v>0</v>
      </c>
      <c r="I448" s="52"/>
      <c r="J448" s="51">
        <f t="shared" si="80"/>
        <v>0</v>
      </c>
      <c r="K448" s="50"/>
      <c r="L448" s="50"/>
      <c r="M448" s="49">
        <f t="shared" si="81"/>
        <v>0</v>
      </c>
      <c r="N448" s="49">
        <f t="shared" si="82"/>
        <v>0</v>
      </c>
      <c r="O448" s="2"/>
      <c r="P448" s="2"/>
      <c r="Q448" s="2"/>
      <c r="R448" s="2" t="s">
        <v>112</v>
      </c>
      <c r="S448" s="2"/>
      <c r="T448" s="2"/>
      <c r="U448" s="2"/>
      <c r="V448" s="2"/>
      <c r="W448" s="2"/>
      <c r="X448" s="2"/>
      <c r="Y448" s="2"/>
      <c r="Z448" s="2"/>
    </row>
    <row r="449" spans="1:26" ht="12.75" hidden="1" customHeight="1" x14ac:dyDescent="0.3">
      <c r="A449" s="25">
        <v>50</v>
      </c>
      <c r="B449" s="25">
        <v>1920</v>
      </c>
      <c r="C449" s="26" t="s">
        <v>57</v>
      </c>
      <c r="D449" s="49">
        <f t="shared" si="78"/>
        <v>34035335.370000005</v>
      </c>
      <c r="E449" s="50"/>
      <c r="F449" s="50"/>
      <c r="G449" s="49">
        <f t="shared" si="79"/>
        <v>34035335.370000005</v>
      </c>
      <c r="H449" s="49">
        <v>0</v>
      </c>
      <c r="I449" s="52"/>
      <c r="J449" s="51">
        <f t="shared" si="80"/>
        <v>-14691194.470000001</v>
      </c>
      <c r="K449" s="50"/>
      <c r="L449" s="50"/>
      <c r="M449" s="49">
        <f t="shared" si="81"/>
        <v>-14691194.470000001</v>
      </c>
      <c r="N449" s="49">
        <f t="shared" si="82"/>
        <v>19344140.900000006</v>
      </c>
      <c r="O449" s="2"/>
      <c r="P449" s="2"/>
      <c r="Q449" s="2"/>
      <c r="R449" s="2" t="s">
        <v>112</v>
      </c>
      <c r="S449" s="2"/>
      <c r="T449" s="2"/>
      <c r="U449" s="2"/>
      <c r="V449" s="2"/>
      <c r="W449" s="2"/>
      <c r="X449" s="2"/>
      <c r="Y449" s="2"/>
      <c r="Z449" s="2"/>
    </row>
    <row r="450" spans="1:26" ht="12.75" hidden="1" customHeight="1" x14ac:dyDescent="0.3">
      <c r="A450" s="25">
        <v>10</v>
      </c>
      <c r="B450" s="25">
        <v>1930</v>
      </c>
      <c r="C450" s="26" t="s">
        <v>58</v>
      </c>
      <c r="D450" s="49">
        <f t="shared" si="78"/>
        <v>33924458.609999999</v>
      </c>
      <c r="E450" s="50"/>
      <c r="F450" s="50"/>
      <c r="G450" s="49">
        <f t="shared" si="79"/>
        <v>33924458.609999999</v>
      </c>
      <c r="H450" s="49">
        <v>0</v>
      </c>
      <c r="I450" s="52"/>
      <c r="J450" s="51">
        <f t="shared" si="80"/>
        <v>-16025657.26</v>
      </c>
      <c r="K450" s="50"/>
      <c r="L450" s="50"/>
      <c r="M450" s="49">
        <f t="shared" si="81"/>
        <v>-16025657.26</v>
      </c>
      <c r="N450" s="49">
        <f t="shared" si="82"/>
        <v>17898801.350000001</v>
      </c>
      <c r="O450" s="2"/>
      <c r="P450" s="2"/>
      <c r="Q450" s="2"/>
      <c r="R450" s="2" t="s">
        <v>113</v>
      </c>
      <c r="S450" s="2"/>
      <c r="T450" s="2"/>
      <c r="U450" s="2"/>
      <c r="V450" s="2"/>
      <c r="W450" s="2"/>
      <c r="X450" s="2"/>
      <c r="Y450" s="2"/>
      <c r="Z450" s="2"/>
    </row>
    <row r="451" spans="1:26" ht="12.75" hidden="1" customHeight="1" x14ac:dyDescent="0.3">
      <c r="A451" s="25">
        <v>8</v>
      </c>
      <c r="B451" s="25">
        <v>1935</v>
      </c>
      <c r="C451" s="26" t="s">
        <v>59</v>
      </c>
      <c r="D451" s="49">
        <f t="shared" si="78"/>
        <v>696752.47000000009</v>
      </c>
      <c r="E451" s="50"/>
      <c r="F451" s="50"/>
      <c r="G451" s="49">
        <f t="shared" si="79"/>
        <v>696752.47000000009</v>
      </c>
      <c r="H451" s="49">
        <v>0</v>
      </c>
      <c r="I451" s="52"/>
      <c r="J451" s="51">
        <f t="shared" si="80"/>
        <v>-423101.51999999996</v>
      </c>
      <c r="K451" s="50"/>
      <c r="L451" s="50"/>
      <c r="M451" s="49">
        <f t="shared" si="81"/>
        <v>-423101.51999999996</v>
      </c>
      <c r="N451" s="49">
        <f t="shared" si="82"/>
        <v>273650.95000000013</v>
      </c>
      <c r="O451" s="2"/>
      <c r="P451" s="2"/>
      <c r="Q451" s="2"/>
      <c r="R451" s="2" t="s">
        <v>114</v>
      </c>
      <c r="S451" s="2"/>
      <c r="T451" s="2"/>
      <c r="U451" s="2"/>
      <c r="V451" s="2"/>
      <c r="W451" s="2"/>
      <c r="X451" s="2"/>
      <c r="Y451" s="2"/>
      <c r="Z451" s="2"/>
    </row>
    <row r="452" spans="1:26" ht="12.75" hidden="1" customHeight="1" x14ac:dyDescent="0.3">
      <c r="A452" s="25">
        <v>8</v>
      </c>
      <c r="B452" s="25">
        <v>1940</v>
      </c>
      <c r="C452" s="26" t="s">
        <v>60</v>
      </c>
      <c r="D452" s="49">
        <f t="shared" si="78"/>
        <v>7418807.1200000001</v>
      </c>
      <c r="E452" s="50"/>
      <c r="F452" s="50"/>
      <c r="G452" s="49">
        <f t="shared" si="79"/>
        <v>7418807.1200000001</v>
      </c>
      <c r="H452" s="49">
        <v>0</v>
      </c>
      <c r="I452" s="52"/>
      <c r="J452" s="51">
        <f t="shared" si="80"/>
        <v>-4746668.0399999991</v>
      </c>
      <c r="K452" s="50"/>
      <c r="L452" s="50"/>
      <c r="M452" s="49">
        <f t="shared" si="81"/>
        <v>-4746668.0399999991</v>
      </c>
      <c r="N452" s="49">
        <f t="shared" si="82"/>
        <v>2672139.080000001</v>
      </c>
      <c r="O452" s="2"/>
      <c r="P452" s="2"/>
      <c r="Q452" s="2"/>
      <c r="R452" s="2" t="s">
        <v>115</v>
      </c>
      <c r="S452" s="2"/>
      <c r="T452" s="2"/>
      <c r="U452" s="2"/>
      <c r="V452" s="2"/>
      <c r="W452" s="2"/>
      <c r="X452" s="2"/>
      <c r="Y452" s="2"/>
      <c r="Z452" s="2"/>
    </row>
    <row r="453" spans="1:26" ht="12.75" hidden="1" customHeight="1" x14ac:dyDescent="0.3">
      <c r="A453" s="25">
        <v>8</v>
      </c>
      <c r="B453" s="25">
        <v>1945</v>
      </c>
      <c r="C453" s="26" t="s">
        <v>61</v>
      </c>
      <c r="D453" s="49">
        <f t="shared" si="78"/>
        <v>209466.99</v>
      </c>
      <c r="E453" s="50"/>
      <c r="F453" s="50"/>
      <c r="G453" s="49">
        <f t="shared" si="79"/>
        <v>209466.99</v>
      </c>
      <c r="H453" s="49">
        <v>0</v>
      </c>
      <c r="I453" s="52"/>
      <c r="J453" s="51">
        <f t="shared" si="80"/>
        <v>-209313.75999999995</v>
      </c>
      <c r="K453" s="50"/>
      <c r="L453" s="50"/>
      <c r="M453" s="49">
        <f t="shared" si="81"/>
        <v>-209313.75999999995</v>
      </c>
      <c r="N453" s="49">
        <f t="shared" si="82"/>
        <v>153.23000000003958</v>
      </c>
      <c r="O453" s="2"/>
      <c r="P453" s="2"/>
      <c r="Q453" s="2"/>
      <c r="R453" s="2" t="s">
        <v>116</v>
      </c>
      <c r="S453" s="2"/>
      <c r="T453" s="2"/>
      <c r="U453" s="2"/>
      <c r="V453" s="2"/>
      <c r="W453" s="2"/>
      <c r="X453" s="2"/>
      <c r="Y453" s="2"/>
      <c r="Z453" s="2"/>
    </row>
    <row r="454" spans="1:26" ht="12.75" hidden="1" customHeight="1" x14ac:dyDescent="0.3">
      <c r="A454" s="25">
        <v>8</v>
      </c>
      <c r="B454" s="25">
        <v>1950</v>
      </c>
      <c r="C454" s="26" t="s">
        <v>62</v>
      </c>
      <c r="D454" s="49">
        <f t="shared" si="78"/>
        <v>1420620.1600000001</v>
      </c>
      <c r="E454" s="50"/>
      <c r="F454" s="50"/>
      <c r="G454" s="49">
        <f t="shared" si="79"/>
        <v>1420620.1600000001</v>
      </c>
      <c r="H454" s="49">
        <v>0</v>
      </c>
      <c r="I454" s="52"/>
      <c r="J454" s="51">
        <f t="shared" si="80"/>
        <v>-767963.32000000007</v>
      </c>
      <c r="K454" s="50"/>
      <c r="L454" s="50"/>
      <c r="M454" s="49">
        <f t="shared" si="81"/>
        <v>-767963.32000000007</v>
      </c>
      <c r="N454" s="49">
        <f t="shared" si="82"/>
        <v>652656.84000000008</v>
      </c>
      <c r="O454" s="2"/>
      <c r="P454" s="2"/>
      <c r="Q454" s="2"/>
      <c r="R454" s="2" t="s">
        <v>117</v>
      </c>
      <c r="S454" s="2"/>
      <c r="T454" s="2"/>
      <c r="U454" s="2"/>
      <c r="V454" s="2"/>
      <c r="W454" s="2"/>
      <c r="X454" s="2"/>
      <c r="Y454" s="2"/>
      <c r="Z454" s="2"/>
    </row>
    <row r="455" spans="1:26" ht="12.75" hidden="1" customHeight="1" x14ac:dyDescent="0.3">
      <c r="A455" s="25">
        <v>8</v>
      </c>
      <c r="B455" s="25">
        <v>1955</v>
      </c>
      <c r="C455" s="26" t="s">
        <v>63</v>
      </c>
      <c r="D455" s="49">
        <f t="shared" si="78"/>
        <v>15793769.459999999</v>
      </c>
      <c r="E455" s="50"/>
      <c r="F455" s="50"/>
      <c r="G455" s="49">
        <f t="shared" si="79"/>
        <v>15793769.459999999</v>
      </c>
      <c r="H455" s="49">
        <v>0</v>
      </c>
      <c r="I455" s="52"/>
      <c r="J455" s="51">
        <f t="shared" si="80"/>
        <v>-12321944.440000001</v>
      </c>
      <c r="K455" s="50"/>
      <c r="L455" s="50"/>
      <c r="M455" s="49">
        <f t="shared" si="81"/>
        <v>-12321944.440000001</v>
      </c>
      <c r="N455" s="49">
        <f t="shared" si="82"/>
        <v>3471825.0199999977</v>
      </c>
      <c r="O455" s="2"/>
      <c r="P455" s="2"/>
      <c r="Q455" s="2"/>
      <c r="R455" s="2" t="s">
        <v>118</v>
      </c>
      <c r="S455" s="2"/>
      <c r="T455" s="2"/>
      <c r="U455" s="2"/>
      <c r="V455" s="2"/>
      <c r="W455" s="2"/>
      <c r="X455" s="2"/>
      <c r="Y455" s="2"/>
      <c r="Z455" s="2"/>
    </row>
    <row r="456" spans="1:26" ht="12.75" hidden="1" customHeight="1" x14ac:dyDescent="0.3">
      <c r="A456" s="25">
        <v>8</v>
      </c>
      <c r="B456" s="25">
        <v>1955</v>
      </c>
      <c r="C456" s="26" t="s">
        <v>64</v>
      </c>
      <c r="D456" s="49">
        <f t="shared" si="78"/>
        <v>0</v>
      </c>
      <c r="E456" s="50"/>
      <c r="F456" s="50"/>
      <c r="G456" s="49">
        <f t="shared" si="79"/>
        <v>0</v>
      </c>
      <c r="H456" s="49">
        <v>0</v>
      </c>
      <c r="I456" s="52"/>
      <c r="J456" s="51">
        <f t="shared" si="80"/>
        <v>0</v>
      </c>
      <c r="K456" s="50"/>
      <c r="L456" s="50"/>
      <c r="M456" s="49">
        <f t="shared" si="81"/>
        <v>0</v>
      </c>
      <c r="N456" s="49">
        <f t="shared" si="82"/>
        <v>0</v>
      </c>
      <c r="O456" s="2"/>
      <c r="P456" s="2"/>
      <c r="Q456" s="2"/>
      <c r="R456" s="2" t="s">
        <v>118</v>
      </c>
      <c r="S456" s="2"/>
      <c r="T456" s="2"/>
      <c r="U456" s="2"/>
      <c r="V456" s="2"/>
      <c r="W456" s="2"/>
      <c r="X456" s="2"/>
      <c r="Y456" s="2"/>
      <c r="Z456" s="2"/>
    </row>
    <row r="457" spans="1:26" ht="12.75" hidden="1" customHeight="1" x14ac:dyDescent="0.3">
      <c r="A457" s="25">
        <v>8</v>
      </c>
      <c r="B457" s="25">
        <v>1960</v>
      </c>
      <c r="C457" s="26" t="s">
        <v>86</v>
      </c>
      <c r="D457" s="49">
        <f t="shared" si="78"/>
        <v>200717.7</v>
      </c>
      <c r="E457" s="50"/>
      <c r="F457" s="50"/>
      <c r="G457" s="49">
        <f t="shared" si="79"/>
        <v>200717.7</v>
      </c>
      <c r="H457" s="49">
        <v>0</v>
      </c>
      <c r="I457" s="52"/>
      <c r="J457" s="51">
        <f t="shared" si="80"/>
        <v>-194852.03000000003</v>
      </c>
      <c r="K457" s="50"/>
      <c r="L457" s="50"/>
      <c r="M457" s="49">
        <f t="shared" si="81"/>
        <v>-194852.03000000003</v>
      </c>
      <c r="N457" s="49">
        <f t="shared" si="82"/>
        <v>5865.6699999999837</v>
      </c>
      <c r="O457" s="2"/>
      <c r="P457" s="2"/>
      <c r="Q457" s="2"/>
      <c r="R457" s="2" t="s">
        <v>119</v>
      </c>
      <c r="S457" s="2"/>
      <c r="T457" s="2"/>
      <c r="U457" s="2"/>
      <c r="V457" s="2"/>
      <c r="W457" s="2"/>
      <c r="X457" s="2"/>
      <c r="Y457" s="2"/>
      <c r="Z457" s="2"/>
    </row>
    <row r="458" spans="1:26" ht="12.75" hidden="1" customHeight="1" x14ac:dyDescent="0.3">
      <c r="A458" s="1">
        <v>47</v>
      </c>
      <c r="B458" s="25">
        <v>1970</v>
      </c>
      <c r="C458" s="26" t="s">
        <v>66</v>
      </c>
      <c r="D458" s="49">
        <f t="shared" si="78"/>
        <v>0</v>
      </c>
      <c r="E458" s="50"/>
      <c r="F458" s="50"/>
      <c r="G458" s="49">
        <f t="shared" si="79"/>
        <v>0</v>
      </c>
      <c r="H458" s="49">
        <v>0</v>
      </c>
      <c r="I458" s="52"/>
      <c r="J458" s="51">
        <f t="shared" si="80"/>
        <v>0</v>
      </c>
      <c r="K458" s="50"/>
      <c r="L458" s="50"/>
      <c r="M458" s="49">
        <f t="shared" si="81"/>
        <v>0</v>
      </c>
      <c r="N458" s="49">
        <f t="shared" si="82"/>
        <v>0</v>
      </c>
      <c r="O458" s="2"/>
      <c r="P458" s="2"/>
      <c r="Q458" s="2"/>
      <c r="R458" s="2" t="s">
        <v>120</v>
      </c>
      <c r="S458" s="2"/>
      <c r="T458" s="2"/>
      <c r="U458" s="2"/>
      <c r="V458" s="2"/>
      <c r="W458" s="2"/>
      <c r="X458" s="2"/>
      <c r="Y458" s="2"/>
      <c r="Z458" s="2"/>
    </row>
    <row r="459" spans="1:26" ht="12.75" hidden="1" customHeight="1" x14ac:dyDescent="0.3">
      <c r="A459" s="25">
        <v>47</v>
      </c>
      <c r="B459" s="25">
        <v>1975</v>
      </c>
      <c r="C459" s="26" t="s">
        <v>67</v>
      </c>
      <c r="D459" s="49">
        <f t="shared" si="78"/>
        <v>0</v>
      </c>
      <c r="E459" s="50"/>
      <c r="F459" s="50"/>
      <c r="G459" s="49">
        <f t="shared" si="79"/>
        <v>0</v>
      </c>
      <c r="H459" s="49">
        <v>0</v>
      </c>
      <c r="I459" s="52"/>
      <c r="J459" s="51">
        <f t="shared" si="80"/>
        <v>0</v>
      </c>
      <c r="K459" s="50"/>
      <c r="L459" s="50"/>
      <c r="M459" s="49">
        <f t="shared" si="81"/>
        <v>0</v>
      </c>
      <c r="N459" s="49">
        <f t="shared" si="82"/>
        <v>0</v>
      </c>
      <c r="O459" s="2"/>
      <c r="P459" s="2"/>
      <c r="Q459" s="2"/>
      <c r="R459" s="2" t="s">
        <v>121</v>
      </c>
      <c r="S459" s="2"/>
      <c r="T459" s="2"/>
      <c r="U459" s="2"/>
      <c r="V459" s="2"/>
      <c r="W459" s="2"/>
      <c r="X459" s="2"/>
      <c r="Y459" s="2"/>
      <c r="Z459" s="2"/>
    </row>
    <row r="460" spans="1:26" ht="12.75" hidden="1" customHeight="1" x14ac:dyDescent="0.3">
      <c r="A460" s="25">
        <v>47</v>
      </c>
      <c r="B460" s="25">
        <v>1980</v>
      </c>
      <c r="C460" s="26" t="s">
        <v>68</v>
      </c>
      <c r="D460" s="49">
        <f t="shared" si="78"/>
        <v>26831202.090000004</v>
      </c>
      <c r="E460" s="50"/>
      <c r="F460" s="50"/>
      <c r="G460" s="49">
        <f t="shared" si="79"/>
        <v>26831202.090000004</v>
      </c>
      <c r="H460" s="49">
        <v>0</v>
      </c>
      <c r="I460" s="52"/>
      <c r="J460" s="51">
        <f t="shared" si="80"/>
        <v>-13273293.300000001</v>
      </c>
      <c r="K460" s="50"/>
      <c r="L460" s="50"/>
      <c r="M460" s="49">
        <f t="shared" si="81"/>
        <v>-13273293.300000001</v>
      </c>
      <c r="N460" s="49">
        <f t="shared" si="82"/>
        <v>13557908.790000003</v>
      </c>
      <c r="O460" s="2"/>
      <c r="P460" s="2"/>
      <c r="Q460" s="2"/>
      <c r="R460" s="2" t="s">
        <v>122</v>
      </c>
      <c r="S460" s="2"/>
      <c r="T460" s="2"/>
      <c r="U460" s="2"/>
      <c r="V460" s="2"/>
      <c r="W460" s="2"/>
      <c r="X460" s="2"/>
      <c r="Y460" s="2"/>
      <c r="Z460" s="2"/>
    </row>
    <row r="461" spans="1:26" ht="12.75" hidden="1" customHeight="1" x14ac:dyDescent="0.3">
      <c r="A461" s="25">
        <v>47</v>
      </c>
      <c r="B461" s="25">
        <v>1985</v>
      </c>
      <c r="C461" s="26" t="s">
        <v>69</v>
      </c>
      <c r="D461" s="49">
        <f t="shared" si="78"/>
        <v>900</v>
      </c>
      <c r="E461" s="50"/>
      <c r="F461" s="50"/>
      <c r="G461" s="49">
        <f t="shared" si="79"/>
        <v>900</v>
      </c>
      <c r="H461" s="49">
        <v>0</v>
      </c>
      <c r="I461" s="52"/>
      <c r="J461" s="51">
        <f t="shared" si="80"/>
        <v>-900</v>
      </c>
      <c r="K461" s="50"/>
      <c r="L461" s="50"/>
      <c r="M461" s="49">
        <f t="shared" si="81"/>
        <v>-900</v>
      </c>
      <c r="N461" s="49">
        <f t="shared" si="82"/>
        <v>0</v>
      </c>
      <c r="O461" s="2"/>
      <c r="P461" s="2"/>
      <c r="Q461" s="2"/>
      <c r="R461" s="2" t="s">
        <v>123</v>
      </c>
      <c r="S461" s="2"/>
      <c r="T461" s="2"/>
      <c r="U461" s="2"/>
      <c r="V461" s="2"/>
      <c r="W461" s="2"/>
      <c r="X461" s="2"/>
      <c r="Y461" s="2"/>
      <c r="Z461" s="2"/>
    </row>
    <row r="462" spans="1:26" ht="12.75" hidden="1" customHeight="1" x14ac:dyDescent="0.3">
      <c r="A462" s="1">
        <v>47</v>
      </c>
      <c r="B462" s="25">
        <v>1990</v>
      </c>
      <c r="C462" s="33" t="s">
        <v>70</v>
      </c>
      <c r="D462" s="49">
        <f t="shared" si="78"/>
        <v>0</v>
      </c>
      <c r="E462" s="50"/>
      <c r="F462" s="50"/>
      <c r="G462" s="49">
        <f t="shared" si="79"/>
        <v>0</v>
      </c>
      <c r="H462" s="49">
        <v>0</v>
      </c>
      <c r="I462" s="52"/>
      <c r="J462" s="51">
        <f t="shared" si="80"/>
        <v>0</v>
      </c>
      <c r="K462" s="50"/>
      <c r="L462" s="50"/>
      <c r="M462" s="49">
        <f t="shared" si="81"/>
        <v>0</v>
      </c>
      <c r="N462" s="49">
        <f t="shared" si="82"/>
        <v>0</v>
      </c>
      <c r="O462" s="2"/>
      <c r="P462" s="2"/>
      <c r="Q462" s="2"/>
      <c r="R462" s="2" t="s">
        <v>124</v>
      </c>
      <c r="S462" s="2"/>
      <c r="T462" s="2"/>
      <c r="U462" s="2"/>
      <c r="V462" s="2"/>
      <c r="W462" s="2"/>
      <c r="X462" s="2"/>
      <c r="Y462" s="2"/>
      <c r="Z462" s="2"/>
    </row>
    <row r="463" spans="1:26" ht="12.75" hidden="1" customHeight="1" x14ac:dyDescent="0.3">
      <c r="A463" s="25">
        <v>47</v>
      </c>
      <c r="B463" s="25">
        <v>1995</v>
      </c>
      <c r="C463" s="26" t="s">
        <v>71</v>
      </c>
      <c r="D463" s="49">
        <f t="shared" si="78"/>
        <v>0</v>
      </c>
      <c r="E463" s="50"/>
      <c r="F463" s="50"/>
      <c r="G463" s="49">
        <f t="shared" si="79"/>
        <v>0</v>
      </c>
      <c r="H463" s="49">
        <v>0</v>
      </c>
      <c r="I463" s="52"/>
      <c r="J463" s="51">
        <f t="shared" si="80"/>
        <v>0</v>
      </c>
      <c r="K463" s="50"/>
      <c r="L463" s="50"/>
      <c r="M463" s="49">
        <f t="shared" si="81"/>
        <v>0</v>
      </c>
      <c r="N463" s="49">
        <f t="shared" si="82"/>
        <v>0</v>
      </c>
      <c r="O463" s="2"/>
      <c r="P463" s="2"/>
      <c r="Q463" s="2"/>
      <c r="R463" s="2" t="s">
        <v>125</v>
      </c>
      <c r="S463" s="2"/>
      <c r="T463" s="2"/>
      <c r="U463" s="2"/>
      <c r="V463" s="2"/>
      <c r="W463" s="2"/>
      <c r="X463" s="2"/>
      <c r="Y463" s="2"/>
      <c r="Z463" s="2"/>
    </row>
    <row r="464" spans="1:26" ht="12.75" hidden="1" customHeight="1" x14ac:dyDescent="0.3">
      <c r="A464" s="25">
        <v>47</v>
      </c>
      <c r="B464" s="25">
        <v>2440</v>
      </c>
      <c r="C464" s="26" t="s">
        <v>87</v>
      </c>
      <c r="D464" s="49">
        <f t="shared" si="78"/>
        <v>-410830952.98000002</v>
      </c>
      <c r="E464" s="50"/>
      <c r="F464" s="50"/>
      <c r="G464" s="49">
        <f t="shared" si="79"/>
        <v>-410830952.98000002</v>
      </c>
      <c r="H464" s="49">
        <v>0</v>
      </c>
      <c r="I464" s="2"/>
      <c r="J464" s="51">
        <f t="shared" si="80"/>
        <v>58290334.009999998</v>
      </c>
      <c r="K464" s="50"/>
      <c r="L464" s="50"/>
      <c r="M464" s="49">
        <f t="shared" si="81"/>
        <v>58290334.009999998</v>
      </c>
      <c r="N464" s="49">
        <f t="shared" si="82"/>
        <v>-352540618.97000003</v>
      </c>
      <c r="O464" s="2"/>
      <c r="P464" s="2"/>
      <c r="Q464" s="2"/>
      <c r="R464" s="2" t="s">
        <v>126</v>
      </c>
      <c r="S464" s="2"/>
      <c r="T464" s="2"/>
      <c r="U464" s="2"/>
      <c r="V464" s="2"/>
      <c r="W464" s="2"/>
      <c r="X464" s="2"/>
      <c r="Y464" s="2"/>
      <c r="Z464" s="2"/>
    </row>
    <row r="465" spans="1:26" ht="12.75" hidden="1" customHeight="1" x14ac:dyDescent="0.3">
      <c r="A465" s="35"/>
      <c r="B465" s="35">
        <v>2005</v>
      </c>
      <c r="C465" s="36" t="s">
        <v>88</v>
      </c>
      <c r="D465" s="49">
        <f t="shared" si="78"/>
        <v>0</v>
      </c>
      <c r="E465" s="42"/>
      <c r="F465" s="42"/>
      <c r="G465" s="49">
        <f t="shared" si="79"/>
        <v>0</v>
      </c>
      <c r="H465" s="49">
        <v>0</v>
      </c>
      <c r="I465" s="2"/>
      <c r="J465" s="51">
        <f t="shared" si="80"/>
        <v>0</v>
      </c>
      <c r="K465" s="42"/>
      <c r="L465" s="42"/>
      <c r="M465" s="49">
        <f t="shared" si="81"/>
        <v>0</v>
      </c>
      <c r="N465" s="49">
        <f t="shared" si="82"/>
        <v>0</v>
      </c>
      <c r="O465" s="2"/>
      <c r="P465" s="2"/>
      <c r="Q465" s="2"/>
      <c r="R465" s="2" t="s">
        <v>127</v>
      </c>
      <c r="S465" s="2"/>
      <c r="T465" s="2"/>
      <c r="U465" s="2"/>
      <c r="V465" s="2"/>
      <c r="W465" s="2"/>
      <c r="X465" s="2"/>
      <c r="Y465" s="2"/>
      <c r="Z465" s="2"/>
    </row>
    <row r="466" spans="1:26" ht="12.75" hidden="1" customHeight="1" x14ac:dyDescent="0.3">
      <c r="A466" s="35"/>
      <c r="B466" s="35"/>
      <c r="C466" s="37" t="s">
        <v>74</v>
      </c>
      <c r="D466" s="44">
        <f t="shared" ref="D466:H466" si="83">SUM(D425:D465)</f>
        <v>1943572331.8699989</v>
      </c>
      <c r="E466" s="44">
        <f t="shared" si="83"/>
        <v>0</v>
      </c>
      <c r="F466" s="44">
        <f t="shared" si="83"/>
        <v>0</v>
      </c>
      <c r="G466" s="44">
        <f t="shared" si="83"/>
        <v>1943572331.8699989</v>
      </c>
      <c r="H466" s="44">
        <f t="shared" si="83"/>
        <v>0</v>
      </c>
      <c r="I466" s="44"/>
      <c r="J466" s="44">
        <f t="shared" ref="J466:N466" si="84">SUM(J425:J465)</f>
        <v>-548100271.31000006</v>
      </c>
      <c r="K466" s="44">
        <f t="shared" si="84"/>
        <v>0</v>
      </c>
      <c r="L466" s="44">
        <f t="shared" si="84"/>
        <v>0</v>
      </c>
      <c r="M466" s="44">
        <f t="shared" si="84"/>
        <v>-548100271.31000006</v>
      </c>
      <c r="N466" s="44">
        <f t="shared" si="84"/>
        <v>1395472060.5600002</v>
      </c>
      <c r="O466" s="2"/>
      <c r="P466" s="2"/>
      <c r="Q466" s="2"/>
      <c r="R466" s="2"/>
      <c r="S466" s="2"/>
      <c r="T466" s="2"/>
      <c r="U466" s="2"/>
      <c r="V466" s="2"/>
      <c r="W466" s="2"/>
      <c r="X466" s="2"/>
      <c r="Y466" s="2"/>
      <c r="Z466" s="2"/>
    </row>
    <row r="467" spans="1:26" ht="12.75" hidden="1" customHeight="1" x14ac:dyDescent="0.3">
      <c r="A467" s="35"/>
      <c r="B467" s="35"/>
      <c r="C467" s="39" t="s">
        <v>75</v>
      </c>
      <c r="D467" s="42"/>
      <c r="E467" s="42"/>
      <c r="F467" s="42"/>
      <c r="G467" s="49">
        <f t="shared" ref="G467:G468" si="85">D467+E467+F467</f>
        <v>0</v>
      </c>
      <c r="H467" s="49"/>
      <c r="I467" s="2"/>
      <c r="J467" s="42"/>
      <c r="K467" s="42"/>
      <c r="L467" s="42"/>
      <c r="M467" s="49">
        <f t="shared" ref="M467:M468" si="86">J467+K467+L467</f>
        <v>0</v>
      </c>
      <c r="N467" s="49">
        <f t="shared" ref="N467:N468" si="87">G467+M467</f>
        <v>0</v>
      </c>
      <c r="O467" s="2"/>
      <c r="P467" s="2"/>
      <c r="Q467" s="2"/>
      <c r="R467" s="2"/>
      <c r="S467" s="2"/>
      <c r="T467" s="2"/>
      <c r="U467" s="2"/>
      <c r="V467" s="2"/>
      <c r="W467" s="2"/>
      <c r="X467" s="2"/>
      <c r="Y467" s="2"/>
      <c r="Z467" s="2"/>
    </row>
    <row r="468" spans="1:26" ht="12.75" hidden="1" customHeight="1" x14ac:dyDescent="0.3">
      <c r="A468" s="35"/>
      <c r="B468" s="35"/>
      <c r="C468" s="40" t="s">
        <v>76</v>
      </c>
      <c r="D468" s="42"/>
      <c r="E468" s="42"/>
      <c r="F468" s="42"/>
      <c r="G468" s="49">
        <f t="shared" si="85"/>
        <v>0</v>
      </c>
      <c r="H468" s="49"/>
      <c r="I468" s="2"/>
      <c r="J468" s="42"/>
      <c r="K468" s="42"/>
      <c r="L468" s="42"/>
      <c r="M468" s="49">
        <f t="shared" si="86"/>
        <v>0</v>
      </c>
      <c r="N468" s="49">
        <f t="shared" si="87"/>
        <v>0</v>
      </c>
      <c r="O468" s="2"/>
      <c r="P468" s="2"/>
      <c r="Q468" s="2"/>
      <c r="R468" s="2"/>
      <c r="S468" s="2"/>
      <c r="T468" s="2"/>
      <c r="U468" s="2"/>
      <c r="V468" s="2"/>
      <c r="W468" s="2"/>
      <c r="X468" s="2"/>
      <c r="Y468" s="2"/>
      <c r="Z468" s="2"/>
    </row>
    <row r="469" spans="1:26" ht="12.75" hidden="1" customHeight="1" x14ac:dyDescent="0.3">
      <c r="A469" s="35"/>
      <c r="B469" s="35"/>
      <c r="C469" s="37" t="s">
        <v>77</v>
      </c>
      <c r="D469" s="44">
        <f t="shared" ref="D469:G469" si="88">SUM(D466:D468)</f>
        <v>1943572331.8699989</v>
      </c>
      <c r="E469" s="44">
        <f t="shared" si="88"/>
        <v>0</v>
      </c>
      <c r="F469" s="44">
        <f t="shared" si="88"/>
        <v>0</v>
      </c>
      <c r="G469" s="44">
        <f t="shared" si="88"/>
        <v>1943572331.8699989</v>
      </c>
      <c r="H469" s="49"/>
      <c r="I469" s="44"/>
      <c r="J469" s="44">
        <f t="shared" ref="J469:N469" si="89">SUM(J466:J468)</f>
        <v>-548100271.31000006</v>
      </c>
      <c r="K469" s="44">
        <f t="shared" si="89"/>
        <v>0</v>
      </c>
      <c r="L469" s="44">
        <f t="shared" si="89"/>
        <v>0</v>
      </c>
      <c r="M469" s="44">
        <f t="shared" si="89"/>
        <v>-548100271.31000006</v>
      </c>
      <c r="N469" s="44">
        <f t="shared" si="89"/>
        <v>1395472060.5600002</v>
      </c>
      <c r="O469" s="2"/>
      <c r="P469" s="2"/>
      <c r="Q469" s="2"/>
      <c r="R469" s="2"/>
      <c r="S469" s="2"/>
      <c r="T469" s="2"/>
      <c r="U469" s="2"/>
      <c r="V469" s="2"/>
      <c r="W469" s="2"/>
      <c r="X469" s="2"/>
      <c r="Y469" s="2"/>
      <c r="Z469" s="2"/>
    </row>
    <row r="470" spans="1:26" ht="12.75" hidden="1" customHeight="1" x14ac:dyDescent="0.3">
      <c r="A470" s="35"/>
      <c r="B470" s="35"/>
      <c r="C470" s="41" t="s">
        <v>78</v>
      </c>
      <c r="D470" s="50"/>
      <c r="E470" s="50"/>
      <c r="F470" s="50"/>
      <c r="G470" s="49">
        <f>D470+E470+F470</f>
        <v>0</v>
      </c>
      <c r="H470" s="49">
        <v>0</v>
      </c>
      <c r="I470" s="52"/>
      <c r="J470" s="2"/>
      <c r="K470" s="2"/>
      <c r="L470" s="2"/>
      <c r="M470" s="49">
        <f>J470+K470+L470</f>
        <v>0</v>
      </c>
      <c r="N470" s="49">
        <f>G470+M470</f>
        <v>0</v>
      </c>
      <c r="O470" s="2"/>
      <c r="P470" s="2"/>
      <c r="Q470" s="2"/>
      <c r="R470" s="2"/>
      <c r="S470" s="2"/>
      <c r="T470" s="2"/>
      <c r="U470" s="2"/>
      <c r="V470" s="2"/>
      <c r="W470" s="2"/>
      <c r="X470" s="2"/>
      <c r="Y470" s="2"/>
      <c r="Z470" s="2"/>
    </row>
    <row r="471" spans="1:26" ht="12.75" hidden="1" customHeight="1" x14ac:dyDescent="0.3">
      <c r="A471" s="35"/>
      <c r="B471" s="35"/>
      <c r="C471" s="41" t="s">
        <v>79</v>
      </c>
      <c r="D471" s="44">
        <f t="shared" ref="D471:N471" si="90">SUM(D469:D470)</f>
        <v>1943572331.8699989</v>
      </c>
      <c r="E471" s="44">
        <f t="shared" si="90"/>
        <v>0</v>
      </c>
      <c r="F471" s="44">
        <f t="shared" si="90"/>
        <v>0</v>
      </c>
      <c r="G471" s="44">
        <f t="shared" si="90"/>
        <v>1943572331.8699989</v>
      </c>
      <c r="H471" s="44">
        <f t="shared" si="90"/>
        <v>0</v>
      </c>
      <c r="I471" s="44">
        <f t="shared" si="90"/>
        <v>0</v>
      </c>
      <c r="J471" s="44">
        <f t="shared" si="90"/>
        <v>-548100271.31000006</v>
      </c>
      <c r="K471" s="44">
        <f t="shared" si="90"/>
        <v>0</v>
      </c>
      <c r="L471" s="44">
        <f t="shared" si="90"/>
        <v>0</v>
      </c>
      <c r="M471" s="44">
        <f t="shared" si="90"/>
        <v>-548100271.31000006</v>
      </c>
      <c r="N471" s="44">
        <f t="shared" si="90"/>
        <v>1395472060.5600002</v>
      </c>
      <c r="O471" s="2"/>
      <c r="P471" s="2"/>
      <c r="Q471" s="2"/>
      <c r="R471" s="2"/>
      <c r="S471" s="2"/>
      <c r="T471" s="2"/>
      <c r="U471" s="2"/>
      <c r="V471" s="2"/>
      <c r="W471" s="2"/>
      <c r="X471" s="2"/>
      <c r="Y471" s="2"/>
      <c r="Z471" s="2"/>
    </row>
    <row r="472" spans="1:26" ht="12.75" hidden="1" customHeight="1" x14ac:dyDescent="0.3">
      <c r="A472" s="35"/>
      <c r="B472" s="35"/>
      <c r="C472" s="58" t="s">
        <v>80</v>
      </c>
      <c r="D472" s="59"/>
      <c r="E472" s="59"/>
      <c r="F472" s="59"/>
      <c r="G472" s="59"/>
      <c r="H472" s="59"/>
      <c r="I472" s="59"/>
      <c r="J472" s="60"/>
      <c r="K472" s="42"/>
      <c r="L472" s="2"/>
      <c r="M472" s="43"/>
      <c r="N472" s="43"/>
      <c r="O472" s="2"/>
      <c r="P472" s="2"/>
      <c r="Q472" s="2"/>
      <c r="R472" s="2"/>
      <c r="S472" s="2"/>
      <c r="T472" s="2"/>
      <c r="U472" s="2"/>
      <c r="V472" s="2"/>
      <c r="W472" s="2"/>
      <c r="X472" s="2"/>
      <c r="Y472" s="2"/>
      <c r="Z472" s="2"/>
    </row>
    <row r="473" spans="1:26" ht="12.75" hidden="1" customHeight="1" x14ac:dyDescent="0.3">
      <c r="A473" s="35"/>
      <c r="B473" s="35"/>
      <c r="C473" s="58" t="s">
        <v>81</v>
      </c>
      <c r="D473" s="59"/>
      <c r="E473" s="59"/>
      <c r="F473" s="59"/>
      <c r="G473" s="59"/>
      <c r="H473" s="59"/>
      <c r="I473" s="59"/>
      <c r="J473" s="60"/>
      <c r="K473" s="44">
        <f>K471+K472</f>
        <v>0</v>
      </c>
      <c r="L473" s="2"/>
      <c r="M473" s="43"/>
      <c r="N473" s="43"/>
      <c r="O473" s="2"/>
      <c r="P473" s="2"/>
      <c r="Q473" s="2"/>
      <c r="R473" s="2"/>
      <c r="S473" s="2"/>
      <c r="T473" s="2"/>
      <c r="U473" s="2"/>
      <c r="V473" s="2"/>
      <c r="W473" s="2"/>
      <c r="X473" s="2"/>
      <c r="Y473" s="2"/>
      <c r="Z473" s="2"/>
    </row>
    <row r="474" spans="1:26" ht="12.75" hidden="1" customHeight="1" x14ac:dyDescent="0.3">
      <c r="A474" s="1"/>
      <c r="B474" s="1"/>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hidden="1" customHeight="1" x14ac:dyDescent="0.3">
      <c r="A475" s="1"/>
      <c r="B475" s="1"/>
      <c r="C475" s="2"/>
      <c r="D475" s="2"/>
      <c r="E475" s="2"/>
      <c r="F475" s="2"/>
      <c r="G475" s="2"/>
      <c r="H475" s="2"/>
      <c r="I475" s="2"/>
      <c r="J475" s="2" t="s">
        <v>82</v>
      </c>
      <c r="K475" s="2"/>
      <c r="L475" s="2"/>
      <c r="M475" s="2"/>
      <c r="N475" s="2"/>
      <c r="O475" s="2"/>
      <c r="P475" s="2"/>
      <c r="Q475" s="2"/>
      <c r="R475" s="2"/>
      <c r="S475" s="2"/>
      <c r="T475" s="2"/>
      <c r="U475" s="2"/>
      <c r="V475" s="2"/>
      <c r="W475" s="2"/>
      <c r="X475" s="2"/>
      <c r="Y475" s="2"/>
      <c r="Z475" s="2"/>
    </row>
    <row r="476" spans="1:26" ht="12.75" hidden="1" customHeight="1" x14ac:dyDescent="0.3">
      <c r="A476" s="35">
        <v>10</v>
      </c>
      <c r="B476" s="35"/>
      <c r="C476" s="45" t="s">
        <v>83</v>
      </c>
      <c r="D476" s="46"/>
      <c r="E476" s="46"/>
      <c r="F476" s="46"/>
      <c r="G476" s="46"/>
      <c r="H476" s="46"/>
      <c r="I476" s="46"/>
      <c r="J476" s="46" t="s">
        <v>83</v>
      </c>
      <c r="K476" s="46"/>
      <c r="L476" s="47"/>
      <c r="M476" s="2"/>
      <c r="N476" s="2"/>
      <c r="O476" s="2"/>
      <c r="P476" s="2"/>
      <c r="Q476" s="2"/>
      <c r="R476" s="2"/>
      <c r="S476" s="2"/>
      <c r="T476" s="2"/>
      <c r="U476" s="2"/>
      <c r="V476" s="2"/>
      <c r="W476" s="2"/>
      <c r="X476" s="2"/>
      <c r="Y476" s="2"/>
      <c r="Z476" s="2"/>
    </row>
    <row r="477" spans="1:26" ht="12.75" hidden="1" customHeight="1" x14ac:dyDescent="0.3">
      <c r="A477" s="35">
        <v>8</v>
      </c>
      <c r="B477" s="35"/>
      <c r="C477" s="45" t="s">
        <v>59</v>
      </c>
      <c r="D477" s="46"/>
      <c r="E477" s="46"/>
      <c r="F477" s="46"/>
      <c r="G477" s="46"/>
      <c r="H477" s="46"/>
      <c r="I477" s="46"/>
      <c r="J477" s="46" t="s">
        <v>59</v>
      </c>
      <c r="K477" s="46"/>
      <c r="L477" s="47"/>
      <c r="M477" s="2"/>
      <c r="N477" s="2"/>
      <c r="O477" s="2"/>
      <c r="P477" s="2"/>
      <c r="Q477" s="2"/>
      <c r="R477" s="2"/>
      <c r="S477" s="2"/>
      <c r="T477" s="2"/>
      <c r="U477" s="2"/>
      <c r="V477" s="2"/>
      <c r="W477" s="2"/>
      <c r="X477" s="2"/>
      <c r="Y477" s="2"/>
      <c r="Z477" s="2"/>
    </row>
    <row r="478" spans="1:26" ht="12.75" hidden="1" customHeight="1" x14ac:dyDescent="0.3">
      <c r="A478" s="35">
        <v>47</v>
      </c>
      <c r="B478" s="35"/>
      <c r="C478" s="45" t="s">
        <v>84</v>
      </c>
      <c r="D478" s="46"/>
      <c r="E478" s="46"/>
      <c r="F478" s="46"/>
      <c r="G478" s="46"/>
      <c r="H478" s="46"/>
      <c r="I478" s="46"/>
      <c r="J478" s="46" t="s">
        <v>84</v>
      </c>
      <c r="K478" s="46"/>
      <c r="L478" s="47"/>
      <c r="M478" s="2"/>
      <c r="N478" s="2"/>
      <c r="O478" s="2"/>
      <c r="P478" s="2"/>
      <c r="Q478" s="2"/>
      <c r="R478" s="2"/>
      <c r="S478" s="2"/>
      <c r="T478" s="2"/>
      <c r="U478" s="2"/>
      <c r="V478" s="2"/>
      <c r="W478" s="2"/>
      <c r="X478" s="2"/>
      <c r="Y478" s="2"/>
      <c r="Z478" s="2"/>
    </row>
    <row r="479" spans="1:26" ht="12.75" hidden="1" customHeight="1" x14ac:dyDescent="0.3">
      <c r="A479" s="1"/>
      <c r="B479" s="1"/>
      <c r="C479" s="2"/>
      <c r="D479" s="2"/>
      <c r="E479" s="2"/>
      <c r="F479" s="2"/>
      <c r="G479" s="2"/>
      <c r="H479" s="2"/>
      <c r="I479" s="2"/>
      <c r="J479" s="62" t="s">
        <v>85</v>
      </c>
      <c r="K479" s="59"/>
      <c r="L479" s="48">
        <f>K473-L476-L477-L478</f>
        <v>0</v>
      </c>
      <c r="M479" s="2"/>
      <c r="N479" s="2"/>
      <c r="O479" s="2"/>
      <c r="P479" s="2"/>
      <c r="Q479" s="2"/>
      <c r="R479" s="2"/>
      <c r="S479" s="2"/>
      <c r="T479" s="2"/>
      <c r="U479" s="2"/>
      <c r="V479" s="2"/>
      <c r="W479" s="2"/>
      <c r="X479" s="2"/>
      <c r="Y479" s="2"/>
      <c r="Z479" s="2"/>
    </row>
    <row r="480" spans="1:26" ht="12.75" hidden="1" customHeight="1" x14ac:dyDescent="0.3">
      <c r="A480" s="1"/>
      <c r="B480" s="1"/>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hidden="1" customHeight="1" x14ac:dyDescent="0.3">
      <c r="A481" s="1"/>
      <c r="B481" s="1"/>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hidden="1" customHeight="1" x14ac:dyDescent="0.3">
      <c r="A482" s="1"/>
      <c r="B482" s="1"/>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hidden="1" customHeight="1" x14ac:dyDescent="0.3">
      <c r="A483" s="1"/>
      <c r="B483" s="1"/>
      <c r="C483" s="2"/>
      <c r="D483" s="2"/>
      <c r="E483" s="11" t="s">
        <v>18</v>
      </c>
      <c r="F483" s="12" t="s">
        <v>89</v>
      </c>
      <c r="G483" s="2"/>
      <c r="H483" s="2"/>
      <c r="I483" s="2"/>
      <c r="J483" s="2"/>
      <c r="K483" s="2"/>
      <c r="L483" s="2"/>
      <c r="M483" s="2"/>
      <c r="N483" s="2"/>
      <c r="O483" s="2"/>
      <c r="P483" s="2"/>
      <c r="Q483" s="2"/>
      <c r="R483" s="2"/>
      <c r="S483" s="2"/>
      <c r="T483" s="2"/>
      <c r="U483" s="2"/>
      <c r="V483" s="2"/>
      <c r="W483" s="2"/>
      <c r="X483" s="2"/>
      <c r="Y483" s="2"/>
      <c r="Z483" s="2"/>
    </row>
    <row r="484" spans="1:26" ht="12.75" hidden="1" customHeight="1" x14ac:dyDescent="0.3">
      <c r="A484" s="1"/>
      <c r="B484" s="1"/>
      <c r="C484" s="2"/>
      <c r="D484" s="2"/>
      <c r="E484" s="11" t="s">
        <v>20</v>
      </c>
      <c r="F484" s="13">
        <v>2028</v>
      </c>
      <c r="G484" s="14"/>
      <c r="H484" s="15" t="b">
        <f>IF(F484=2014,4,IF(F484=2015,5,IF(F484=2016,6,IF(F484=2017,7,IF(F484=2018,8,IF(F484=2019,9,IF(F484=2020,10)))))))</f>
        <v>0</v>
      </c>
      <c r="I484" s="2"/>
      <c r="J484" s="2"/>
      <c r="K484" s="2"/>
      <c r="L484" s="2"/>
      <c r="M484" s="2"/>
      <c r="N484" s="2"/>
      <c r="O484" s="2"/>
      <c r="P484" s="2"/>
      <c r="Q484" s="2"/>
      <c r="R484" s="2"/>
      <c r="S484" s="2"/>
      <c r="T484" s="2"/>
      <c r="U484" s="2"/>
      <c r="V484" s="2"/>
      <c r="W484" s="2"/>
      <c r="X484" s="2"/>
      <c r="Y484" s="2"/>
      <c r="Z484" s="2"/>
    </row>
    <row r="485" spans="1:26" ht="12.75" hidden="1" customHeight="1" x14ac:dyDescent="0.3">
      <c r="A485" s="1"/>
      <c r="B485" s="1"/>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hidden="1" customHeight="1" x14ac:dyDescent="0.3">
      <c r="A486" s="1"/>
      <c r="B486" s="1"/>
      <c r="C486" s="2"/>
      <c r="D486" s="61" t="s">
        <v>21</v>
      </c>
      <c r="E486" s="59"/>
      <c r="F486" s="59"/>
      <c r="G486" s="59"/>
      <c r="H486" s="60"/>
      <c r="I486" s="2"/>
      <c r="J486" s="16"/>
      <c r="K486" s="17" t="s">
        <v>22</v>
      </c>
      <c r="L486" s="17"/>
      <c r="M486" s="18"/>
      <c r="N486" s="2"/>
      <c r="O486" s="2"/>
      <c r="P486" s="2"/>
      <c r="Q486" s="2"/>
      <c r="R486" s="2"/>
      <c r="S486" s="2"/>
      <c r="T486" s="2"/>
      <c r="U486" s="2"/>
      <c r="V486" s="2"/>
      <c r="W486" s="2"/>
      <c r="X486" s="2"/>
      <c r="Y486" s="2"/>
      <c r="Z486" s="2"/>
    </row>
    <row r="487" spans="1:26" ht="30" hidden="1" customHeight="1" x14ac:dyDescent="0.3">
      <c r="A487" s="19" t="s">
        <v>23</v>
      </c>
      <c r="B487" s="19" t="s">
        <v>24</v>
      </c>
      <c r="C487" s="20" t="s">
        <v>25</v>
      </c>
      <c r="D487" s="19" t="s">
        <v>26</v>
      </c>
      <c r="E487" s="21" t="s">
        <v>27</v>
      </c>
      <c r="F487" s="21" t="s">
        <v>28</v>
      </c>
      <c r="G487" s="19" t="s">
        <v>29</v>
      </c>
      <c r="H487" s="19" t="s">
        <v>30</v>
      </c>
      <c r="I487" s="22"/>
      <c r="J487" s="19" t="s">
        <v>26</v>
      </c>
      <c r="K487" s="23" t="s">
        <v>31</v>
      </c>
      <c r="L487" s="23" t="s">
        <v>28</v>
      </c>
      <c r="M487" s="24" t="s">
        <v>29</v>
      </c>
      <c r="N487" s="19" t="s">
        <v>32</v>
      </c>
      <c r="O487" s="2"/>
      <c r="P487" s="2"/>
      <c r="Q487" s="2"/>
      <c r="R487" s="2"/>
      <c r="S487" s="2"/>
      <c r="T487" s="2"/>
      <c r="U487" s="2"/>
      <c r="V487" s="2"/>
      <c r="W487" s="2"/>
      <c r="X487" s="2"/>
      <c r="Y487" s="2"/>
      <c r="Z487" s="2"/>
    </row>
    <row r="488" spans="1:26" ht="25.5" hidden="1" customHeight="1" x14ac:dyDescent="0.3">
      <c r="A488" s="19"/>
      <c r="B488" s="25">
        <v>1609</v>
      </c>
      <c r="C488" s="26" t="s">
        <v>33</v>
      </c>
      <c r="D488" s="49">
        <f t="shared" ref="D488:D528" si="91">G425</f>
        <v>80639928.859999999</v>
      </c>
      <c r="E488" s="50"/>
      <c r="F488" s="50"/>
      <c r="G488" s="49">
        <f t="shared" ref="G488:G528" si="92">D488+E488+F488</f>
        <v>80639928.859999999</v>
      </c>
      <c r="H488" s="49">
        <v>0</v>
      </c>
      <c r="I488" s="22"/>
      <c r="J488" s="51">
        <f t="shared" ref="J488:J528" si="93">M425</f>
        <v>-11549069.609999999</v>
      </c>
      <c r="K488" s="50"/>
      <c r="L488" s="50"/>
      <c r="M488" s="49">
        <f t="shared" ref="M488:M528" si="94">J488+K488+L488</f>
        <v>-11549069.609999999</v>
      </c>
      <c r="N488" s="49">
        <f t="shared" ref="N488:N528" si="95">G488+M488</f>
        <v>69090859.25</v>
      </c>
      <c r="O488" s="2"/>
      <c r="P488" s="2"/>
      <c r="Q488" s="2"/>
      <c r="R488" s="2" t="s">
        <v>92</v>
      </c>
      <c r="S488" s="2"/>
      <c r="T488" s="2"/>
      <c r="U488" s="2"/>
      <c r="V488" s="2"/>
      <c r="W488" s="2"/>
      <c r="X488" s="2"/>
      <c r="Y488" s="2"/>
      <c r="Z488" s="2"/>
    </row>
    <row r="489" spans="1:26" ht="12.75" hidden="1" customHeight="1" x14ac:dyDescent="0.3">
      <c r="A489" s="25">
        <v>12</v>
      </c>
      <c r="B489" s="25">
        <v>1611</v>
      </c>
      <c r="C489" s="26" t="s">
        <v>34</v>
      </c>
      <c r="D489" s="49">
        <f t="shared" si="91"/>
        <v>102758252.34</v>
      </c>
      <c r="E489" s="50"/>
      <c r="F489" s="50"/>
      <c r="G489" s="49">
        <f t="shared" si="92"/>
        <v>102758252.34</v>
      </c>
      <c r="H489" s="49">
        <v>0</v>
      </c>
      <c r="I489" s="52"/>
      <c r="J489" s="51">
        <f t="shared" si="93"/>
        <v>-76714912.270000011</v>
      </c>
      <c r="K489" s="50"/>
      <c r="L489" s="50"/>
      <c r="M489" s="49">
        <f t="shared" si="94"/>
        <v>-76714912.270000011</v>
      </c>
      <c r="N489" s="49">
        <f t="shared" si="95"/>
        <v>26043340.069999993</v>
      </c>
      <c r="O489" s="2"/>
      <c r="P489" s="2"/>
      <c r="Q489" s="2"/>
      <c r="R489" s="2" t="s">
        <v>93</v>
      </c>
      <c r="S489" s="2"/>
      <c r="T489" s="2"/>
      <c r="U489" s="2"/>
      <c r="V489" s="2"/>
      <c r="W489" s="2"/>
      <c r="X489" s="2"/>
      <c r="Y489" s="2"/>
      <c r="Z489" s="2"/>
    </row>
    <row r="490" spans="1:26" ht="12.75" hidden="1" customHeight="1" x14ac:dyDescent="0.3">
      <c r="A490" s="25" t="s">
        <v>35</v>
      </c>
      <c r="B490" s="25">
        <v>1612</v>
      </c>
      <c r="C490" s="26" t="s">
        <v>36</v>
      </c>
      <c r="D490" s="49">
        <f t="shared" si="91"/>
        <v>3288910.89</v>
      </c>
      <c r="E490" s="50"/>
      <c r="F490" s="50"/>
      <c r="G490" s="49">
        <f t="shared" si="92"/>
        <v>3288910.89</v>
      </c>
      <c r="H490" s="49">
        <v>0</v>
      </c>
      <c r="I490" s="52"/>
      <c r="J490" s="51">
        <f t="shared" si="93"/>
        <v>-781355.31</v>
      </c>
      <c r="K490" s="50"/>
      <c r="L490" s="50"/>
      <c r="M490" s="49">
        <f t="shared" si="94"/>
        <v>-781355.31</v>
      </c>
      <c r="N490" s="49">
        <f t="shared" si="95"/>
        <v>2507555.58</v>
      </c>
      <c r="O490" s="2"/>
      <c r="P490" s="2"/>
      <c r="Q490" s="2"/>
      <c r="R490" s="2" t="s">
        <v>94</v>
      </c>
      <c r="S490" s="2"/>
      <c r="T490" s="2"/>
      <c r="U490" s="2"/>
      <c r="V490" s="2"/>
      <c r="W490" s="2"/>
      <c r="X490" s="2"/>
      <c r="Y490" s="2"/>
      <c r="Z490" s="2"/>
    </row>
    <row r="491" spans="1:26" ht="12.75" hidden="1" customHeight="1" x14ac:dyDescent="0.3">
      <c r="A491" s="25" t="s">
        <v>37</v>
      </c>
      <c r="B491" s="25">
        <v>1805</v>
      </c>
      <c r="C491" s="26" t="s">
        <v>38</v>
      </c>
      <c r="D491" s="49">
        <f t="shared" si="91"/>
        <v>17630335.800000001</v>
      </c>
      <c r="E491" s="50"/>
      <c r="F491" s="50"/>
      <c r="G491" s="49">
        <f t="shared" si="92"/>
        <v>17630335.800000001</v>
      </c>
      <c r="H491" s="49">
        <v>0</v>
      </c>
      <c r="I491" s="52"/>
      <c r="J491" s="51">
        <f t="shared" si="93"/>
        <v>0</v>
      </c>
      <c r="K491" s="50"/>
      <c r="L491" s="50"/>
      <c r="M491" s="49">
        <f t="shared" si="94"/>
        <v>0</v>
      </c>
      <c r="N491" s="49">
        <f t="shared" si="95"/>
        <v>17630335.800000001</v>
      </c>
      <c r="O491" s="2"/>
      <c r="P491" s="2"/>
      <c r="Q491" s="2"/>
      <c r="R491" s="2" t="s">
        <v>95</v>
      </c>
      <c r="S491" s="2"/>
      <c r="T491" s="2"/>
      <c r="U491" s="2"/>
      <c r="V491" s="2"/>
      <c r="W491" s="2"/>
      <c r="X491" s="2"/>
      <c r="Y491" s="2"/>
      <c r="Z491" s="2"/>
    </row>
    <row r="492" spans="1:26" ht="12.75" hidden="1" customHeight="1" x14ac:dyDescent="0.3">
      <c r="A492" s="25">
        <v>47</v>
      </c>
      <c r="B492" s="25">
        <v>1808</v>
      </c>
      <c r="C492" s="26" t="s">
        <v>39</v>
      </c>
      <c r="D492" s="49">
        <f t="shared" si="91"/>
        <v>74900465.329999998</v>
      </c>
      <c r="E492" s="50"/>
      <c r="F492" s="50"/>
      <c r="G492" s="49">
        <f t="shared" si="92"/>
        <v>74900465.329999998</v>
      </c>
      <c r="H492" s="49">
        <v>0</v>
      </c>
      <c r="I492" s="52"/>
      <c r="J492" s="51">
        <f t="shared" si="93"/>
        <v>-16116757.519999998</v>
      </c>
      <c r="K492" s="50"/>
      <c r="L492" s="50"/>
      <c r="M492" s="49">
        <f t="shared" si="94"/>
        <v>-16116757.519999998</v>
      </c>
      <c r="N492" s="49">
        <f t="shared" si="95"/>
        <v>58783707.810000002</v>
      </c>
      <c r="O492" s="2"/>
      <c r="P492" s="2"/>
      <c r="Q492" s="2"/>
      <c r="R492" s="2" t="s">
        <v>96</v>
      </c>
      <c r="S492" s="2"/>
      <c r="T492" s="2"/>
      <c r="U492" s="2"/>
      <c r="V492" s="2"/>
      <c r="W492" s="2"/>
      <c r="X492" s="2"/>
      <c r="Y492" s="2"/>
      <c r="Z492" s="2"/>
    </row>
    <row r="493" spans="1:26" ht="12.75" hidden="1" customHeight="1" x14ac:dyDescent="0.3">
      <c r="A493" s="25">
        <v>13</v>
      </c>
      <c r="B493" s="25">
        <v>1810</v>
      </c>
      <c r="C493" s="26" t="s">
        <v>40</v>
      </c>
      <c r="D493" s="49">
        <f t="shared" si="91"/>
        <v>0</v>
      </c>
      <c r="E493" s="50"/>
      <c r="F493" s="50"/>
      <c r="G493" s="49">
        <f t="shared" si="92"/>
        <v>0</v>
      </c>
      <c r="H493" s="49">
        <v>0</v>
      </c>
      <c r="I493" s="52"/>
      <c r="J493" s="51">
        <f t="shared" si="93"/>
        <v>0</v>
      </c>
      <c r="K493" s="50"/>
      <c r="L493" s="50"/>
      <c r="M493" s="49">
        <f t="shared" si="94"/>
        <v>0</v>
      </c>
      <c r="N493" s="49">
        <f t="shared" si="95"/>
        <v>0</v>
      </c>
      <c r="O493" s="2"/>
      <c r="P493" s="2"/>
      <c r="Q493" s="2"/>
      <c r="R493" s="2" t="s">
        <v>97</v>
      </c>
      <c r="S493" s="2"/>
      <c r="T493" s="2"/>
      <c r="U493" s="2"/>
      <c r="V493" s="2"/>
      <c r="W493" s="2"/>
      <c r="X493" s="2"/>
      <c r="Y493" s="2"/>
      <c r="Z493" s="2"/>
    </row>
    <row r="494" spans="1:26" ht="12.75" hidden="1" customHeight="1" x14ac:dyDescent="0.3">
      <c r="A494" s="25">
        <v>47</v>
      </c>
      <c r="B494" s="25">
        <v>1815</v>
      </c>
      <c r="C494" s="26" t="s">
        <v>41</v>
      </c>
      <c r="D494" s="49">
        <f t="shared" si="91"/>
        <v>165969213.29000002</v>
      </c>
      <c r="E494" s="50"/>
      <c r="F494" s="50"/>
      <c r="G494" s="49">
        <f t="shared" si="92"/>
        <v>165969213.29000002</v>
      </c>
      <c r="H494" s="49">
        <v>0</v>
      </c>
      <c r="I494" s="52"/>
      <c r="J494" s="51">
        <f t="shared" si="93"/>
        <v>-43678244.689999998</v>
      </c>
      <c r="K494" s="50"/>
      <c r="L494" s="50"/>
      <c r="M494" s="49">
        <f t="shared" si="94"/>
        <v>-43678244.689999998</v>
      </c>
      <c r="N494" s="49">
        <f t="shared" si="95"/>
        <v>122290968.60000002</v>
      </c>
      <c r="O494" s="2"/>
      <c r="P494" s="2"/>
      <c r="Q494" s="2"/>
      <c r="R494" s="2" t="s">
        <v>98</v>
      </c>
      <c r="S494" s="2"/>
      <c r="T494" s="2"/>
      <c r="U494" s="2"/>
      <c r="V494" s="2"/>
      <c r="W494" s="2"/>
      <c r="X494" s="2"/>
      <c r="Y494" s="2"/>
      <c r="Z494" s="2"/>
    </row>
    <row r="495" spans="1:26" ht="12.75" hidden="1" customHeight="1" x14ac:dyDescent="0.3">
      <c r="A495" s="25">
        <v>47</v>
      </c>
      <c r="B495" s="25">
        <v>1820</v>
      </c>
      <c r="C495" s="26" t="s">
        <v>42</v>
      </c>
      <c r="D495" s="49">
        <f t="shared" si="91"/>
        <v>150842691.94999999</v>
      </c>
      <c r="E495" s="50"/>
      <c r="F495" s="50"/>
      <c r="G495" s="49">
        <f t="shared" si="92"/>
        <v>150842691.94999999</v>
      </c>
      <c r="H495" s="49">
        <v>0</v>
      </c>
      <c r="I495" s="52"/>
      <c r="J495" s="51">
        <f t="shared" si="93"/>
        <v>-46273751.369999997</v>
      </c>
      <c r="K495" s="50"/>
      <c r="L495" s="50"/>
      <c r="M495" s="49">
        <f t="shared" si="94"/>
        <v>-46273751.369999997</v>
      </c>
      <c r="N495" s="49">
        <f t="shared" si="95"/>
        <v>104568940.57999998</v>
      </c>
      <c r="O495" s="2"/>
      <c r="P495" s="2"/>
      <c r="Q495" s="2"/>
      <c r="R495" s="2" t="s">
        <v>99</v>
      </c>
      <c r="S495" s="2"/>
      <c r="T495" s="2"/>
      <c r="U495" s="2"/>
      <c r="V495" s="2"/>
      <c r="W495" s="2"/>
      <c r="X495" s="2"/>
      <c r="Y495" s="2"/>
      <c r="Z495" s="2"/>
    </row>
    <row r="496" spans="1:26" ht="12.75" hidden="1" customHeight="1" x14ac:dyDescent="0.3">
      <c r="A496" s="25">
        <v>47</v>
      </c>
      <c r="B496" s="25">
        <v>1825</v>
      </c>
      <c r="C496" s="26" t="s">
        <v>43</v>
      </c>
      <c r="D496" s="49">
        <f t="shared" si="91"/>
        <v>0</v>
      </c>
      <c r="E496" s="50"/>
      <c r="F496" s="50"/>
      <c r="G496" s="49">
        <f t="shared" si="92"/>
        <v>0</v>
      </c>
      <c r="H496" s="49">
        <v>0</v>
      </c>
      <c r="I496" s="52"/>
      <c r="J496" s="51">
        <f t="shared" si="93"/>
        <v>0</v>
      </c>
      <c r="K496" s="50"/>
      <c r="L496" s="50"/>
      <c r="M496" s="49">
        <f t="shared" si="94"/>
        <v>0</v>
      </c>
      <c r="N496" s="49">
        <f t="shared" si="95"/>
        <v>0</v>
      </c>
      <c r="O496" s="2"/>
      <c r="P496" s="2"/>
      <c r="Q496" s="2"/>
      <c r="R496" s="2" t="s">
        <v>100</v>
      </c>
      <c r="S496" s="2"/>
      <c r="T496" s="2"/>
      <c r="U496" s="2"/>
      <c r="V496" s="2"/>
      <c r="W496" s="2"/>
      <c r="X496" s="2"/>
      <c r="Y496" s="2"/>
      <c r="Z496" s="2"/>
    </row>
    <row r="497" spans="1:26" ht="12.75" hidden="1" customHeight="1" x14ac:dyDescent="0.3">
      <c r="A497" s="25">
        <v>47</v>
      </c>
      <c r="B497" s="25">
        <v>1830</v>
      </c>
      <c r="C497" s="26" t="s">
        <v>44</v>
      </c>
      <c r="D497" s="49">
        <f t="shared" si="91"/>
        <v>208783700.55000001</v>
      </c>
      <c r="E497" s="50"/>
      <c r="F497" s="50"/>
      <c r="G497" s="49">
        <f t="shared" si="92"/>
        <v>208783700.55000001</v>
      </c>
      <c r="H497" s="49">
        <v>0</v>
      </c>
      <c r="I497" s="52"/>
      <c r="J497" s="51">
        <f t="shared" si="93"/>
        <v>-40635799.859999992</v>
      </c>
      <c r="K497" s="50"/>
      <c r="L497" s="50"/>
      <c r="M497" s="49">
        <f t="shared" si="94"/>
        <v>-40635799.859999992</v>
      </c>
      <c r="N497" s="49">
        <f t="shared" si="95"/>
        <v>168147900.69000003</v>
      </c>
      <c r="O497" s="2"/>
      <c r="P497" s="2"/>
      <c r="Q497" s="2"/>
      <c r="R497" s="2" t="s">
        <v>101</v>
      </c>
      <c r="S497" s="2"/>
      <c r="T497" s="2"/>
      <c r="U497" s="2"/>
      <c r="V497" s="2"/>
      <c r="W497" s="2"/>
      <c r="X497" s="2"/>
      <c r="Y497" s="2"/>
      <c r="Z497" s="2"/>
    </row>
    <row r="498" spans="1:26" ht="12.75" hidden="1" customHeight="1" x14ac:dyDescent="0.3">
      <c r="A498" s="25">
        <v>47</v>
      </c>
      <c r="B498" s="25">
        <v>1835</v>
      </c>
      <c r="C498" s="26" t="s">
        <v>45</v>
      </c>
      <c r="D498" s="49">
        <f t="shared" si="91"/>
        <v>189332047.98000002</v>
      </c>
      <c r="E498" s="50"/>
      <c r="F498" s="50"/>
      <c r="G498" s="49">
        <f t="shared" si="92"/>
        <v>189332047.98000002</v>
      </c>
      <c r="H498" s="49">
        <v>0</v>
      </c>
      <c r="I498" s="52"/>
      <c r="J498" s="51">
        <f t="shared" si="93"/>
        <v>-39158496.68</v>
      </c>
      <c r="K498" s="50"/>
      <c r="L498" s="50"/>
      <c r="M498" s="49">
        <f t="shared" si="94"/>
        <v>-39158496.68</v>
      </c>
      <c r="N498" s="49">
        <f t="shared" si="95"/>
        <v>150173551.30000001</v>
      </c>
      <c r="O498" s="2"/>
      <c r="P498" s="2"/>
      <c r="Q498" s="2"/>
      <c r="R498" s="2" t="s">
        <v>102</v>
      </c>
      <c r="S498" s="2"/>
      <c r="T498" s="2"/>
      <c r="U498" s="2"/>
      <c r="V498" s="2"/>
      <c r="W498" s="2"/>
      <c r="X498" s="2"/>
      <c r="Y498" s="2"/>
      <c r="Z498" s="2"/>
    </row>
    <row r="499" spans="1:26" ht="12.75" hidden="1" customHeight="1" x14ac:dyDescent="0.3">
      <c r="A499" s="25">
        <v>47</v>
      </c>
      <c r="B499" s="25">
        <v>1840</v>
      </c>
      <c r="C499" s="26" t="s">
        <v>46</v>
      </c>
      <c r="D499" s="49">
        <f t="shared" si="91"/>
        <v>495971132.38</v>
      </c>
      <c r="E499" s="50"/>
      <c r="F499" s="50"/>
      <c r="G499" s="49">
        <f t="shared" si="92"/>
        <v>495971132.38</v>
      </c>
      <c r="H499" s="49">
        <v>0</v>
      </c>
      <c r="I499" s="52"/>
      <c r="J499" s="51">
        <f t="shared" si="93"/>
        <v>-79412326.640000001</v>
      </c>
      <c r="K499" s="50"/>
      <c r="L499" s="50"/>
      <c r="M499" s="49">
        <f t="shared" si="94"/>
        <v>-79412326.640000001</v>
      </c>
      <c r="N499" s="49">
        <f t="shared" si="95"/>
        <v>416558805.74000001</v>
      </c>
      <c r="O499" s="2"/>
      <c r="P499" s="2"/>
      <c r="Q499" s="2"/>
      <c r="R499" s="2" t="s">
        <v>103</v>
      </c>
      <c r="S499" s="2"/>
      <c r="T499" s="2"/>
      <c r="U499" s="2"/>
      <c r="V499" s="2"/>
      <c r="W499" s="2"/>
      <c r="X499" s="2"/>
      <c r="Y499" s="2"/>
      <c r="Z499" s="2"/>
    </row>
    <row r="500" spans="1:26" ht="12.75" hidden="1" customHeight="1" x14ac:dyDescent="0.3">
      <c r="A500" s="25">
        <v>47</v>
      </c>
      <c r="B500" s="25">
        <v>1845</v>
      </c>
      <c r="C500" s="26" t="s">
        <v>47</v>
      </c>
      <c r="D500" s="49">
        <f t="shared" si="91"/>
        <v>299007498.93000001</v>
      </c>
      <c r="E500" s="50"/>
      <c r="F500" s="50"/>
      <c r="G500" s="49">
        <f t="shared" si="92"/>
        <v>299007498.93000001</v>
      </c>
      <c r="H500" s="49">
        <v>0</v>
      </c>
      <c r="I500" s="52"/>
      <c r="J500" s="51">
        <f t="shared" si="93"/>
        <v>-68467969.280000001</v>
      </c>
      <c r="K500" s="50"/>
      <c r="L500" s="50"/>
      <c r="M500" s="49">
        <f t="shared" si="94"/>
        <v>-68467969.280000001</v>
      </c>
      <c r="N500" s="49">
        <f t="shared" si="95"/>
        <v>230539529.65000001</v>
      </c>
      <c r="O500" s="2"/>
      <c r="P500" s="2"/>
      <c r="Q500" s="2"/>
      <c r="R500" s="2" t="s">
        <v>104</v>
      </c>
      <c r="S500" s="2"/>
      <c r="T500" s="2"/>
      <c r="U500" s="2"/>
      <c r="V500" s="2"/>
      <c r="W500" s="2"/>
      <c r="X500" s="2"/>
      <c r="Y500" s="2"/>
      <c r="Z500" s="2"/>
    </row>
    <row r="501" spans="1:26" ht="12.75" hidden="1" customHeight="1" x14ac:dyDescent="0.3">
      <c r="A501" s="25">
        <v>47</v>
      </c>
      <c r="B501" s="25">
        <v>1850</v>
      </c>
      <c r="C501" s="26" t="s">
        <v>48</v>
      </c>
      <c r="D501" s="49">
        <f t="shared" si="91"/>
        <v>158645540.54000002</v>
      </c>
      <c r="E501" s="50"/>
      <c r="F501" s="50"/>
      <c r="G501" s="49">
        <f t="shared" si="92"/>
        <v>158645540.54000002</v>
      </c>
      <c r="H501" s="49">
        <v>0</v>
      </c>
      <c r="I501" s="52"/>
      <c r="J501" s="51">
        <f t="shared" si="93"/>
        <v>-36184826.289999999</v>
      </c>
      <c r="K501" s="50"/>
      <c r="L501" s="50"/>
      <c r="M501" s="49">
        <f t="shared" si="94"/>
        <v>-36184826.289999999</v>
      </c>
      <c r="N501" s="49">
        <f t="shared" si="95"/>
        <v>122460714.25000003</v>
      </c>
      <c r="O501" s="2"/>
      <c r="P501" s="2"/>
      <c r="Q501" s="2"/>
      <c r="R501" s="2" t="s">
        <v>105</v>
      </c>
      <c r="S501" s="2"/>
      <c r="T501" s="2"/>
      <c r="U501" s="2"/>
      <c r="V501" s="2"/>
      <c r="W501" s="2"/>
      <c r="X501" s="2"/>
      <c r="Y501" s="2"/>
      <c r="Z501" s="2"/>
    </row>
    <row r="502" spans="1:26" ht="12.75" hidden="1" customHeight="1" x14ac:dyDescent="0.3">
      <c r="A502" s="25">
        <v>47</v>
      </c>
      <c r="B502" s="25">
        <v>1855</v>
      </c>
      <c r="C502" s="26" t="s">
        <v>49</v>
      </c>
      <c r="D502" s="49">
        <f t="shared" si="91"/>
        <v>107784374.27999997</v>
      </c>
      <c r="E502" s="50"/>
      <c r="F502" s="50"/>
      <c r="G502" s="49">
        <f t="shared" si="92"/>
        <v>107784374.27999997</v>
      </c>
      <c r="H502" s="49">
        <v>0</v>
      </c>
      <c r="I502" s="52"/>
      <c r="J502" s="51">
        <f t="shared" si="93"/>
        <v>-22547934.849999998</v>
      </c>
      <c r="K502" s="50"/>
      <c r="L502" s="50"/>
      <c r="M502" s="49">
        <f t="shared" si="94"/>
        <v>-22547934.849999998</v>
      </c>
      <c r="N502" s="49">
        <f t="shared" si="95"/>
        <v>85236439.429999977</v>
      </c>
      <c r="O502" s="2"/>
      <c r="P502" s="2"/>
      <c r="Q502" s="2"/>
      <c r="R502" s="2" t="s">
        <v>106</v>
      </c>
      <c r="S502" s="2"/>
      <c r="T502" s="2"/>
      <c r="U502" s="2"/>
      <c r="V502" s="2"/>
      <c r="W502" s="2"/>
      <c r="X502" s="2"/>
      <c r="Y502" s="2"/>
      <c r="Z502" s="2"/>
    </row>
    <row r="503" spans="1:26" ht="12.75" hidden="1" customHeight="1" x14ac:dyDescent="0.3">
      <c r="A503" s="25">
        <v>47</v>
      </c>
      <c r="B503" s="25">
        <v>1860</v>
      </c>
      <c r="C503" s="26" t="s">
        <v>50</v>
      </c>
      <c r="D503" s="49">
        <f t="shared" si="91"/>
        <v>0</v>
      </c>
      <c r="E503" s="50"/>
      <c r="F503" s="50"/>
      <c r="G503" s="49">
        <f t="shared" si="92"/>
        <v>0</v>
      </c>
      <c r="H503" s="49">
        <v>0</v>
      </c>
      <c r="I503" s="52"/>
      <c r="J503" s="51">
        <f t="shared" si="93"/>
        <v>0</v>
      </c>
      <c r="K503" s="50"/>
      <c r="L503" s="50"/>
      <c r="M503" s="49">
        <f t="shared" si="94"/>
        <v>0</v>
      </c>
      <c r="N503" s="49">
        <f t="shared" si="95"/>
        <v>0</v>
      </c>
      <c r="O503" s="2"/>
      <c r="P503" s="2"/>
      <c r="Q503" s="2"/>
      <c r="R503" s="2" t="s">
        <v>107</v>
      </c>
      <c r="S503" s="2"/>
      <c r="T503" s="2"/>
      <c r="U503" s="2"/>
      <c r="V503" s="2"/>
      <c r="W503" s="2"/>
      <c r="X503" s="2"/>
      <c r="Y503" s="2"/>
      <c r="Z503" s="2"/>
    </row>
    <row r="504" spans="1:26" ht="12.75" hidden="1" customHeight="1" x14ac:dyDescent="0.3">
      <c r="A504" s="25">
        <v>47</v>
      </c>
      <c r="B504" s="25">
        <v>1860</v>
      </c>
      <c r="C504" s="26" t="s">
        <v>51</v>
      </c>
      <c r="D504" s="49">
        <f t="shared" si="91"/>
        <v>77471882.930000007</v>
      </c>
      <c r="E504" s="50"/>
      <c r="F504" s="50"/>
      <c r="G504" s="49">
        <f t="shared" si="92"/>
        <v>77471882.930000007</v>
      </c>
      <c r="H504" s="49">
        <v>0</v>
      </c>
      <c r="I504" s="52"/>
      <c r="J504" s="51">
        <f t="shared" si="93"/>
        <v>-43537223.899999999</v>
      </c>
      <c r="K504" s="50"/>
      <c r="L504" s="50"/>
      <c r="M504" s="49">
        <f t="shared" si="94"/>
        <v>-43537223.899999999</v>
      </c>
      <c r="N504" s="49">
        <f t="shared" si="95"/>
        <v>33934659.030000009</v>
      </c>
      <c r="O504" s="2"/>
      <c r="P504" s="2"/>
      <c r="Q504" s="2"/>
      <c r="R504" s="2" t="s">
        <v>107</v>
      </c>
      <c r="S504" s="2"/>
      <c r="T504" s="2"/>
      <c r="U504" s="2"/>
      <c r="V504" s="2"/>
      <c r="W504" s="2"/>
      <c r="X504" s="2"/>
      <c r="Y504" s="2"/>
      <c r="Z504" s="2"/>
    </row>
    <row r="505" spans="1:26" ht="12.75" hidden="1" customHeight="1" x14ac:dyDescent="0.3">
      <c r="A505" s="25" t="s">
        <v>37</v>
      </c>
      <c r="B505" s="25">
        <v>1905</v>
      </c>
      <c r="C505" s="26" t="s">
        <v>38</v>
      </c>
      <c r="D505" s="49">
        <f t="shared" si="91"/>
        <v>19740204.710000001</v>
      </c>
      <c r="E505" s="50"/>
      <c r="F505" s="50"/>
      <c r="G505" s="49">
        <f t="shared" si="92"/>
        <v>19740204.710000001</v>
      </c>
      <c r="H505" s="49">
        <v>0</v>
      </c>
      <c r="I505" s="52"/>
      <c r="J505" s="51">
        <f t="shared" si="93"/>
        <v>0</v>
      </c>
      <c r="K505" s="50"/>
      <c r="L505" s="50"/>
      <c r="M505" s="49">
        <f t="shared" si="94"/>
        <v>0</v>
      </c>
      <c r="N505" s="49">
        <f t="shared" si="95"/>
        <v>19740204.710000001</v>
      </c>
      <c r="O505" s="2"/>
      <c r="P505" s="2"/>
      <c r="Q505" s="2"/>
      <c r="R505" s="2" t="s">
        <v>108</v>
      </c>
      <c r="S505" s="2"/>
      <c r="T505" s="2"/>
      <c r="U505" s="2"/>
      <c r="V505" s="2"/>
      <c r="W505" s="2"/>
      <c r="X505" s="2"/>
      <c r="Y505" s="2"/>
      <c r="Z505" s="2"/>
    </row>
    <row r="506" spans="1:26" ht="12.75" hidden="1" customHeight="1" x14ac:dyDescent="0.3">
      <c r="A506" s="25">
        <v>47</v>
      </c>
      <c r="B506" s="25">
        <v>1908</v>
      </c>
      <c r="C506" s="26" t="s">
        <v>52</v>
      </c>
      <c r="D506" s="49">
        <f t="shared" si="91"/>
        <v>76240287.369999975</v>
      </c>
      <c r="E506" s="50"/>
      <c r="F506" s="50"/>
      <c r="G506" s="49">
        <f t="shared" si="92"/>
        <v>76240287.369999975</v>
      </c>
      <c r="H506" s="49">
        <v>0</v>
      </c>
      <c r="I506" s="52"/>
      <c r="J506" s="51">
        <f t="shared" si="93"/>
        <v>-15428523.149999999</v>
      </c>
      <c r="K506" s="50"/>
      <c r="L506" s="50"/>
      <c r="M506" s="49">
        <f t="shared" si="94"/>
        <v>-15428523.149999999</v>
      </c>
      <c r="N506" s="49">
        <f t="shared" si="95"/>
        <v>60811764.219999976</v>
      </c>
      <c r="O506" s="2"/>
      <c r="P506" s="2"/>
      <c r="Q506" s="2"/>
      <c r="R506" s="2" t="s">
        <v>109</v>
      </c>
      <c r="S506" s="2"/>
      <c r="T506" s="2"/>
      <c r="U506" s="2"/>
      <c r="V506" s="2"/>
      <c r="W506" s="2"/>
      <c r="X506" s="2"/>
      <c r="Y506" s="2"/>
      <c r="Z506" s="2"/>
    </row>
    <row r="507" spans="1:26" ht="12.75" hidden="1" customHeight="1" x14ac:dyDescent="0.3">
      <c r="A507" s="25">
        <v>13</v>
      </c>
      <c r="B507" s="25">
        <v>1910</v>
      </c>
      <c r="C507" s="26" t="s">
        <v>40</v>
      </c>
      <c r="D507" s="49">
        <f t="shared" si="91"/>
        <v>0</v>
      </c>
      <c r="E507" s="50"/>
      <c r="F507" s="50"/>
      <c r="G507" s="49">
        <f t="shared" si="92"/>
        <v>0</v>
      </c>
      <c r="H507" s="49">
        <v>0</v>
      </c>
      <c r="I507" s="52"/>
      <c r="J507" s="51">
        <f t="shared" si="93"/>
        <v>0</v>
      </c>
      <c r="K507" s="50"/>
      <c r="L507" s="50"/>
      <c r="M507" s="49">
        <f t="shared" si="94"/>
        <v>0</v>
      </c>
      <c r="N507" s="49">
        <f t="shared" si="95"/>
        <v>0</v>
      </c>
      <c r="O507" s="2"/>
      <c r="P507" s="2"/>
      <c r="Q507" s="2"/>
      <c r="R507" s="2" t="s">
        <v>110</v>
      </c>
      <c r="S507" s="2"/>
      <c r="T507" s="2"/>
      <c r="U507" s="2"/>
      <c r="V507" s="2"/>
      <c r="W507" s="2"/>
      <c r="X507" s="2"/>
      <c r="Y507" s="2"/>
      <c r="Z507" s="2"/>
    </row>
    <row r="508" spans="1:26" ht="12.75" hidden="1" customHeight="1" x14ac:dyDescent="0.3">
      <c r="A508" s="25">
        <v>8</v>
      </c>
      <c r="B508" s="25">
        <v>1915</v>
      </c>
      <c r="C508" s="26" t="s">
        <v>53</v>
      </c>
      <c r="D508" s="49">
        <f t="shared" si="91"/>
        <v>4864786.7500000009</v>
      </c>
      <c r="E508" s="50"/>
      <c r="F508" s="50"/>
      <c r="G508" s="49">
        <f t="shared" si="92"/>
        <v>4864786.7500000009</v>
      </c>
      <c r="H508" s="49">
        <v>0</v>
      </c>
      <c r="I508" s="52"/>
      <c r="J508" s="51">
        <f t="shared" si="93"/>
        <v>-3248525.7600000002</v>
      </c>
      <c r="K508" s="50"/>
      <c r="L508" s="50"/>
      <c r="M508" s="49">
        <f t="shared" si="94"/>
        <v>-3248525.7600000002</v>
      </c>
      <c r="N508" s="49">
        <f t="shared" si="95"/>
        <v>1616260.9900000007</v>
      </c>
      <c r="O508" s="2"/>
      <c r="P508" s="2"/>
      <c r="Q508" s="2"/>
      <c r="R508" s="2" t="s">
        <v>111</v>
      </c>
      <c r="S508" s="2"/>
      <c r="T508" s="2"/>
      <c r="U508" s="2"/>
      <c r="V508" s="2"/>
      <c r="W508" s="2"/>
      <c r="X508" s="2"/>
      <c r="Y508" s="2"/>
      <c r="Z508" s="2"/>
    </row>
    <row r="509" spans="1:26" ht="12.75" hidden="1" customHeight="1" x14ac:dyDescent="0.3">
      <c r="A509" s="25">
        <v>8</v>
      </c>
      <c r="B509" s="25">
        <v>1915</v>
      </c>
      <c r="C509" s="26" t="s">
        <v>54</v>
      </c>
      <c r="D509" s="49">
        <f t="shared" si="91"/>
        <v>0</v>
      </c>
      <c r="E509" s="50"/>
      <c r="F509" s="50"/>
      <c r="G509" s="49">
        <f t="shared" si="92"/>
        <v>0</v>
      </c>
      <c r="H509" s="49">
        <v>0</v>
      </c>
      <c r="I509" s="52"/>
      <c r="J509" s="51">
        <f t="shared" si="93"/>
        <v>0</v>
      </c>
      <c r="K509" s="50"/>
      <c r="L509" s="50"/>
      <c r="M509" s="49">
        <f t="shared" si="94"/>
        <v>0</v>
      </c>
      <c r="N509" s="49">
        <f t="shared" si="95"/>
        <v>0</v>
      </c>
      <c r="O509" s="2"/>
      <c r="P509" s="2"/>
      <c r="Q509" s="2"/>
      <c r="R509" s="2" t="s">
        <v>111</v>
      </c>
      <c r="S509" s="2"/>
      <c r="T509" s="2"/>
      <c r="U509" s="2"/>
      <c r="V509" s="2"/>
      <c r="W509" s="2"/>
      <c r="X509" s="2"/>
      <c r="Y509" s="2"/>
      <c r="Z509" s="2"/>
    </row>
    <row r="510" spans="1:26" ht="12.75" hidden="1" customHeight="1" x14ac:dyDescent="0.3">
      <c r="A510" s="25">
        <v>10</v>
      </c>
      <c r="B510" s="25">
        <v>1920</v>
      </c>
      <c r="C510" s="26" t="s">
        <v>55</v>
      </c>
      <c r="D510" s="49">
        <f t="shared" si="91"/>
        <v>0</v>
      </c>
      <c r="E510" s="50"/>
      <c r="F510" s="50"/>
      <c r="G510" s="49">
        <f t="shared" si="92"/>
        <v>0</v>
      </c>
      <c r="H510" s="49">
        <v>0</v>
      </c>
      <c r="I510" s="52"/>
      <c r="J510" s="51">
        <f t="shared" si="93"/>
        <v>0</v>
      </c>
      <c r="K510" s="50"/>
      <c r="L510" s="50"/>
      <c r="M510" s="49">
        <f t="shared" si="94"/>
        <v>0</v>
      </c>
      <c r="N510" s="49">
        <f t="shared" si="95"/>
        <v>0</v>
      </c>
      <c r="O510" s="2"/>
      <c r="P510" s="2"/>
      <c r="Q510" s="2"/>
      <c r="R510" s="2" t="s">
        <v>112</v>
      </c>
      <c r="S510" s="2"/>
      <c r="T510" s="2"/>
      <c r="U510" s="2"/>
      <c r="V510" s="2"/>
      <c r="W510" s="2"/>
      <c r="X510" s="2"/>
      <c r="Y510" s="2"/>
      <c r="Z510" s="2"/>
    </row>
    <row r="511" spans="1:26" ht="12.75" hidden="1" customHeight="1" x14ac:dyDescent="0.3">
      <c r="A511" s="25">
        <v>45</v>
      </c>
      <c r="B511" s="25">
        <v>1920</v>
      </c>
      <c r="C511" s="26" t="s">
        <v>56</v>
      </c>
      <c r="D511" s="49">
        <f t="shared" si="91"/>
        <v>0</v>
      </c>
      <c r="E511" s="50"/>
      <c r="F511" s="50"/>
      <c r="G511" s="49">
        <f t="shared" si="92"/>
        <v>0</v>
      </c>
      <c r="H511" s="49">
        <v>0</v>
      </c>
      <c r="I511" s="52"/>
      <c r="J511" s="51">
        <f t="shared" si="93"/>
        <v>0</v>
      </c>
      <c r="K511" s="50"/>
      <c r="L511" s="50"/>
      <c r="M511" s="49">
        <f t="shared" si="94"/>
        <v>0</v>
      </c>
      <c r="N511" s="49">
        <f t="shared" si="95"/>
        <v>0</v>
      </c>
      <c r="O511" s="2"/>
      <c r="P511" s="2"/>
      <c r="Q511" s="2"/>
      <c r="R511" s="2" t="s">
        <v>112</v>
      </c>
      <c r="S511" s="2"/>
      <c r="T511" s="2"/>
      <c r="U511" s="2"/>
      <c r="V511" s="2"/>
      <c r="W511" s="2"/>
      <c r="X511" s="2"/>
      <c r="Y511" s="2"/>
      <c r="Z511" s="2"/>
    </row>
    <row r="512" spans="1:26" ht="12.75" hidden="1" customHeight="1" x14ac:dyDescent="0.3">
      <c r="A512" s="25">
        <v>50</v>
      </c>
      <c r="B512" s="25">
        <v>1920</v>
      </c>
      <c r="C512" s="26" t="s">
        <v>57</v>
      </c>
      <c r="D512" s="49">
        <f t="shared" si="91"/>
        <v>34035335.370000005</v>
      </c>
      <c r="E512" s="50"/>
      <c r="F512" s="50"/>
      <c r="G512" s="49">
        <f t="shared" si="92"/>
        <v>34035335.370000005</v>
      </c>
      <c r="H512" s="49">
        <v>0</v>
      </c>
      <c r="I512" s="52"/>
      <c r="J512" s="51">
        <f t="shared" si="93"/>
        <v>-14691194.470000001</v>
      </c>
      <c r="K512" s="50"/>
      <c r="L512" s="50"/>
      <c r="M512" s="49">
        <f t="shared" si="94"/>
        <v>-14691194.470000001</v>
      </c>
      <c r="N512" s="49">
        <f t="shared" si="95"/>
        <v>19344140.900000006</v>
      </c>
      <c r="O512" s="2"/>
      <c r="P512" s="2"/>
      <c r="Q512" s="2"/>
      <c r="R512" s="2" t="s">
        <v>112</v>
      </c>
      <c r="S512" s="2"/>
      <c r="T512" s="2"/>
      <c r="U512" s="2"/>
      <c r="V512" s="2"/>
      <c r="W512" s="2"/>
      <c r="X512" s="2"/>
      <c r="Y512" s="2"/>
      <c r="Z512" s="2"/>
    </row>
    <row r="513" spans="1:26" ht="12.75" hidden="1" customHeight="1" x14ac:dyDescent="0.3">
      <c r="A513" s="25">
        <v>10</v>
      </c>
      <c r="B513" s="25">
        <v>1930</v>
      </c>
      <c r="C513" s="26" t="s">
        <v>58</v>
      </c>
      <c r="D513" s="49">
        <f t="shared" si="91"/>
        <v>33924458.609999999</v>
      </c>
      <c r="E513" s="50"/>
      <c r="F513" s="50"/>
      <c r="G513" s="49">
        <f t="shared" si="92"/>
        <v>33924458.609999999</v>
      </c>
      <c r="H513" s="49">
        <v>0</v>
      </c>
      <c r="I513" s="52"/>
      <c r="J513" s="51">
        <f t="shared" si="93"/>
        <v>-16025657.26</v>
      </c>
      <c r="K513" s="50"/>
      <c r="L513" s="50"/>
      <c r="M513" s="49">
        <f t="shared" si="94"/>
        <v>-16025657.26</v>
      </c>
      <c r="N513" s="49">
        <f t="shared" si="95"/>
        <v>17898801.350000001</v>
      </c>
      <c r="O513" s="2"/>
      <c r="P513" s="2"/>
      <c r="Q513" s="2"/>
      <c r="R513" s="2" t="s">
        <v>113</v>
      </c>
      <c r="S513" s="2"/>
      <c r="T513" s="2"/>
      <c r="U513" s="2"/>
      <c r="V513" s="2"/>
      <c r="W513" s="2"/>
      <c r="X513" s="2"/>
      <c r="Y513" s="2"/>
      <c r="Z513" s="2"/>
    </row>
    <row r="514" spans="1:26" ht="12.75" hidden="1" customHeight="1" x14ac:dyDescent="0.3">
      <c r="A514" s="25">
        <v>8</v>
      </c>
      <c r="B514" s="25">
        <v>1935</v>
      </c>
      <c r="C514" s="26" t="s">
        <v>59</v>
      </c>
      <c r="D514" s="49">
        <f t="shared" si="91"/>
        <v>696752.47000000009</v>
      </c>
      <c r="E514" s="50"/>
      <c r="F514" s="50"/>
      <c r="G514" s="49">
        <f t="shared" si="92"/>
        <v>696752.47000000009</v>
      </c>
      <c r="H514" s="49">
        <v>0</v>
      </c>
      <c r="I514" s="52"/>
      <c r="J514" s="51">
        <f t="shared" si="93"/>
        <v>-423101.51999999996</v>
      </c>
      <c r="K514" s="50"/>
      <c r="L514" s="50"/>
      <c r="M514" s="49">
        <f t="shared" si="94"/>
        <v>-423101.51999999996</v>
      </c>
      <c r="N514" s="49">
        <f t="shared" si="95"/>
        <v>273650.95000000013</v>
      </c>
      <c r="O514" s="2"/>
      <c r="P514" s="2"/>
      <c r="Q514" s="2"/>
      <c r="R514" s="2" t="s">
        <v>114</v>
      </c>
      <c r="S514" s="2"/>
      <c r="T514" s="2"/>
      <c r="U514" s="2"/>
      <c r="V514" s="2"/>
      <c r="W514" s="2"/>
      <c r="X514" s="2"/>
      <c r="Y514" s="2"/>
      <c r="Z514" s="2"/>
    </row>
    <row r="515" spans="1:26" ht="12.75" hidden="1" customHeight="1" x14ac:dyDescent="0.3">
      <c r="A515" s="25">
        <v>8</v>
      </c>
      <c r="B515" s="25">
        <v>1940</v>
      </c>
      <c r="C515" s="26" t="s">
        <v>60</v>
      </c>
      <c r="D515" s="49">
        <f t="shared" si="91"/>
        <v>7418807.1200000001</v>
      </c>
      <c r="E515" s="50"/>
      <c r="F515" s="50"/>
      <c r="G515" s="49">
        <f t="shared" si="92"/>
        <v>7418807.1200000001</v>
      </c>
      <c r="H515" s="49">
        <v>0</v>
      </c>
      <c r="I515" s="52"/>
      <c r="J515" s="51">
        <f t="shared" si="93"/>
        <v>-4746668.0399999991</v>
      </c>
      <c r="K515" s="50"/>
      <c r="L515" s="50"/>
      <c r="M515" s="49">
        <f t="shared" si="94"/>
        <v>-4746668.0399999991</v>
      </c>
      <c r="N515" s="49">
        <f t="shared" si="95"/>
        <v>2672139.080000001</v>
      </c>
      <c r="O515" s="2"/>
      <c r="P515" s="2"/>
      <c r="Q515" s="2"/>
      <c r="R515" s="2" t="s">
        <v>115</v>
      </c>
      <c r="S515" s="2"/>
      <c r="T515" s="2"/>
      <c r="U515" s="2"/>
      <c r="V515" s="2"/>
      <c r="W515" s="2"/>
      <c r="X515" s="2"/>
      <c r="Y515" s="2"/>
      <c r="Z515" s="2"/>
    </row>
    <row r="516" spans="1:26" ht="12.75" hidden="1" customHeight="1" x14ac:dyDescent="0.3">
      <c r="A516" s="25">
        <v>8</v>
      </c>
      <c r="B516" s="25">
        <v>1945</v>
      </c>
      <c r="C516" s="26" t="s">
        <v>61</v>
      </c>
      <c r="D516" s="49">
        <f t="shared" si="91"/>
        <v>209466.99</v>
      </c>
      <c r="E516" s="50"/>
      <c r="F516" s="50"/>
      <c r="G516" s="49">
        <f t="shared" si="92"/>
        <v>209466.99</v>
      </c>
      <c r="H516" s="49">
        <v>0</v>
      </c>
      <c r="I516" s="52"/>
      <c r="J516" s="51">
        <f t="shared" si="93"/>
        <v>-209313.75999999995</v>
      </c>
      <c r="K516" s="50"/>
      <c r="L516" s="50"/>
      <c r="M516" s="49">
        <f t="shared" si="94"/>
        <v>-209313.75999999995</v>
      </c>
      <c r="N516" s="49">
        <f t="shared" si="95"/>
        <v>153.23000000003958</v>
      </c>
      <c r="O516" s="2"/>
      <c r="P516" s="2"/>
      <c r="Q516" s="2"/>
      <c r="R516" s="2" t="s">
        <v>116</v>
      </c>
      <c r="S516" s="2"/>
      <c r="T516" s="2"/>
      <c r="U516" s="2"/>
      <c r="V516" s="2"/>
      <c r="W516" s="2"/>
      <c r="X516" s="2"/>
      <c r="Y516" s="2"/>
      <c r="Z516" s="2"/>
    </row>
    <row r="517" spans="1:26" ht="12.75" hidden="1" customHeight="1" x14ac:dyDescent="0.3">
      <c r="A517" s="25">
        <v>8</v>
      </c>
      <c r="B517" s="25">
        <v>1950</v>
      </c>
      <c r="C517" s="26" t="s">
        <v>62</v>
      </c>
      <c r="D517" s="49">
        <f t="shared" si="91"/>
        <v>1420620.1600000001</v>
      </c>
      <c r="E517" s="50"/>
      <c r="F517" s="50"/>
      <c r="G517" s="49">
        <f t="shared" si="92"/>
        <v>1420620.1600000001</v>
      </c>
      <c r="H517" s="49">
        <v>0</v>
      </c>
      <c r="I517" s="52"/>
      <c r="J517" s="51">
        <f t="shared" si="93"/>
        <v>-767963.32000000007</v>
      </c>
      <c r="K517" s="50"/>
      <c r="L517" s="50"/>
      <c r="M517" s="49">
        <f t="shared" si="94"/>
        <v>-767963.32000000007</v>
      </c>
      <c r="N517" s="49">
        <f t="shared" si="95"/>
        <v>652656.84000000008</v>
      </c>
      <c r="O517" s="2"/>
      <c r="P517" s="2"/>
      <c r="Q517" s="2"/>
      <c r="R517" s="2" t="s">
        <v>117</v>
      </c>
      <c r="S517" s="2"/>
      <c r="T517" s="2"/>
      <c r="U517" s="2"/>
      <c r="V517" s="2"/>
      <c r="W517" s="2"/>
      <c r="X517" s="2"/>
      <c r="Y517" s="2"/>
      <c r="Z517" s="2"/>
    </row>
    <row r="518" spans="1:26" ht="12.75" hidden="1" customHeight="1" x14ac:dyDescent="0.3">
      <c r="A518" s="25">
        <v>8</v>
      </c>
      <c r="B518" s="25">
        <v>1955</v>
      </c>
      <c r="C518" s="26" t="s">
        <v>63</v>
      </c>
      <c r="D518" s="49">
        <f t="shared" si="91"/>
        <v>15793769.459999999</v>
      </c>
      <c r="E518" s="50"/>
      <c r="F518" s="50"/>
      <c r="G518" s="49">
        <f t="shared" si="92"/>
        <v>15793769.459999999</v>
      </c>
      <c r="H518" s="49">
        <v>0</v>
      </c>
      <c r="I518" s="52"/>
      <c r="J518" s="51">
        <f t="shared" si="93"/>
        <v>-12321944.440000001</v>
      </c>
      <c r="K518" s="50"/>
      <c r="L518" s="50"/>
      <c r="M518" s="49">
        <f t="shared" si="94"/>
        <v>-12321944.440000001</v>
      </c>
      <c r="N518" s="49">
        <f t="shared" si="95"/>
        <v>3471825.0199999977</v>
      </c>
      <c r="O518" s="2"/>
      <c r="P518" s="2"/>
      <c r="Q518" s="2"/>
      <c r="R518" s="2" t="s">
        <v>118</v>
      </c>
      <c r="S518" s="2"/>
      <c r="T518" s="2"/>
      <c r="U518" s="2"/>
      <c r="V518" s="2"/>
      <c r="W518" s="2"/>
      <c r="X518" s="2"/>
      <c r="Y518" s="2"/>
      <c r="Z518" s="2"/>
    </row>
    <row r="519" spans="1:26" ht="12.75" hidden="1" customHeight="1" x14ac:dyDescent="0.3">
      <c r="A519" s="25">
        <v>8</v>
      </c>
      <c r="B519" s="25">
        <v>1955</v>
      </c>
      <c r="C519" s="26" t="s">
        <v>64</v>
      </c>
      <c r="D519" s="49">
        <f t="shared" si="91"/>
        <v>0</v>
      </c>
      <c r="E519" s="50"/>
      <c r="F519" s="50"/>
      <c r="G519" s="49">
        <f t="shared" si="92"/>
        <v>0</v>
      </c>
      <c r="H519" s="49">
        <v>0</v>
      </c>
      <c r="I519" s="52"/>
      <c r="J519" s="51">
        <f t="shared" si="93"/>
        <v>0</v>
      </c>
      <c r="K519" s="50"/>
      <c r="L519" s="50"/>
      <c r="M519" s="49">
        <f t="shared" si="94"/>
        <v>0</v>
      </c>
      <c r="N519" s="49">
        <f t="shared" si="95"/>
        <v>0</v>
      </c>
      <c r="O519" s="2"/>
      <c r="P519" s="2"/>
      <c r="Q519" s="2"/>
      <c r="R519" s="2" t="s">
        <v>118</v>
      </c>
      <c r="S519" s="2"/>
      <c r="T519" s="2"/>
      <c r="U519" s="2"/>
      <c r="V519" s="2"/>
      <c r="W519" s="2"/>
      <c r="X519" s="2"/>
      <c r="Y519" s="2"/>
      <c r="Z519" s="2"/>
    </row>
    <row r="520" spans="1:26" ht="12.75" hidden="1" customHeight="1" x14ac:dyDescent="0.3">
      <c r="A520" s="25">
        <v>8</v>
      </c>
      <c r="B520" s="25">
        <v>1960</v>
      </c>
      <c r="C520" s="26" t="s">
        <v>86</v>
      </c>
      <c r="D520" s="49">
        <f t="shared" si="91"/>
        <v>200717.7</v>
      </c>
      <c r="E520" s="50"/>
      <c r="F520" s="50"/>
      <c r="G520" s="49">
        <f t="shared" si="92"/>
        <v>200717.7</v>
      </c>
      <c r="H520" s="49">
        <v>0</v>
      </c>
      <c r="I520" s="52"/>
      <c r="J520" s="51">
        <f t="shared" si="93"/>
        <v>-194852.03000000003</v>
      </c>
      <c r="K520" s="50"/>
      <c r="L520" s="50"/>
      <c r="M520" s="49">
        <f t="shared" si="94"/>
        <v>-194852.03000000003</v>
      </c>
      <c r="N520" s="49">
        <f t="shared" si="95"/>
        <v>5865.6699999999837</v>
      </c>
      <c r="O520" s="2"/>
      <c r="P520" s="2"/>
      <c r="Q520" s="2"/>
      <c r="R520" s="2" t="s">
        <v>119</v>
      </c>
      <c r="S520" s="2"/>
      <c r="T520" s="2"/>
      <c r="U520" s="2"/>
      <c r="V520" s="2"/>
      <c r="W520" s="2"/>
      <c r="X520" s="2"/>
      <c r="Y520" s="2"/>
      <c r="Z520" s="2"/>
    </row>
    <row r="521" spans="1:26" ht="12.75" hidden="1" customHeight="1" x14ac:dyDescent="0.3">
      <c r="A521" s="1">
        <v>47</v>
      </c>
      <c r="B521" s="25">
        <v>1970</v>
      </c>
      <c r="C521" s="26" t="s">
        <v>66</v>
      </c>
      <c r="D521" s="49">
        <f t="shared" si="91"/>
        <v>0</v>
      </c>
      <c r="E521" s="50"/>
      <c r="F521" s="50"/>
      <c r="G521" s="49">
        <f t="shared" si="92"/>
        <v>0</v>
      </c>
      <c r="H521" s="49">
        <v>0</v>
      </c>
      <c r="I521" s="52"/>
      <c r="J521" s="51">
        <f t="shared" si="93"/>
        <v>0</v>
      </c>
      <c r="K521" s="50"/>
      <c r="L521" s="50"/>
      <c r="M521" s="49">
        <f t="shared" si="94"/>
        <v>0</v>
      </c>
      <c r="N521" s="49">
        <f t="shared" si="95"/>
        <v>0</v>
      </c>
      <c r="O521" s="2"/>
      <c r="P521" s="2"/>
      <c r="Q521" s="2"/>
      <c r="R521" s="2" t="s">
        <v>120</v>
      </c>
      <c r="S521" s="2"/>
      <c r="T521" s="2"/>
      <c r="U521" s="2"/>
      <c r="V521" s="2"/>
      <c r="W521" s="2"/>
      <c r="X521" s="2"/>
      <c r="Y521" s="2"/>
      <c r="Z521" s="2"/>
    </row>
    <row r="522" spans="1:26" ht="12.75" hidden="1" customHeight="1" x14ac:dyDescent="0.3">
      <c r="A522" s="25">
        <v>47</v>
      </c>
      <c r="B522" s="25">
        <v>1975</v>
      </c>
      <c r="C522" s="26" t="s">
        <v>67</v>
      </c>
      <c r="D522" s="49">
        <f t="shared" si="91"/>
        <v>0</v>
      </c>
      <c r="E522" s="50"/>
      <c r="F522" s="50"/>
      <c r="G522" s="49">
        <f t="shared" si="92"/>
        <v>0</v>
      </c>
      <c r="H522" s="49">
        <v>0</v>
      </c>
      <c r="I522" s="52"/>
      <c r="J522" s="51">
        <f t="shared" si="93"/>
        <v>0</v>
      </c>
      <c r="K522" s="50"/>
      <c r="L522" s="50"/>
      <c r="M522" s="49">
        <f t="shared" si="94"/>
        <v>0</v>
      </c>
      <c r="N522" s="49">
        <f t="shared" si="95"/>
        <v>0</v>
      </c>
      <c r="O522" s="2"/>
      <c r="P522" s="2"/>
      <c r="Q522" s="2"/>
      <c r="R522" s="2" t="s">
        <v>121</v>
      </c>
      <c r="S522" s="2"/>
      <c r="T522" s="2"/>
      <c r="U522" s="2"/>
      <c r="V522" s="2"/>
      <c r="W522" s="2"/>
      <c r="X522" s="2"/>
      <c r="Y522" s="2"/>
      <c r="Z522" s="2"/>
    </row>
    <row r="523" spans="1:26" ht="12.75" hidden="1" customHeight="1" x14ac:dyDescent="0.3">
      <c r="A523" s="25">
        <v>47</v>
      </c>
      <c r="B523" s="25">
        <v>1980</v>
      </c>
      <c r="C523" s="26" t="s">
        <v>68</v>
      </c>
      <c r="D523" s="49">
        <f t="shared" si="91"/>
        <v>26831202.090000004</v>
      </c>
      <c r="E523" s="50"/>
      <c r="F523" s="50"/>
      <c r="G523" s="49">
        <f t="shared" si="92"/>
        <v>26831202.090000004</v>
      </c>
      <c r="H523" s="49">
        <v>0</v>
      </c>
      <c r="I523" s="52"/>
      <c r="J523" s="51">
        <f t="shared" si="93"/>
        <v>-13273293.300000001</v>
      </c>
      <c r="K523" s="50"/>
      <c r="L523" s="50"/>
      <c r="M523" s="49">
        <f t="shared" si="94"/>
        <v>-13273293.300000001</v>
      </c>
      <c r="N523" s="49">
        <f t="shared" si="95"/>
        <v>13557908.790000003</v>
      </c>
      <c r="O523" s="2"/>
      <c r="P523" s="2"/>
      <c r="Q523" s="2"/>
      <c r="R523" s="2" t="s">
        <v>122</v>
      </c>
      <c r="S523" s="2"/>
      <c r="T523" s="2"/>
      <c r="U523" s="2"/>
      <c r="V523" s="2"/>
      <c r="W523" s="2"/>
      <c r="X523" s="2"/>
      <c r="Y523" s="2"/>
      <c r="Z523" s="2"/>
    </row>
    <row r="524" spans="1:26" ht="12.75" hidden="1" customHeight="1" x14ac:dyDescent="0.3">
      <c r="A524" s="25">
        <v>47</v>
      </c>
      <c r="B524" s="25">
        <v>1985</v>
      </c>
      <c r="C524" s="26" t="s">
        <v>69</v>
      </c>
      <c r="D524" s="49">
        <f t="shared" si="91"/>
        <v>900</v>
      </c>
      <c r="E524" s="50"/>
      <c r="F524" s="50"/>
      <c r="G524" s="49">
        <f t="shared" si="92"/>
        <v>900</v>
      </c>
      <c r="H524" s="49">
        <v>0</v>
      </c>
      <c r="I524" s="52"/>
      <c r="J524" s="51">
        <f t="shared" si="93"/>
        <v>-900</v>
      </c>
      <c r="K524" s="50"/>
      <c r="L524" s="50"/>
      <c r="M524" s="49">
        <f t="shared" si="94"/>
        <v>-900</v>
      </c>
      <c r="N524" s="49">
        <f t="shared" si="95"/>
        <v>0</v>
      </c>
      <c r="O524" s="2"/>
      <c r="P524" s="2"/>
      <c r="Q524" s="2"/>
      <c r="R524" s="2" t="s">
        <v>123</v>
      </c>
      <c r="S524" s="2"/>
      <c r="T524" s="2"/>
      <c r="U524" s="2"/>
      <c r="V524" s="2"/>
      <c r="W524" s="2"/>
      <c r="X524" s="2"/>
      <c r="Y524" s="2"/>
      <c r="Z524" s="2"/>
    </row>
    <row r="525" spans="1:26" ht="12.75" hidden="1" customHeight="1" x14ac:dyDescent="0.3">
      <c r="A525" s="1">
        <v>47</v>
      </c>
      <c r="B525" s="25">
        <v>1990</v>
      </c>
      <c r="C525" s="33" t="s">
        <v>70</v>
      </c>
      <c r="D525" s="49">
        <f t="shared" si="91"/>
        <v>0</v>
      </c>
      <c r="E525" s="50"/>
      <c r="F525" s="50"/>
      <c r="G525" s="49">
        <f t="shared" si="92"/>
        <v>0</v>
      </c>
      <c r="H525" s="49">
        <v>0</v>
      </c>
      <c r="I525" s="52"/>
      <c r="J525" s="51">
        <f t="shared" si="93"/>
        <v>0</v>
      </c>
      <c r="K525" s="50"/>
      <c r="L525" s="50"/>
      <c r="M525" s="49">
        <f t="shared" si="94"/>
        <v>0</v>
      </c>
      <c r="N525" s="49">
        <f t="shared" si="95"/>
        <v>0</v>
      </c>
      <c r="O525" s="2"/>
      <c r="P525" s="2"/>
      <c r="Q525" s="2"/>
      <c r="R525" s="2" t="s">
        <v>124</v>
      </c>
      <c r="S525" s="2"/>
      <c r="T525" s="2"/>
      <c r="U525" s="2"/>
      <c r="V525" s="2"/>
      <c r="W525" s="2"/>
      <c r="X525" s="2"/>
      <c r="Y525" s="2"/>
      <c r="Z525" s="2"/>
    </row>
    <row r="526" spans="1:26" ht="12.75" hidden="1" customHeight="1" x14ac:dyDescent="0.3">
      <c r="A526" s="25">
        <v>47</v>
      </c>
      <c r="B526" s="25">
        <v>1995</v>
      </c>
      <c r="C526" s="26" t="s">
        <v>71</v>
      </c>
      <c r="D526" s="49">
        <f t="shared" si="91"/>
        <v>0</v>
      </c>
      <c r="E526" s="50"/>
      <c r="F526" s="50"/>
      <c r="G526" s="49">
        <f t="shared" si="92"/>
        <v>0</v>
      </c>
      <c r="H526" s="49">
        <v>0</v>
      </c>
      <c r="I526" s="52"/>
      <c r="J526" s="51">
        <f t="shared" si="93"/>
        <v>0</v>
      </c>
      <c r="K526" s="50"/>
      <c r="L526" s="50"/>
      <c r="M526" s="49">
        <f t="shared" si="94"/>
        <v>0</v>
      </c>
      <c r="N526" s="49">
        <f t="shared" si="95"/>
        <v>0</v>
      </c>
      <c r="O526" s="2"/>
      <c r="P526" s="2"/>
      <c r="Q526" s="2"/>
      <c r="R526" s="2" t="s">
        <v>125</v>
      </c>
      <c r="S526" s="2"/>
      <c r="T526" s="2"/>
      <c r="U526" s="2"/>
      <c r="V526" s="2"/>
      <c r="W526" s="2"/>
      <c r="X526" s="2"/>
      <c r="Y526" s="2"/>
      <c r="Z526" s="2"/>
    </row>
    <row r="527" spans="1:26" ht="12.75" hidden="1" customHeight="1" x14ac:dyDescent="0.3">
      <c r="A527" s="25">
        <v>47</v>
      </c>
      <c r="B527" s="25">
        <v>2440</v>
      </c>
      <c r="C527" s="26" t="s">
        <v>87</v>
      </c>
      <c r="D527" s="49">
        <f t="shared" si="91"/>
        <v>-410830952.98000002</v>
      </c>
      <c r="E527" s="50"/>
      <c r="F527" s="50"/>
      <c r="G527" s="49">
        <f t="shared" si="92"/>
        <v>-410830952.98000002</v>
      </c>
      <c r="H527" s="49">
        <v>0</v>
      </c>
      <c r="I527" s="2"/>
      <c r="J527" s="51">
        <f t="shared" si="93"/>
        <v>58290334.009999998</v>
      </c>
      <c r="K527" s="50"/>
      <c r="L527" s="50"/>
      <c r="M527" s="49">
        <f t="shared" si="94"/>
        <v>58290334.009999998</v>
      </c>
      <c r="N527" s="49">
        <f t="shared" si="95"/>
        <v>-352540618.97000003</v>
      </c>
      <c r="O527" s="2"/>
      <c r="P527" s="2"/>
      <c r="Q527" s="2"/>
      <c r="R527" s="2" t="s">
        <v>126</v>
      </c>
      <c r="S527" s="2"/>
      <c r="T527" s="2"/>
      <c r="U527" s="2"/>
      <c r="V527" s="2"/>
      <c r="W527" s="2"/>
      <c r="X527" s="2"/>
      <c r="Y527" s="2"/>
      <c r="Z527" s="2"/>
    </row>
    <row r="528" spans="1:26" ht="12.75" hidden="1" customHeight="1" x14ac:dyDescent="0.3">
      <c r="A528" s="35"/>
      <c r="B528" s="35">
        <v>2005</v>
      </c>
      <c r="C528" s="36" t="s">
        <v>88</v>
      </c>
      <c r="D528" s="49">
        <f t="shared" si="91"/>
        <v>0</v>
      </c>
      <c r="E528" s="42"/>
      <c r="F528" s="42"/>
      <c r="G528" s="49">
        <f t="shared" si="92"/>
        <v>0</v>
      </c>
      <c r="H528" s="49">
        <v>0</v>
      </c>
      <c r="I528" s="2"/>
      <c r="J528" s="51">
        <f t="shared" si="93"/>
        <v>0</v>
      </c>
      <c r="K528" s="42"/>
      <c r="L528" s="42"/>
      <c r="M528" s="49">
        <f t="shared" si="94"/>
        <v>0</v>
      </c>
      <c r="N528" s="49">
        <f t="shared" si="95"/>
        <v>0</v>
      </c>
      <c r="O528" s="2"/>
      <c r="P528" s="2"/>
      <c r="Q528" s="2"/>
      <c r="R528" s="2" t="s">
        <v>127</v>
      </c>
      <c r="S528" s="2"/>
      <c r="T528" s="2"/>
      <c r="U528" s="2"/>
      <c r="V528" s="2"/>
      <c r="W528" s="2"/>
      <c r="X528" s="2"/>
      <c r="Y528" s="2"/>
      <c r="Z528" s="2"/>
    </row>
    <row r="529" spans="1:26" ht="12.75" hidden="1" customHeight="1" x14ac:dyDescent="0.3">
      <c r="A529" s="35"/>
      <c r="B529" s="35"/>
      <c r="C529" s="37" t="s">
        <v>74</v>
      </c>
      <c r="D529" s="44">
        <f t="shared" ref="D529:H529" si="96">SUM(D488:D528)</f>
        <v>1943572331.8699989</v>
      </c>
      <c r="E529" s="44">
        <f t="shared" si="96"/>
        <v>0</v>
      </c>
      <c r="F529" s="44">
        <f t="shared" si="96"/>
        <v>0</v>
      </c>
      <c r="G529" s="44">
        <f t="shared" si="96"/>
        <v>1943572331.8699989</v>
      </c>
      <c r="H529" s="44">
        <f t="shared" si="96"/>
        <v>0</v>
      </c>
      <c r="I529" s="44"/>
      <c r="J529" s="44">
        <f t="shared" ref="J529:N529" si="97">SUM(J488:J528)</f>
        <v>-548100271.31000006</v>
      </c>
      <c r="K529" s="44">
        <f t="shared" si="97"/>
        <v>0</v>
      </c>
      <c r="L529" s="44">
        <f t="shared" si="97"/>
        <v>0</v>
      </c>
      <c r="M529" s="44">
        <f t="shared" si="97"/>
        <v>-548100271.31000006</v>
      </c>
      <c r="N529" s="44">
        <f t="shared" si="97"/>
        <v>1395472060.5600002</v>
      </c>
      <c r="O529" s="2"/>
      <c r="P529" s="2"/>
      <c r="Q529" s="2"/>
      <c r="R529" s="2"/>
      <c r="S529" s="2"/>
      <c r="T529" s="2"/>
      <c r="U529" s="2"/>
      <c r="V529" s="2"/>
      <c r="W529" s="2"/>
      <c r="X529" s="2"/>
      <c r="Y529" s="2"/>
      <c r="Z529" s="2"/>
    </row>
    <row r="530" spans="1:26" ht="12.75" hidden="1" customHeight="1" x14ac:dyDescent="0.3">
      <c r="A530" s="35"/>
      <c r="B530" s="35"/>
      <c r="C530" s="39" t="s">
        <v>75</v>
      </c>
      <c r="D530" s="42"/>
      <c r="E530" s="42"/>
      <c r="F530" s="42"/>
      <c r="G530" s="49">
        <f t="shared" ref="G530:G531" si="98">D530+E530+F530</f>
        <v>0</v>
      </c>
      <c r="H530" s="49"/>
      <c r="I530" s="2"/>
      <c r="J530" s="42"/>
      <c r="K530" s="42"/>
      <c r="L530" s="42"/>
      <c r="M530" s="49">
        <f t="shared" ref="M530:M531" si="99">J530+K530+L530</f>
        <v>0</v>
      </c>
      <c r="N530" s="49">
        <f t="shared" ref="N530:N531" si="100">G530+M530</f>
        <v>0</v>
      </c>
      <c r="O530" s="2"/>
      <c r="P530" s="2"/>
      <c r="Q530" s="2"/>
      <c r="R530" s="2"/>
      <c r="S530" s="2"/>
      <c r="T530" s="2"/>
      <c r="U530" s="2"/>
      <c r="V530" s="2"/>
      <c r="W530" s="2"/>
      <c r="X530" s="2"/>
      <c r="Y530" s="2"/>
      <c r="Z530" s="2"/>
    </row>
    <row r="531" spans="1:26" ht="12.75" hidden="1" customHeight="1" x14ac:dyDescent="0.3">
      <c r="A531" s="35"/>
      <c r="B531" s="35"/>
      <c r="C531" s="40" t="s">
        <v>76</v>
      </c>
      <c r="D531" s="42"/>
      <c r="E531" s="42"/>
      <c r="F531" s="42"/>
      <c r="G531" s="49">
        <f t="shared" si="98"/>
        <v>0</v>
      </c>
      <c r="H531" s="49"/>
      <c r="I531" s="2"/>
      <c r="J531" s="42"/>
      <c r="K531" s="42"/>
      <c r="L531" s="42"/>
      <c r="M531" s="49">
        <f t="shared" si="99"/>
        <v>0</v>
      </c>
      <c r="N531" s="49">
        <f t="shared" si="100"/>
        <v>0</v>
      </c>
      <c r="O531" s="2"/>
      <c r="P531" s="2"/>
      <c r="Q531" s="2"/>
      <c r="R531" s="2"/>
      <c r="S531" s="2"/>
      <c r="T531" s="2"/>
      <c r="U531" s="2"/>
      <c r="V531" s="2"/>
      <c r="W531" s="2"/>
      <c r="X531" s="2"/>
      <c r="Y531" s="2"/>
      <c r="Z531" s="2"/>
    </row>
    <row r="532" spans="1:26" ht="12.75" hidden="1" customHeight="1" x14ac:dyDescent="0.3">
      <c r="A532" s="35"/>
      <c r="B532" s="35"/>
      <c r="C532" s="37" t="s">
        <v>77</v>
      </c>
      <c r="D532" s="44">
        <f t="shared" ref="D532:G532" si="101">SUM(D529:D531)</f>
        <v>1943572331.8699989</v>
      </c>
      <c r="E532" s="44">
        <f t="shared" si="101"/>
        <v>0</v>
      </c>
      <c r="F532" s="44">
        <f t="shared" si="101"/>
        <v>0</v>
      </c>
      <c r="G532" s="44">
        <f t="shared" si="101"/>
        <v>1943572331.8699989</v>
      </c>
      <c r="H532" s="49"/>
      <c r="I532" s="44"/>
      <c r="J532" s="44">
        <f t="shared" ref="J532:N532" si="102">SUM(J529:J531)</f>
        <v>-548100271.31000006</v>
      </c>
      <c r="K532" s="44">
        <f t="shared" si="102"/>
        <v>0</v>
      </c>
      <c r="L532" s="44">
        <f t="shared" si="102"/>
        <v>0</v>
      </c>
      <c r="M532" s="44">
        <f t="shared" si="102"/>
        <v>-548100271.31000006</v>
      </c>
      <c r="N532" s="44">
        <f t="shared" si="102"/>
        <v>1395472060.5600002</v>
      </c>
      <c r="O532" s="2"/>
      <c r="P532" s="2"/>
      <c r="Q532" s="2"/>
      <c r="R532" s="2"/>
      <c r="S532" s="2"/>
      <c r="T532" s="2"/>
      <c r="U532" s="2"/>
      <c r="V532" s="2"/>
      <c r="W532" s="2"/>
      <c r="X532" s="2"/>
      <c r="Y532" s="2"/>
      <c r="Z532" s="2"/>
    </row>
    <row r="533" spans="1:26" ht="12.75" hidden="1" customHeight="1" x14ac:dyDescent="0.3">
      <c r="A533" s="35"/>
      <c r="B533" s="35"/>
      <c r="C533" s="41" t="s">
        <v>78</v>
      </c>
      <c r="D533" s="50"/>
      <c r="E533" s="50"/>
      <c r="F533" s="50"/>
      <c r="G533" s="49">
        <f>D533+E533+F533</f>
        <v>0</v>
      </c>
      <c r="H533" s="49">
        <v>0</v>
      </c>
      <c r="I533" s="52"/>
      <c r="J533" s="2"/>
      <c r="K533" s="2"/>
      <c r="L533" s="2"/>
      <c r="M533" s="49">
        <f>J533+K533+L533</f>
        <v>0</v>
      </c>
      <c r="N533" s="49">
        <f>G533+M533</f>
        <v>0</v>
      </c>
      <c r="O533" s="2"/>
      <c r="P533" s="2"/>
      <c r="Q533" s="2"/>
      <c r="R533" s="2"/>
      <c r="S533" s="2"/>
      <c r="T533" s="2"/>
      <c r="U533" s="2"/>
      <c r="V533" s="2"/>
      <c r="W533" s="2"/>
      <c r="X533" s="2"/>
      <c r="Y533" s="2"/>
      <c r="Z533" s="2"/>
    </row>
    <row r="534" spans="1:26" ht="12.75" hidden="1" customHeight="1" x14ac:dyDescent="0.3">
      <c r="A534" s="35"/>
      <c r="B534" s="35"/>
      <c r="C534" s="41" t="s">
        <v>79</v>
      </c>
      <c r="D534" s="44">
        <f t="shared" ref="D534:N534" si="103">SUM(D532:D533)</f>
        <v>1943572331.8699989</v>
      </c>
      <c r="E534" s="44">
        <f t="shared" si="103"/>
        <v>0</v>
      </c>
      <c r="F534" s="44">
        <f t="shared" si="103"/>
        <v>0</v>
      </c>
      <c r="G534" s="44">
        <f t="shared" si="103"/>
        <v>1943572331.8699989</v>
      </c>
      <c r="H534" s="44">
        <f t="shared" si="103"/>
        <v>0</v>
      </c>
      <c r="I534" s="44">
        <f t="shared" si="103"/>
        <v>0</v>
      </c>
      <c r="J534" s="44">
        <f t="shared" si="103"/>
        <v>-548100271.31000006</v>
      </c>
      <c r="K534" s="44">
        <f t="shared" si="103"/>
        <v>0</v>
      </c>
      <c r="L534" s="44">
        <f t="shared" si="103"/>
        <v>0</v>
      </c>
      <c r="M534" s="44">
        <f t="shared" si="103"/>
        <v>-548100271.31000006</v>
      </c>
      <c r="N534" s="44">
        <f t="shared" si="103"/>
        <v>1395472060.5600002</v>
      </c>
      <c r="O534" s="2"/>
      <c r="P534" s="2"/>
      <c r="Q534" s="2"/>
      <c r="R534" s="2"/>
      <c r="S534" s="2"/>
      <c r="T534" s="2"/>
      <c r="U534" s="2"/>
      <c r="V534" s="2"/>
      <c r="W534" s="2"/>
      <c r="X534" s="2"/>
      <c r="Y534" s="2"/>
      <c r="Z534" s="2"/>
    </row>
    <row r="535" spans="1:26" ht="12.75" hidden="1" customHeight="1" x14ac:dyDescent="0.3">
      <c r="A535" s="35"/>
      <c r="B535" s="35"/>
      <c r="C535" s="58" t="s">
        <v>80</v>
      </c>
      <c r="D535" s="59"/>
      <c r="E535" s="59"/>
      <c r="F535" s="59"/>
      <c r="G535" s="59"/>
      <c r="H535" s="59"/>
      <c r="I535" s="59"/>
      <c r="J535" s="60"/>
      <c r="K535" s="42"/>
      <c r="L535" s="2"/>
      <c r="M535" s="43"/>
      <c r="N535" s="43"/>
      <c r="O535" s="2"/>
      <c r="P535" s="2"/>
      <c r="Q535" s="2"/>
      <c r="R535" s="2"/>
      <c r="S535" s="2"/>
      <c r="T535" s="2"/>
      <c r="U535" s="2"/>
      <c r="V535" s="2"/>
      <c r="W535" s="2"/>
      <c r="X535" s="2"/>
      <c r="Y535" s="2"/>
      <c r="Z535" s="2"/>
    </row>
    <row r="536" spans="1:26" ht="12.75" hidden="1" customHeight="1" x14ac:dyDescent="0.3">
      <c r="A536" s="35"/>
      <c r="B536" s="35"/>
      <c r="C536" s="58" t="s">
        <v>81</v>
      </c>
      <c r="D536" s="59"/>
      <c r="E536" s="59"/>
      <c r="F536" s="59"/>
      <c r="G536" s="59"/>
      <c r="H536" s="59"/>
      <c r="I536" s="59"/>
      <c r="J536" s="60"/>
      <c r="K536" s="44">
        <f>K534+K535</f>
        <v>0</v>
      </c>
      <c r="L536" s="2"/>
      <c r="M536" s="43"/>
      <c r="N536" s="43"/>
      <c r="O536" s="2"/>
      <c r="P536" s="2"/>
      <c r="Q536" s="2"/>
      <c r="R536" s="2"/>
      <c r="S536" s="2"/>
      <c r="T536" s="2"/>
      <c r="U536" s="2"/>
      <c r="V536" s="2"/>
      <c r="W536" s="2"/>
      <c r="X536" s="2"/>
      <c r="Y536" s="2"/>
      <c r="Z536" s="2"/>
    </row>
    <row r="537" spans="1:26" ht="12.75" hidden="1" customHeight="1" x14ac:dyDescent="0.3">
      <c r="A537" s="1"/>
      <c r="B537" s="1"/>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hidden="1" customHeight="1" x14ac:dyDescent="0.3">
      <c r="A538" s="1"/>
      <c r="B538" s="1"/>
      <c r="C538" s="2"/>
      <c r="D538" s="2"/>
      <c r="E538" s="2"/>
      <c r="F538" s="2"/>
      <c r="G538" s="2"/>
      <c r="H538" s="2"/>
      <c r="I538" s="2"/>
      <c r="J538" s="2" t="s">
        <v>82</v>
      </c>
      <c r="K538" s="2"/>
      <c r="L538" s="2"/>
      <c r="M538" s="2"/>
      <c r="N538" s="2"/>
      <c r="O538" s="2"/>
      <c r="P538" s="2"/>
      <c r="Q538" s="2"/>
      <c r="R538" s="2"/>
      <c r="S538" s="2"/>
      <c r="T538" s="2"/>
      <c r="U538" s="2"/>
      <c r="V538" s="2"/>
      <c r="W538" s="2"/>
      <c r="X538" s="2"/>
      <c r="Y538" s="2"/>
      <c r="Z538" s="2"/>
    </row>
    <row r="539" spans="1:26" ht="12.75" hidden="1" customHeight="1" x14ac:dyDescent="0.3">
      <c r="A539" s="35">
        <v>10</v>
      </c>
      <c r="B539" s="35"/>
      <c r="C539" s="45" t="s">
        <v>83</v>
      </c>
      <c r="D539" s="46"/>
      <c r="E539" s="46"/>
      <c r="F539" s="46"/>
      <c r="G539" s="46"/>
      <c r="H539" s="46"/>
      <c r="I539" s="46"/>
      <c r="J539" s="46" t="s">
        <v>83</v>
      </c>
      <c r="K539" s="46"/>
      <c r="L539" s="47"/>
      <c r="M539" s="2"/>
      <c r="N539" s="2"/>
      <c r="O539" s="2"/>
      <c r="P539" s="2"/>
      <c r="Q539" s="2"/>
      <c r="R539" s="2"/>
      <c r="S539" s="2"/>
      <c r="T539" s="2"/>
      <c r="U539" s="2"/>
      <c r="V539" s="2"/>
      <c r="W539" s="2"/>
      <c r="X539" s="2"/>
      <c r="Y539" s="2"/>
      <c r="Z539" s="2"/>
    </row>
    <row r="540" spans="1:26" ht="12.75" hidden="1" customHeight="1" x14ac:dyDescent="0.3">
      <c r="A540" s="35">
        <v>8</v>
      </c>
      <c r="B540" s="35"/>
      <c r="C540" s="45" t="s">
        <v>59</v>
      </c>
      <c r="D540" s="46"/>
      <c r="E540" s="46"/>
      <c r="F540" s="46"/>
      <c r="G540" s="46"/>
      <c r="H540" s="46"/>
      <c r="I540" s="46"/>
      <c r="J540" s="46" t="s">
        <v>59</v>
      </c>
      <c r="K540" s="46"/>
      <c r="L540" s="47"/>
      <c r="M540" s="2"/>
      <c r="N540" s="2"/>
      <c r="O540" s="2"/>
      <c r="P540" s="2"/>
      <c r="Q540" s="2"/>
      <c r="R540" s="2"/>
      <c r="S540" s="2"/>
      <c r="T540" s="2"/>
      <c r="U540" s="2"/>
      <c r="V540" s="2"/>
      <c r="W540" s="2"/>
      <c r="X540" s="2"/>
      <c r="Y540" s="2"/>
      <c r="Z540" s="2"/>
    </row>
    <row r="541" spans="1:26" ht="12.75" hidden="1" customHeight="1" x14ac:dyDescent="0.3">
      <c r="A541" s="35">
        <v>47</v>
      </c>
      <c r="B541" s="35"/>
      <c r="C541" s="45" t="s">
        <v>84</v>
      </c>
      <c r="D541" s="46"/>
      <c r="E541" s="46"/>
      <c r="F541" s="46"/>
      <c r="G541" s="46"/>
      <c r="H541" s="46"/>
      <c r="I541" s="46"/>
      <c r="J541" s="46" t="s">
        <v>84</v>
      </c>
      <c r="K541" s="46"/>
      <c r="L541" s="47"/>
      <c r="M541" s="2"/>
      <c r="N541" s="2"/>
      <c r="O541" s="2"/>
      <c r="P541" s="2"/>
      <c r="Q541" s="2"/>
      <c r="R541" s="2"/>
      <c r="S541" s="2"/>
      <c r="T541" s="2"/>
      <c r="U541" s="2"/>
      <c r="V541" s="2"/>
      <c r="W541" s="2"/>
      <c r="X541" s="2"/>
      <c r="Y541" s="2"/>
      <c r="Z541" s="2"/>
    </row>
    <row r="542" spans="1:26" ht="12.75" hidden="1" customHeight="1" x14ac:dyDescent="0.3">
      <c r="A542" s="1"/>
      <c r="B542" s="1"/>
      <c r="C542" s="2"/>
      <c r="D542" s="2"/>
      <c r="E542" s="2"/>
      <c r="F542" s="2"/>
      <c r="G542" s="2"/>
      <c r="H542" s="2"/>
      <c r="I542" s="2"/>
      <c r="J542" s="62" t="s">
        <v>85</v>
      </c>
      <c r="K542" s="59"/>
      <c r="L542" s="48">
        <f>K536-L539-L540-L541</f>
        <v>0</v>
      </c>
      <c r="M542" s="2"/>
      <c r="N542" s="2"/>
      <c r="O542" s="2"/>
      <c r="P542" s="2"/>
      <c r="Q542" s="2"/>
      <c r="R542" s="2"/>
      <c r="S542" s="2"/>
      <c r="T542" s="2"/>
      <c r="U542" s="2"/>
      <c r="V542" s="2"/>
      <c r="W542" s="2"/>
      <c r="X542" s="2"/>
      <c r="Y542" s="2"/>
      <c r="Z542" s="2"/>
    </row>
    <row r="543" spans="1:26" ht="12.75" hidden="1" customHeight="1" x14ac:dyDescent="0.3">
      <c r="A543" s="1"/>
      <c r="B543" s="1"/>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hidden="1" customHeight="1" x14ac:dyDescent="0.3">
      <c r="A544" s="1"/>
      <c r="B544" s="1"/>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hidden="1" customHeight="1" x14ac:dyDescent="0.3">
      <c r="A545" s="1"/>
      <c r="B545" s="1"/>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hidden="1" customHeight="1" x14ac:dyDescent="0.3">
      <c r="A546" s="1"/>
      <c r="B546" s="1"/>
      <c r="C546" s="2"/>
      <c r="D546" s="2"/>
      <c r="E546" s="11" t="s">
        <v>18</v>
      </c>
      <c r="F546" s="12" t="s">
        <v>89</v>
      </c>
      <c r="G546" s="2"/>
      <c r="H546" s="2"/>
      <c r="I546" s="2"/>
      <c r="J546" s="2"/>
      <c r="K546" s="2"/>
      <c r="L546" s="2"/>
      <c r="M546" s="2"/>
      <c r="N546" s="2"/>
      <c r="O546" s="2"/>
      <c r="P546" s="2"/>
      <c r="Q546" s="2"/>
      <c r="R546" s="2"/>
      <c r="S546" s="2"/>
      <c r="T546" s="2"/>
      <c r="U546" s="2"/>
      <c r="V546" s="2"/>
      <c r="W546" s="2"/>
      <c r="X546" s="2"/>
      <c r="Y546" s="2"/>
      <c r="Z546" s="2"/>
    </row>
    <row r="547" spans="1:26" ht="12.75" hidden="1" customHeight="1" x14ac:dyDescent="0.3">
      <c r="A547" s="1"/>
      <c r="B547" s="1"/>
      <c r="C547" s="2"/>
      <c r="D547" s="2"/>
      <c r="E547" s="11" t="s">
        <v>20</v>
      </c>
      <c r="F547" s="13">
        <v>2029</v>
      </c>
      <c r="G547" s="14"/>
      <c r="H547" s="15" t="b">
        <f>IF(F547=2014,4,IF(F547=2015,5,IF(F547=2016,6,IF(F547=2017,7,IF(F547=2018,8,IF(F547=2019,9,IF(F547=2020,10)))))))</f>
        <v>0</v>
      </c>
      <c r="I547" s="2"/>
      <c r="J547" s="2"/>
      <c r="K547" s="2"/>
      <c r="L547" s="2"/>
      <c r="M547" s="2"/>
      <c r="N547" s="2"/>
      <c r="O547" s="2"/>
      <c r="P547" s="2"/>
      <c r="Q547" s="2"/>
      <c r="R547" s="2"/>
      <c r="S547" s="2"/>
      <c r="T547" s="2"/>
      <c r="U547" s="2"/>
      <c r="V547" s="2"/>
      <c r="W547" s="2"/>
      <c r="X547" s="2"/>
      <c r="Y547" s="2"/>
      <c r="Z547" s="2"/>
    </row>
    <row r="548" spans="1:26" ht="12.75" hidden="1" customHeight="1" x14ac:dyDescent="0.3">
      <c r="A548" s="1"/>
      <c r="B548" s="1"/>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hidden="1" customHeight="1" x14ac:dyDescent="0.3">
      <c r="A549" s="1"/>
      <c r="B549" s="1"/>
      <c r="C549" s="2"/>
      <c r="D549" s="61" t="s">
        <v>21</v>
      </c>
      <c r="E549" s="59"/>
      <c r="F549" s="59"/>
      <c r="G549" s="59"/>
      <c r="H549" s="60"/>
      <c r="I549" s="2"/>
      <c r="J549" s="16"/>
      <c r="K549" s="17" t="s">
        <v>22</v>
      </c>
      <c r="L549" s="17"/>
      <c r="M549" s="18"/>
      <c r="N549" s="2"/>
      <c r="O549" s="2"/>
      <c r="P549" s="2"/>
      <c r="Q549" s="2"/>
      <c r="R549" s="2"/>
      <c r="S549" s="2"/>
      <c r="T549" s="2"/>
      <c r="U549" s="2"/>
      <c r="V549" s="2"/>
      <c r="W549" s="2"/>
      <c r="X549" s="2"/>
      <c r="Y549" s="2"/>
      <c r="Z549" s="2"/>
    </row>
    <row r="550" spans="1:26" ht="30" hidden="1" customHeight="1" x14ac:dyDescent="0.3">
      <c r="A550" s="19" t="s">
        <v>23</v>
      </c>
      <c r="B550" s="19" t="s">
        <v>24</v>
      </c>
      <c r="C550" s="20" t="s">
        <v>25</v>
      </c>
      <c r="D550" s="19" t="s">
        <v>26</v>
      </c>
      <c r="E550" s="21" t="s">
        <v>27</v>
      </c>
      <c r="F550" s="21" t="s">
        <v>28</v>
      </c>
      <c r="G550" s="19" t="s">
        <v>29</v>
      </c>
      <c r="H550" s="19" t="s">
        <v>30</v>
      </c>
      <c r="I550" s="22"/>
      <c r="J550" s="19" t="s">
        <v>26</v>
      </c>
      <c r="K550" s="23" t="s">
        <v>31</v>
      </c>
      <c r="L550" s="23" t="s">
        <v>28</v>
      </c>
      <c r="M550" s="24" t="s">
        <v>29</v>
      </c>
      <c r="N550" s="19" t="s">
        <v>32</v>
      </c>
      <c r="O550" s="2"/>
      <c r="P550" s="2"/>
      <c r="Q550" s="2"/>
      <c r="R550" s="2"/>
      <c r="S550" s="2"/>
      <c r="T550" s="2"/>
      <c r="U550" s="2"/>
      <c r="V550" s="2"/>
      <c r="W550" s="2"/>
      <c r="X550" s="2"/>
      <c r="Y550" s="2"/>
      <c r="Z550" s="2"/>
    </row>
    <row r="551" spans="1:26" ht="25.5" hidden="1" customHeight="1" x14ac:dyDescent="0.3">
      <c r="A551" s="19"/>
      <c r="B551" s="25">
        <v>1609</v>
      </c>
      <c r="C551" s="26" t="s">
        <v>33</v>
      </c>
      <c r="D551" s="49">
        <f t="shared" ref="D551:D591" si="104">G488</f>
        <v>80639928.859999999</v>
      </c>
      <c r="E551" s="50"/>
      <c r="F551" s="50"/>
      <c r="G551" s="49">
        <f t="shared" ref="G551:G591" si="105">D551+E551+F551</f>
        <v>80639928.859999999</v>
      </c>
      <c r="H551" s="49">
        <v>0</v>
      </c>
      <c r="I551" s="22"/>
      <c r="J551" s="51">
        <f t="shared" ref="J551:J591" si="106">M488</f>
        <v>-11549069.609999999</v>
      </c>
      <c r="K551" s="50"/>
      <c r="L551" s="50"/>
      <c r="M551" s="49">
        <f t="shared" ref="M551:M591" si="107">J551+K551+L551</f>
        <v>-11549069.609999999</v>
      </c>
      <c r="N551" s="49">
        <f t="shared" ref="N551:N591" si="108">G551+M551</f>
        <v>69090859.25</v>
      </c>
      <c r="O551" s="2"/>
      <c r="P551" s="2"/>
      <c r="Q551" s="2"/>
      <c r="R551" s="2" t="s">
        <v>92</v>
      </c>
      <c r="S551" s="2"/>
      <c r="T551" s="2"/>
      <c r="U551" s="2"/>
      <c r="V551" s="2"/>
      <c r="W551" s="2"/>
      <c r="X551" s="2"/>
      <c r="Y551" s="2"/>
      <c r="Z551" s="2"/>
    </row>
    <row r="552" spans="1:26" ht="12.75" hidden="1" customHeight="1" x14ac:dyDescent="0.3">
      <c r="A552" s="25">
        <v>12</v>
      </c>
      <c r="B552" s="25">
        <v>1611</v>
      </c>
      <c r="C552" s="26" t="s">
        <v>34</v>
      </c>
      <c r="D552" s="49">
        <f t="shared" si="104"/>
        <v>102758252.34</v>
      </c>
      <c r="E552" s="50"/>
      <c r="F552" s="50"/>
      <c r="G552" s="49">
        <f t="shared" si="105"/>
        <v>102758252.34</v>
      </c>
      <c r="H552" s="49">
        <v>0</v>
      </c>
      <c r="I552" s="52"/>
      <c r="J552" s="51">
        <f t="shared" si="106"/>
        <v>-76714912.270000011</v>
      </c>
      <c r="K552" s="50"/>
      <c r="L552" s="50"/>
      <c r="M552" s="49">
        <f t="shared" si="107"/>
        <v>-76714912.270000011</v>
      </c>
      <c r="N552" s="49">
        <f t="shared" si="108"/>
        <v>26043340.069999993</v>
      </c>
      <c r="O552" s="2"/>
      <c r="P552" s="2"/>
      <c r="Q552" s="2"/>
      <c r="R552" s="2" t="s">
        <v>93</v>
      </c>
      <c r="S552" s="2"/>
      <c r="T552" s="2"/>
      <c r="U552" s="2"/>
      <c r="V552" s="2"/>
      <c r="W552" s="2"/>
      <c r="X552" s="2"/>
      <c r="Y552" s="2"/>
      <c r="Z552" s="2"/>
    </row>
    <row r="553" spans="1:26" ht="12.75" hidden="1" customHeight="1" x14ac:dyDescent="0.3">
      <c r="A553" s="25" t="s">
        <v>35</v>
      </c>
      <c r="B553" s="25">
        <v>1612</v>
      </c>
      <c r="C553" s="26" t="s">
        <v>36</v>
      </c>
      <c r="D553" s="49">
        <f t="shared" si="104"/>
        <v>3288910.89</v>
      </c>
      <c r="E553" s="50"/>
      <c r="F553" s="50"/>
      <c r="G553" s="49">
        <f t="shared" si="105"/>
        <v>3288910.89</v>
      </c>
      <c r="H553" s="49">
        <v>0</v>
      </c>
      <c r="I553" s="52"/>
      <c r="J553" s="51">
        <f t="shared" si="106"/>
        <v>-781355.31</v>
      </c>
      <c r="K553" s="50"/>
      <c r="L553" s="50"/>
      <c r="M553" s="49">
        <f t="shared" si="107"/>
        <v>-781355.31</v>
      </c>
      <c r="N553" s="49">
        <f t="shared" si="108"/>
        <v>2507555.58</v>
      </c>
      <c r="O553" s="2"/>
      <c r="P553" s="2"/>
      <c r="Q553" s="2"/>
      <c r="R553" s="2" t="s">
        <v>94</v>
      </c>
      <c r="S553" s="2"/>
      <c r="T553" s="2"/>
      <c r="U553" s="2"/>
      <c r="V553" s="2"/>
      <c r="W553" s="2"/>
      <c r="X553" s="2"/>
      <c r="Y553" s="2"/>
      <c r="Z553" s="2"/>
    </row>
    <row r="554" spans="1:26" ht="12.75" hidden="1" customHeight="1" x14ac:dyDescent="0.3">
      <c r="A554" s="25" t="s">
        <v>37</v>
      </c>
      <c r="B554" s="25">
        <v>1805</v>
      </c>
      <c r="C554" s="26" t="s">
        <v>38</v>
      </c>
      <c r="D554" s="49">
        <f t="shared" si="104"/>
        <v>17630335.800000001</v>
      </c>
      <c r="E554" s="50"/>
      <c r="F554" s="50"/>
      <c r="G554" s="49">
        <f t="shared" si="105"/>
        <v>17630335.800000001</v>
      </c>
      <c r="H554" s="49">
        <v>0</v>
      </c>
      <c r="I554" s="52"/>
      <c r="J554" s="51">
        <f t="shared" si="106"/>
        <v>0</v>
      </c>
      <c r="K554" s="50"/>
      <c r="L554" s="50"/>
      <c r="M554" s="49">
        <f t="shared" si="107"/>
        <v>0</v>
      </c>
      <c r="N554" s="49">
        <f t="shared" si="108"/>
        <v>17630335.800000001</v>
      </c>
      <c r="O554" s="2"/>
      <c r="P554" s="2"/>
      <c r="Q554" s="2"/>
      <c r="R554" s="2" t="s">
        <v>95</v>
      </c>
      <c r="S554" s="2"/>
      <c r="T554" s="2"/>
      <c r="U554" s="2"/>
      <c r="V554" s="2"/>
      <c r="W554" s="2"/>
      <c r="X554" s="2"/>
      <c r="Y554" s="2"/>
      <c r="Z554" s="2"/>
    </row>
    <row r="555" spans="1:26" ht="12.75" hidden="1" customHeight="1" x14ac:dyDescent="0.3">
      <c r="A555" s="25">
        <v>47</v>
      </c>
      <c r="B555" s="25">
        <v>1808</v>
      </c>
      <c r="C555" s="26" t="s">
        <v>39</v>
      </c>
      <c r="D555" s="49">
        <f t="shared" si="104"/>
        <v>74900465.329999998</v>
      </c>
      <c r="E555" s="50"/>
      <c r="F555" s="50"/>
      <c r="G555" s="49">
        <f t="shared" si="105"/>
        <v>74900465.329999998</v>
      </c>
      <c r="H555" s="49">
        <v>0</v>
      </c>
      <c r="I555" s="52"/>
      <c r="J555" s="51">
        <f t="shared" si="106"/>
        <v>-16116757.519999998</v>
      </c>
      <c r="K555" s="50"/>
      <c r="L555" s="50"/>
      <c r="M555" s="49">
        <f t="shared" si="107"/>
        <v>-16116757.519999998</v>
      </c>
      <c r="N555" s="49">
        <f t="shared" si="108"/>
        <v>58783707.810000002</v>
      </c>
      <c r="O555" s="2"/>
      <c r="P555" s="2"/>
      <c r="Q555" s="2"/>
      <c r="R555" s="2" t="s">
        <v>96</v>
      </c>
      <c r="S555" s="2"/>
      <c r="T555" s="2"/>
      <c r="U555" s="2"/>
      <c r="V555" s="2"/>
      <c r="W555" s="2"/>
      <c r="X555" s="2"/>
      <c r="Y555" s="2"/>
      <c r="Z555" s="2"/>
    </row>
    <row r="556" spans="1:26" ht="12.75" hidden="1" customHeight="1" x14ac:dyDescent="0.3">
      <c r="A556" s="25">
        <v>13</v>
      </c>
      <c r="B556" s="25">
        <v>1810</v>
      </c>
      <c r="C556" s="26" t="s">
        <v>40</v>
      </c>
      <c r="D556" s="49">
        <f t="shared" si="104"/>
        <v>0</v>
      </c>
      <c r="E556" s="50"/>
      <c r="F556" s="50"/>
      <c r="G556" s="49">
        <f t="shared" si="105"/>
        <v>0</v>
      </c>
      <c r="H556" s="49">
        <v>0</v>
      </c>
      <c r="I556" s="52"/>
      <c r="J556" s="51">
        <f t="shared" si="106"/>
        <v>0</v>
      </c>
      <c r="K556" s="50"/>
      <c r="L556" s="50"/>
      <c r="M556" s="49">
        <f t="shared" si="107"/>
        <v>0</v>
      </c>
      <c r="N556" s="49">
        <f t="shared" si="108"/>
        <v>0</v>
      </c>
      <c r="O556" s="2"/>
      <c r="P556" s="2"/>
      <c r="Q556" s="2"/>
      <c r="R556" s="2" t="s">
        <v>97</v>
      </c>
      <c r="S556" s="2"/>
      <c r="T556" s="2"/>
      <c r="U556" s="2"/>
      <c r="V556" s="2"/>
      <c r="W556" s="2"/>
      <c r="X556" s="2"/>
      <c r="Y556" s="2"/>
      <c r="Z556" s="2"/>
    </row>
    <row r="557" spans="1:26" ht="12.75" hidden="1" customHeight="1" x14ac:dyDescent="0.3">
      <c r="A557" s="25">
        <v>47</v>
      </c>
      <c r="B557" s="25">
        <v>1815</v>
      </c>
      <c r="C557" s="26" t="s">
        <v>41</v>
      </c>
      <c r="D557" s="49">
        <f t="shared" si="104"/>
        <v>165969213.29000002</v>
      </c>
      <c r="E557" s="50"/>
      <c r="F557" s="50"/>
      <c r="G557" s="49">
        <f t="shared" si="105"/>
        <v>165969213.29000002</v>
      </c>
      <c r="H557" s="49">
        <v>0</v>
      </c>
      <c r="I557" s="52"/>
      <c r="J557" s="51">
        <f t="shared" si="106"/>
        <v>-43678244.689999998</v>
      </c>
      <c r="K557" s="50"/>
      <c r="L557" s="50"/>
      <c r="M557" s="49">
        <f t="shared" si="107"/>
        <v>-43678244.689999998</v>
      </c>
      <c r="N557" s="49">
        <f t="shared" si="108"/>
        <v>122290968.60000002</v>
      </c>
      <c r="O557" s="2"/>
      <c r="P557" s="2"/>
      <c r="Q557" s="2"/>
      <c r="R557" s="2" t="s">
        <v>98</v>
      </c>
      <c r="S557" s="2"/>
      <c r="T557" s="2"/>
      <c r="U557" s="2"/>
      <c r="V557" s="2"/>
      <c r="W557" s="2"/>
      <c r="X557" s="2"/>
      <c r="Y557" s="2"/>
      <c r="Z557" s="2"/>
    </row>
    <row r="558" spans="1:26" ht="12.75" hidden="1" customHeight="1" x14ac:dyDescent="0.3">
      <c r="A558" s="25">
        <v>47</v>
      </c>
      <c r="B558" s="25">
        <v>1820</v>
      </c>
      <c r="C558" s="26" t="s">
        <v>42</v>
      </c>
      <c r="D558" s="49">
        <f t="shared" si="104"/>
        <v>150842691.94999999</v>
      </c>
      <c r="E558" s="50"/>
      <c r="F558" s="50"/>
      <c r="G558" s="49">
        <f t="shared" si="105"/>
        <v>150842691.94999999</v>
      </c>
      <c r="H558" s="49">
        <v>0</v>
      </c>
      <c r="I558" s="52"/>
      <c r="J558" s="51">
        <f t="shared" si="106"/>
        <v>-46273751.369999997</v>
      </c>
      <c r="K558" s="50"/>
      <c r="L558" s="50"/>
      <c r="M558" s="49">
        <f t="shared" si="107"/>
        <v>-46273751.369999997</v>
      </c>
      <c r="N558" s="49">
        <f t="shared" si="108"/>
        <v>104568940.57999998</v>
      </c>
      <c r="O558" s="2"/>
      <c r="P558" s="2"/>
      <c r="Q558" s="2"/>
      <c r="R558" s="2" t="s">
        <v>99</v>
      </c>
      <c r="S558" s="2"/>
      <c r="T558" s="2"/>
      <c r="U558" s="2"/>
      <c r="V558" s="2"/>
      <c r="W558" s="2"/>
      <c r="X558" s="2"/>
      <c r="Y558" s="2"/>
      <c r="Z558" s="2"/>
    </row>
    <row r="559" spans="1:26" ht="12.75" hidden="1" customHeight="1" x14ac:dyDescent="0.3">
      <c r="A559" s="25">
        <v>47</v>
      </c>
      <c r="B559" s="25">
        <v>1825</v>
      </c>
      <c r="C559" s="26" t="s">
        <v>43</v>
      </c>
      <c r="D559" s="49">
        <f t="shared" si="104"/>
        <v>0</v>
      </c>
      <c r="E559" s="50"/>
      <c r="F559" s="50"/>
      <c r="G559" s="49">
        <f t="shared" si="105"/>
        <v>0</v>
      </c>
      <c r="H559" s="49">
        <v>0</v>
      </c>
      <c r="I559" s="52"/>
      <c r="J559" s="51">
        <f t="shared" si="106"/>
        <v>0</v>
      </c>
      <c r="K559" s="50"/>
      <c r="L559" s="50"/>
      <c r="M559" s="49">
        <f t="shared" si="107"/>
        <v>0</v>
      </c>
      <c r="N559" s="49">
        <f t="shared" si="108"/>
        <v>0</v>
      </c>
      <c r="O559" s="2"/>
      <c r="P559" s="2"/>
      <c r="Q559" s="2"/>
      <c r="R559" s="2" t="s">
        <v>100</v>
      </c>
      <c r="S559" s="2"/>
      <c r="T559" s="2"/>
      <c r="U559" s="2"/>
      <c r="V559" s="2"/>
      <c r="W559" s="2"/>
      <c r="X559" s="2"/>
      <c r="Y559" s="2"/>
      <c r="Z559" s="2"/>
    </row>
    <row r="560" spans="1:26" ht="12.75" hidden="1" customHeight="1" x14ac:dyDescent="0.3">
      <c r="A560" s="25">
        <v>47</v>
      </c>
      <c r="B560" s="25">
        <v>1830</v>
      </c>
      <c r="C560" s="26" t="s">
        <v>44</v>
      </c>
      <c r="D560" s="49">
        <f t="shared" si="104"/>
        <v>208783700.55000001</v>
      </c>
      <c r="E560" s="50"/>
      <c r="F560" s="50"/>
      <c r="G560" s="49">
        <f t="shared" si="105"/>
        <v>208783700.55000001</v>
      </c>
      <c r="H560" s="49">
        <v>0</v>
      </c>
      <c r="I560" s="52"/>
      <c r="J560" s="51">
        <f t="shared" si="106"/>
        <v>-40635799.859999992</v>
      </c>
      <c r="K560" s="50"/>
      <c r="L560" s="50"/>
      <c r="M560" s="49">
        <f t="shared" si="107"/>
        <v>-40635799.859999992</v>
      </c>
      <c r="N560" s="49">
        <f t="shared" si="108"/>
        <v>168147900.69000003</v>
      </c>
      <c r="O560" s="2"/>
      <c r="P560" s="2"/>
      <c r="Q560" s="2"/>
      <c r="R560" s="2" t="s">
        <v>101</v>
      </c>
      <c r="S560" s="2"/>
      <c r="T560" s="2"/>
      <c r="U560" s="2"/>
      <c r="V560" s="2"/>
      <c r="W560" s="2"/>
      <c r="X560" s="2"/>
      <c r="Y560" s="2"/>
      <c r="Z560" s="2"/>
    </row>
    <row r="561" spans="1:26" ht="12.75" hidden="1" customHeight="1" x14ac:dyDescent="0.3">
      <c r="A561" s="25">
        <v>47</v>
      </c>
      <c r="B561" s="25">
        <v>1835</v>
      </c>
      <c r="C561" s="26" t="s">
        <v>45</v>
      </c>
      <c r="D561" s="49">
        <f t="shared" si="104"/>
        <v>189332047.98000002</v>
      </c>
      <c r="E561" s="50"/>
      <c r="F561" s="50"/>
      <c r="G561" s="49">
        <f t="shared" si="105"/>
        <v>189332047.98000002</v>
      </c>
      <c r="H561" s="49">
        <v>0</v>
      </c>
      <c r="I561" s="52"/>
      <c r="J561" s="51">
        <f t="shared" si="106"/>
        <v>-39158496.68</v>
      </c>
      <c r="K561" s="50"/>
      <c r="L561" s="50"/>
      <c r="M561" s="49">
        <f t="shared" si="107"/>
        <v>-39158496.68</v>
      </c>
      <c r="N561" s="49">
        <f t="shared" si="108"/>
        <v>150173551.30000001</v>
      </c>
      <c r="O561" s="2"/>
      <c r="P561" s="2"/>
      <c r="Q561" s="2"/>
      <c r="R561" s="2" t="s">
        <v>102</v>
      </c>
      <c r="S561" s="2"/>
      <c r="T561" s="2"/>
      <c r="U561" s="2"/>
      <c r="V561" s="2"/>
      <c r="W561" s="2"/>
      <c r="X561" s="2"/>
      <c r="Y561" s="2"/>
      <c r="Z561" s="2"/>
    </row>
    <row r="562" spans="1:26" ht="12.75" hidden="1" customHeight="1" x14ac:dyDescent="0.3">
      <c r="A562" s="25">
        <v>47</v>
      </c>
      <c r="B562" s="25">
        <v>1840</v>
      </c>
      <c r="C562" s="26" t="s">
        <v>46</v>
      </c>
      <c r="D562" s="49">
        <f t="shared" si="104"/>
        <v>495971132.38</v>
      </c>
      <c r="E562" s="50"/>
      <c r="F562" s="50"/>
      <c r="G562" s="49">
        <f t="shared" si="105"/>
        <v>495971132.38</v>
      </c>
      <c r="H562" s="49">
        <v>0</v>
      </c>
      <c r="I562" s="52"/>
      <c r="J562" s="51">
        <f t="shared" si="106"/>
        <v>-79412326.640000001</v>
      </c>
      <c r="K562" s="50"/>
      <c r="L562" s="50"/>
      <c r="M562" s="49">
        <f t="shared" si="107"/>
        <v>-79412326.640000001</v>
      </c>
      <c r="N562" s="49">
        <f t="shared" si="108"/>
        <v>416558805.74000001</v>
      </c>
      <c r="O562" s="2"/>
      <c r="P562" s="2"/>
      <c r="Q562" s="2"/>
      <c r="R562" s="2" t="s">
        <v>103</v>
      </c>
      <c r="S562" s="2"/>
      <c r="T562" s="2"/>
      <c r="U562" s="2"/>
      <c r="V562" s="2"/>
      <c r="W562" s="2"/>
      <c r="X562" s="2"/>
      <c r="Y562" s="2"/>
      <c r="Z562" s="2"/>
    </row>
    <row r="563" spans="1:26" ht="12.75" hidden="1" customHeight="1" x14ac:dyDescent="0.3">
      <c r="A563" s="25">
        <v>47</v>
      </c>
      <c r="B563" s="25">
        <v>1845</v>
      </c>
      <c r="C563" s="26" t="s">
        <v>47</v>
      </c>
      <c r="D563" s="49">
        <f t="shared" si="104"/>
        <v>299007498.93000001</v>
      </c>
      <c r="E563" s="50"/>
      <c r="F563" s="50"/>
      <c r="G563" s="49">
        <f t="shared" si="105"/>
        <v>299007498.93000001</v>
      </c>
      <c r="H563" s="49">
        <v>0</v>
      </c>
      <c r="I563" s="52"/>
      <c r="J563" s="51">
        <f t="shared" si="106"/>
        <v>-68467969.280000001</v>
      </c>
      <c r="K563" s="50"/>
      <c r="L563" s="50"/>
      <c r="M563" s="49">
        <f t="shared" si="107"/>
        <v>-68467969.280000001</v>
      </c>
      <c r="N563" s="49">
        <f t="shared" si="108"/>
        <v>230539529.65000001</v>
      </c>
      <c r="O563" s="2"/>
      <c r="P563" s="2"/>
      <c r="Q563" s="2"/>
      <c r="R563" s="2" t="s">
        <v>104</v>
      </c>
      <c r="S563" s="2"/>
      <c r="T563" s="2"/>
      <c r="U563" s="2"/>
      <c r="V563" s="2"/>
      <c r="W563" s="2"/>
      <c r="X563" s="2"/>
      <c r="Y563" s="2"/>
      <c r="Z563" s="2"/>
    </row>
    <row r="564" spans="1:26" ht="12.75" hidden="1" customHeight="1" x14ac:dyDescent="0.3">
      <c r="A564" s="25">
        <v>47</v>
      </c>
      <c r="B564" s="25">
        <v>1850</v>
      </c>
      <c r="C564" s="26" t="s">
        <v>48</v>
      </c>
      <c r="D564" s="49">
        <f t="shared" si="104"/>
        <v>158645540.54000002</v>
      </c>
      <c r="E564" s="50"/>
      <c r="F564" s="50"/>
      <c r="G564" s="49">
        <f t="shared" si="105"/>
        <v>158645540.54000002</v>
      </c>
      <c r="H564" s="49">
        <v>0</v>
      </c>
      <c r="I564" s="52"/>
      <c r="J564" s="51">
        <f t="shared" si="106"/>
        <v>-36184826.289999999</v>
      </c>
      <c r="K564" s="50"/>
      <c r="L564" s="50"/>
      <c r="M564" s="49">
        <f t="shared" si="107"/>
        <v>-36184826.289999999</v>
      </c>
      <c r="N564" s="49">
        <f t="shared" si="108"/>
        <v>122460714.25000003</v>
      </c>
      <c r="O564" s="2"/>
      <c r="P564" s="2"/>
      <c r="Q564" s="2"/>
      <c r="R564" s="2" t="s">
        <v>105</v>
      </c>
      <c r="S564" s="2"/>
      <c r="T564" s="2"/>
      <c r="U564" s="2"/>
      <c r="V564" s="2"/>
      <c r="W564" s="2"/>
      <c r="X564" s="2"/>
      <c r="Y564" s="2"/>
      <c r="Z564" s="2"/>
    </row>
    <row r="565" spans="1:26" ht="12.75" hidden="1" customHeight="1" x14ac:dyDescent="0.3">
      <c r="A565" s="25">
        <v>47</v>
      </c>
      <c r="B565" s="25">
        <v>1855</v>
      </c>
      <c r="C565" s="26" t="s">
        <v>49</v>
      </c>
      <c r="D565" s="49">
        <f t="shared" si="104"/>
        <v>107784374.27999997</v>
      </c>
      <c r="E565" s="50"/>
      <c r="F565" s="50"/>
      <c r="G565" s="49">
        <f t="shared" si="105"/>
        <v>107784374.27999997</v>
      </c>
      <c r="H565" s="49">
        <v>0</v>
      </c>
      <c r="I565" s="52"/>
      <c r="J565" s="51">
        <f t="shared" si="106"/>
        <v>-22547934.849999998</v>
      </c>
      <c r="K565" s="50"/>
      <c r="L565" s="50"/>
      <c r="M565" s="49">
        <f t="shared" si="107"/>
        <v>-22547934.849999998</v>
      </c>
      <c r="N565" s="49">
        <f t="shared" si="108"/>
        <v>85236439.429999977</v>
      </c>
      <c r="O565" s="2"/>
      <c r="P565" s="2"/>
      <c r="Q565" s="2"/>
      <c r="R565" s="2" t="s">
        <v>106</v>
      </c>
      <c r="S565" s="2"/>
      <c r="T565" s="2"/>
      <c r="U565" s="2"/>
      <c r="V565" s="2"/>
      <c r="W565" s="2"/>
      <c r="X565" s="2"/>
      <c r="Y565" s="2"/>
      <c r="Z565" s="2"/>
    </row>
    <row r="566" spans="1:26" ht="12.75" hidden="1" customHeight="1" x14ac:dyDescent="0.3">
      <c r="A566" s="25">
        <v>47</v>
      </c>
      <c r="B566" s="25">
        <v>1860</v>
      </c>
      <c r="C566" s="26" t="s">
        <v>50</v>
      </c>
      <c r="D566" s="49">
        <f t="shared" si="104"/>
        <v>0</v>
      </c>
      <c r="E566" s="50"/>
      <c r="F566" s="50"/>
      <c r="G566" s="49">
        <f t="shared" si="105"/>
        <v>0</v>
      </c>
      <c r="H566" s="49">
        <v>0</v>
      </c>
      <c r="I566" s="52"/>
      <c r="J566" s="51">
        <f t="shared" si="106"/>
        <v>0</v>
      </c>
      <c r="K566" s="50"/>
      <c r="L566" s="50"/>
      <c r="M566" s="49">
        <f t="shared" si="107"/>
        <v>0</v>
      </c>
      <c r="N566" s="49">
        <f t="shared" si="108"/>
        <v>0</v>
      </c>
      <c r="O566" s="2"/>
      <c r="P566" s="2"/>
      <c r="Q566" s="2"/>
      <c r="R566" s="2" t="s">
        <v>107</v>
      </c>
      <c r="S566" s="2"/>
      <c r="T566" s="2"/>
      <c r="U566" s="2"/>
      <c r="V566" s="2"/>
      <c r="W566" s="2"/>
      <c r="X566" s="2"/>
      <c r="Y566" s="2"/>
      <c r="Z566" s="2"/>
    </row>
    <row r="567" spans="1:26" ht="12.75" hidden="1" customHeight="1" x14ac:dyDescent="0.3">
      <c r="A567" s="25">
        <v>47</v>
      </c>
      <c r="B567" s="25">
        <v>1860</v>
      </c>
      <c r="C567" s="26" t="s">
        <v>51</v>
      </c>
      <c r="D567" s="49">
        <f t="shared" si="104"/>
        <v>77471882.930000007</v>
      </c>
      <c r="E567" s="50"/>
      <c r="F567" s="50"/>
      <c r="G567" s="49">
        <f t="shared" si="105"/>
        <v>77471882.930000007</v>
      </c>
      <c r="H567" s="49">
        <v>0</v>
      </c>
      <c r="I567" s="52"/>
      <c r="J567" s="51">
        <f t="shared" si="106"/>
        <v>-43537223.899999999</v>
      </c>
      <c r="K567" s="50"/>
      <c r="L567" s="50"/>
      <c r="M567" s="49">
        <f t="shared" si="107"/>
        <v>-43537223.899999999</v>
      </c>
      <c r="N567" s="49">
        <f t="shared" si="108"/>
        <v>33934659.030000009</v>
      </c>
      <c r="O567" s="2"/>
      <c r="P567" s="2"/>
      <c r="Q567" s="2"/>
      <c r="R567" s="2" t="s">
        <v>107</v>
      </c>
      <c r="S567" s="2"/>
      <c r="T567" s="2"/>
      <c r="U567" s="2"/>
      <c r="V567" s="2"/>
      <c r="W567" s="2"/>
      <c r="X567" s="2"/>
      <c r="Y567" s="2"/>
      <c r="Z567" s="2"/>
    </row>
    <row r="568" spans="1:26" ht="12.75" hidden="1" customHeight="1" x14ac:dyDescent="0.3">
      <c r="A568" s="25" t="s">
        <v>37</v>
      </c>
      <c r="B568" s="25">
        <v>1905</v>
      </c>
      <c r="C568" s="26" t="s">
        <v>38</v>
      </c>
      <c r="D568" s="49">
        <f t="shared" si="104"/>
        <v>19740204.710000001</v>
      </c>
      <c r="E568" s="50"/>
      <c r="F568" s="50"/>
      <c r="G568" s="49">
        <f t="shared" si="105"/>
        <v>19740204.710000001</v>
      </c>
      <c r="H568" s="49">
        <v>0</v>
      </c>
      <c r="I568" s="52"/>
      <c r="J568" s="51">
        <f t="shared" si="106"/>
        <v>0</v>
      </c>
      <c r="K568" s="50"/>
      <c r="L568" s="50"/>
      <c r="M568" s="49">
        <f t="shared" si="107"/>
        <v>0</v>
      </c>
      <c r="N568" s="49">
        <f t="shared" si="108"/>
        <v>19740204.710000001</v>
      </c>
      <c r="O568" s="2"/>
      <c r="P568" s="2"/>
      <c r="Q568" s="2"/>
      <c r="R568" s="2" t="s">
        <v>108</v>
      </c>
      <c r="S568" s="2"/>
      <c r="T568" s="2"/>
      <c r="U568" s="2"/>
      <c r="V568" s="2"/>
      <c r="W568" s="2"/>
      <c r="X568" s="2"/>
      <c r="Y568" s="2"/>
      <c r="Z568" s="2"/>
    </row>
    <row r="569" spans="1:26" ht="12.75" hidden="1" customHeight="1" x14ac:dyDescent="0.3">
      <c r="A569" s="25">
        <v>47</v>
      </c>
      <c r="B569" s="25">
        <v>1908</v>
      </c>
      <c r="C569" s="26" t="s">
        <v>52</v>
      </c>
      <c r="D569" s="49">
        <f t="shared" si="104"/>
        <v>76240287.369999975</v>
      </c>
      <c r="E569" s="50"/>
      <c r="F569" s="50"/>
      <c r="G569" s="49">
        <f t="shared" si="105"/>
        <v>76240287.369999975</v>
      </c>
      <c r="H569" s="49">
        <v>0</v>
      </c>
      <c r="I569" s="52"/>
      <c r="J569" s="51">
        <f t="shared" si="106"/>
        <v>-15428523.149999999</v>
      </c>
      <c r="K569" s="50"/>
      <c r="L569" s="50"/>
      <c r="M569" s="49">
        <f t="shared" si="107"/>
        <v>-15428523.149999999</v>
      </c>
      <c r="N569" s="49">
        <f t="shared" si="108"/>
        <v>60811764.219999976</v>
      </c>
      <c r="O569" s="2"/>
      <c r="P569" s="2"/>
      <c r="Q569" s="2"/>
      <c r="R569" s="2" t="s">
        <v>109</v>
      </c>
      <c r="S569" s="2"/>
      <c r="T569" s="2"/>
      <c r="U569" s="2"/>
      <c r="V569" s="2"/>
      <c r="W569" s="2"/>
      <c r="X569" s="2"/>
      <c r="Y569" s="2"/>
      <c r="Z569" s="2"/>
    </row>
    <row r="570" spans="1:26" ht="12.75" hidden="1" customHeight="1" x14ac:dyDescent="0.3">
      <c r="A570" s="25">
        <v>13</v>
      </c>
      <c r="B570" s="25">
        <v>1910</v>
      </c>
      <c r="C570" s="26" t="s">
        <v>40</v>
      </c>
      <c r="D570" s="49">
        <f t="shared" si="104"/>
        <v>0</v>
      </c>
      <c r="E570" s="50"/>
      <c r="F570" s="50"/>
      <c r="G570" s="49">
        <f t="shared" si="105"/>
        <v>0</v>
      </c>
      <c r="H570" s="49">
        <v>0</v>
      </c>
      <c r="I570" s="52"/>
      <c r="J570" s="51">
        <f t="shared" si="106"/>
        <v>0</v>
      </c>
      <c r="K570" s="50"/>
      <c r="L570" s="50"/>
      <c r="M570" s="49">
        <f t="shared" si="107"/>
        <v>0</v>
      </c>
      <c r="N570" s="49">
        <f t="shared" si="108"/>
        <v>0</v>
      </c>
      <c r="O570" s="2"/>
      <c r="P570" s="2"/>
      <c r="Q570" s="2"/>
      <c r="R570" s="2" t="s">
        <v>110</v>
      </c>
      <c r="S570" s="2"/>
      <c r="T570" s="2"/>
      <c r="U570" s="2"/>
      <c r="V570" s="2"/>
      <c r="W570" s="2"/>
      <c r="X570" s="2"/>
      <c r="Y570" s="2"/>
      <c r="Z570" s="2"/>
    </row>
    <row r="571" spans="1:26" ht="12.75" hidden="1" customHeight="1" x14ac:dyDescent="0.3">
      <c r="A571" s="25">
        <v>8</v>
      </c>
      <c r="B571" s="25">
        <v>1915</v>
      </c>
      <c r="C571" s="26" t="s">
        <v>53</v>
      </c>
      <c r="D571" s="49">
        <f t="shared" si="104"/>
        <v>4864786.7500000009</v>
      </c>
      <c r="E571" s="50"/>
      <c r="F571" s="50"/>
      <c r="G571" s="49">
        <f t="shared" si="105"/>
        <v>4864786.7500000009</v>
      </c>
      <c r="H571" s="49">
        <v>0</v>
      </c>
      <c r="I571" s="52"/>
      <c r="J571" s="51">
        <f t="shared" si="106"/>
        <v>-3248525.7600000002</v>
      </c>
      <c r="K571" s="50"/>
      <c r="L571" s="50"/>
      <c r="M571" s="49">
        <f t="shared" si="107"/>
        <v>-3248525.7600000002</v>
      </c>
      <c r="N571" s="49">
        <f t="shared" si="108"/>
        <v>1616260.9900000007</v>
      </c>
      <c r="O571" s="2"/>
      <c r="P571" s="2"/>
      <c r="Q571" s="2"/>
      <c r="R571" s="2" t="s">
        <v>111</v>
      </c>
      <c r="S571" s="2"/>
      <c r="T571" s="2"/>
      <c r="U571" s="2"/>
      <c r="V571" s="2"/>
      <c r="W571" s="2"/>
      <c r="X571" s="2"/>
      <c r="Y571" s="2"/>
      <c r="Z571" s="2"/>
    </row>
    <row r="572" spans="1:26" ht="12.75" hidden="1" customHeight="1" x14ac:dyDescent="0.3">
      <c r="A572" s="25">
        <v>8</v>
      </c>
      <c r="B572" s="25">
        <v>1915</v>
      </c>
      <c r="C572" s="26" t="s">
        <v>54</v>
      </c>
      <c r="D572" s="49">
        <f t="shared" si="104"/>
        <v>0</v>
      </c>
      <c r="E572" s="50"/>
      <c r="F572" s="50"/>
      <c r="G572" s="49">
        <f t="shared" si="105"/>
        <v>0</v>
      </c>
      <c r="H572" s="49">
        <v>0</v>
      </c>
      <c r="I572" s="52"/>
      <c r="J572" s="51">
        <f t="shared" si="106"/>
        <v>0</v>
      </c>
      <c r="K572" s="50"/>
      <c r="L572" s="50"/>
      <c r="M572" s="49">
        <f t="shared" si="107"/>
        <v>0</v>
      </c>
      <c r="N572" s="49">
        <f t="shared" si="108"/>
        <v>0</v>
      </c>
      <c r="O572" s="2"/>
      <c r="P572" s="2"/>
      <c r="Q572" s="2"/>
      <c r="R572" s="2" t="s">
        <v>111</v>
      </c>
      <c r="S572" s="2"/>
      <c r="T572" s="2"/>
      <c r="U572" s="2"/>
      <c r="V572" s="2"/>
      <c r="W572" s="2"/>
      <c r="X572" s="2"/>
      <c r="Y572" s="2"/>
      <c r="Z572" s="2"/>
    </row>
    <row r="573" spans="1:26" ht="12.75" hidden="1" customHeight="1" x14ac:dyDescent="0.3">
      <c r="A573" s="25">
        <v>10</v>
      </c>
      <c r="B573" s="25">
        <v>1920</v>
      </c>
      <c r="C573" s="26" t="s">
        <v>55</v>
      </c>
      <c r="D573" s="49">
        <f t="shared" si="104"/>
        <v>0</v>
      </c>
      <c r="E573" s="50"/>
      <c r="F573" s="50"/>
      <c r="G573" s="49">
        <f t="shared" si="105"/>
        <v>0</v>
      </c>
      <c r="H573" s="49">
        <v>0</v>
      </c>
      <c r="I573" s="52"/>
      <c r="J573" s="51">
        <f t="shared" si="106"/>
        <v>0</v>
      </c>
      <c r="K573" s="50"/>
      <c r="L573" s="50"/>
      <c r="M573" s="49">
        <f t="shared" si="107"/>
        <v>0</v>
      </c>
      <c r="N573" s="49">
        <f t="shared" si="108"/>
        <v>0</v>
      </c>
      <c r="O573" s="2"/>
      <c r="P573" s="2"/>
      <c r="Q573" s="2"/>
      <c r="R573" s="2" t="s">
        <v>112</v>
      </c>
      <c r="S573" s="2"/>
      <c r="T573" s="2"/>
      <c r="U573" s="2"/>
      <c r="V573" s="2"/>
      <c r="W573" s="2"/>
      <c r="X573" s="2"/>
      <c r="Y573" s="2"/>
      <c r="Z573" s="2"/>
    </row>
    <row r="574" spans="1:26" ht="12.75" hidden="1" customHeight="1" x14ac:dyDescent="0.3">
      <c r="A574" s="25">
        <v>45</v>
      </c>
      <c r="B574" s="25">
        <v>1920</v>
      </c>
      <c r="C574" s="26" t="s">
        <v>56</v>
      </c>
      <c r="D574" s="49">
        <f t="shared" si="104"/>
        <v>0</v>
      </c>
      <c r="E574" s="50"/>
      <c r="F574" s="50"/>
      <c r="G574" s="49">
        <f t="shared" si="105"/>
        <v>0</v>
      </c>
      <c r="H574" s="49">
        <v>0</v>
      </c>
      <c r="I574" s="52"/>
      <c r="J574" s="51">
        <f t="shared" si="106"/>
        <v>0</v>
      </c>
      <c r="K574" s="50"/>
      <c r="L574" s="50"/>
      <c r="M574" s="49">
        <f t="shared" si="107"/>
        <v>0</v>
      </c>
      <c r="N574" s="49">
        <f t="shared" si="108"/>
        <v>0</v>
      </c>
      <c r="O574" s="2"/>
      <c r="P574" s="2"/>
      <c r="Q574" s="2"/>
      <c r="R574" s="2" t="s">
        <v>112</v>
      </c>
      <c r="S574" s="2"/>
      <c r="T574" s="2"/>
      <c r="U574" s="2"/>
      <c r="V574" s="2"/>
      <c r="W574" s="2"/>
      <c r="X574" s="2"/>
      <c r="Y574" s="2"/>
      <c r="Z574" s="2"/>
    </row>
    <row r="575" spans="1:26" ht="12.75" hidden="1" customHeight="1" x14ac:dyDescent="0.3">
      <c r="A575" s="25">
        <v>50</v>
      </c>
      <c r="B575" s="25">
        <v>1920</v>
      </c>
      <c r="C575" s="26" t="s">
        <v>57</v>
      </c>
      <c r="D575" s="49">
        <f t="shared" si="104"/>
        <v>34035335.370000005</v>
      </c>
      <c r="E575" s="50"/>
      <c r="F575" s="50"/>
      <c r="G575" s="49">
        <f t="shared" si="105"/>
        <v>34035335.370000005</v>
      </c>
      <c r="H575" s="49">
        <v>0</v>
      </c>
      <c r="I575" s="52"/>
      <c r="J575" s="51">
        <f t="shared" si="106"/>
        <v>-14691194.470000001</v>
      </c>
      <c r="K575" s="50"/>
      <c r="L575" s="50"/>
      <c r="M575" s="49">
        <f t="shared" si="107"/>
        <v>-14691194.470000001</v>
      </c>
      <c r="N575" s="49">
        <f t="shared" si="108"/>
        <v>19344140.900000006</v>
      </c>
      <c r="O575" s="2"/>
      <c r="P575" s="2"/>
      <c r="Q575" s="2"/>
      <c r="R575" s="2" t="s">
        <v>112</v>
      </c>
      <c r="S575" s="2"/>
      <c r="T575" s="2"/>
      <c r="U575" s="2"/>
      <c r="V575" s="2"/>
      <c r="W575" s="2"/>
      <c r="X575" s="2"/>
      <c r="Y575" s="2"/>
      <c r="Z575" s="2"/>
    </row>
    <row r="576" spans="1:26" ht="12.75" hidden="1" customHeight="1" x14ac:dyDescent="0.3">
      <c r="A576" s="25">
        <v>10</v>
      </c>
      <c r="B576" s="25">
        <v>1930</v>
      </c>
      <c r="C576" s="26" t="s">
        <v>58</v>
      </c>
      <c r="D576" s="49">
        <f t="shared" si="104"/>
        <v>33924458.609999999</v>
      </c>
      <c r="E576" s="50"/>
      <c r="F576" s="50"/>
      <c r="G576" s="49">
        <f t="shared" si="105"/>
        <v>33924458.609999999</v>
      </c>
      <c r="H576" s="49">
        <v>0</v>
      </c>
      <c r="I576" s="52"/>
      <c r="J576" s="51">
        <f t="shared" si="106"/>
        <v>-16025657.26</v>
      </c>
      <c r="K576" s="50"/>
      <c r="L576" s="50"/>
      <c r="M576" s="49">
        <f t="shared" si="107"/>
        <v>-16025657.26</v>
      </c>
      <c r="N576" s="49">
        <f t="shared" si="108"/>
        <v>17898801.350000001</v>
      </c>
      <c r="O576" s="2"/>
      <c r="P576" s="2"/>
      <c r="Q576" s="2"/>
      <c r="R576" s="2" t="s">
        <v>113</v>
      </c>
      <c r="S576" s="2"/>
      <c r="T576" s="2"/>
      <c r="U576" s="2"/>
      <c r="V576" s="2"/>
      <c r="W576" s="2"/>
      <c r="X576" s="2"/>
      <c r="Y576" s="2"/>
      <c r="Z576" s="2"/>
    </row>
    <row r="577" spans="1:26" ht="12.75" hidden="1" customHeight="1" x14ac:dyDescent="0.3">
      <c r="A577" s="25">
        <v>8</v>
      </c>
      <c r="B577" s="25">
        <v>1935</v>
      </c>
      <c r="C577" s="26" t="s">
        <v>59</v>
      </c>
      <c r="D577" s="49">
        <f t="shared" si="104"/>
        <v>696752.47000000009</v>
      </c>
      <c r="E577" s="50"/>
      <c r="F577" s="50"/>
      <c r="G577" s="49">
        <f t="shared" si="105"/>
        <v>696752.47000000009</v>
      </c>
      <c r="H577" s="49">
        <v>0</v>
      </c>
      <c r="I577" s="52"/>
      <c r="J577" s="51">
        <f t="shared" si="106"/>
        <v>-423101.51999999996</v>
      </c>
      <c r="K577" s="50"/>
      <c r="L577" s="50"/>
      <c r="M577" s="49">
        <f t="shared" si="107"/>
        <v>-423101.51999999996</v>
      </c>
      <c r="N577" s="49">
        <f t="shared" si="108"/>
        <v>273650.95000000013</v>
      </c>
      <c r="O577" s="2"/>
      <c r="P577" s="2"/>
      <c r="Q577" s="2"/>
      <c r="R577" s="2" t="s">
        <v>114</v>
      </c>
      <c r="S577" s="2"/>
      <c r="T577" s="2"/>
      <c r="U577" s="2"/>
      <c r="V577" s="2"/>
      <c r="W577" s="2"/>
      <c r="X577" s="2"/>
      <c r="Y577" s="2"/>
      <c r="Z577" s="2"/>
    </row>
    <row r="578" spans="1:26" ht="12.75" hidden="1" customHeight="1" x14ac:dyDescent="0.3">
      <c r="A578" s="25">
        <v>8</v>
      </c>
      <c r="B578" s="25">
        <v>1940</v>
      </c>
      <c r="C578" s="26" t="s">
        <v>60</v>
      </c>
      <c r="D578" s="49">
        <f t="shared" si="104"/>
        <v>7418807.1200000001</v>
      </c>
      <c r="E578" s="50"/>
      <c r="F578" s="50"/>
      <c r="G578" s="49">
        <f t="shared" si="105"/>
        <v>7418807.1200000001</v>
      </c>
      <c r="H578" s="49">
        <v>0</v>
      </c>
      <c r="I578" s="52"/>
      <c r="J578" s="51">
        <f t="shared" si="106"/>
        <v>-4746668.0399999991</v>
      </c>
      <c r="K578" s="50"/>
      <c r="L578" s="50"/>
      <c r="M578" s="49">
        <f t="shared" si="107"/>
        <v>-4746668.0399999991</v>
      </c>
      <c r="N578" s="49">
        <f t="shared" si="108"/>
        <v>2672139.080000001</v>
      </c>
      <c r="O578" s="2"/>
      <c r="P578" s="2"/>
      <c r="Q578" s="2"/>
      <c r="R578" s="2" t="s">
        <v>115</v>
      </c>
      <c r="S578" s="2"/>
      <c r="T578" s="2"/>
      <c r="U578" s="2"/>
      <c r="V578" s="2"/>
      <c r="W578" s="2"/>
      <c r="X578" s="2"/>
      <c r="Y578" s="2"/>
      <c r="Z578" s="2"/>
    </row>
    <row r="579" spans="1:26" ht="12.75" hidden="1" customHeight="1" x14ac:dyDescent="0.3">
      <c r="A579" s="25">
        <v>8</v>
      </c>
      <c r="B579" s="25">
        <v>1945</v>
      </c>
      <c r="C579" s="26" t="s">
        <v>61</v>
      </c>
      <c r="D579" s="49">
        <f t="shared" si="104"/>
        <v>209466.99</v>
      </c>
      <c r="E579" s="50"/>
      <c r="F579" s="50"/>
      <c r="G579" s="49">
        <f t="shared" si="105"/>
        <v>209466.99</v>
      </c>
      <c r="H579" s="49">
        <v>0</v>
      </c>
      <c r="I579" s="52"/>
      <c r="J579" s="51">
        <f t="shared" si="106"/>
        <v>-209313.75999999995</v>
      </c>
      <c r="K579" s="50"/>
      <c r="L579" s="50"/>
      <c r="M579" s="49">
        <f t="shared" si="107"/>
        <v>-209313.75999999995</v>
      </c>
      <c r="N579" s="49">
        <f t="shared" si="108"/>
        <v>153.23000000003958</v>
      </c>
      <c r="O579" s="2"/>
      <c r="P579" s="2"/>
      <c r="Q579" s="2"/>
      <c r="R579" s="2" t="s">
        <v>116</v>
      </c>
      <c r="S579" s="2"/>
      <c r="T579" s="2"/>
      <c r="U579" s="2"/>
      <c r="V579" s="2"/>
      <c r="W579" s="2"/>
      <c r="X579" s="2"/>
      <c r="Y579" s="2"/>
      <c r="Z579" s="2"/>
    </row>
    <row r="580" spans="1:26" ht="12.75" hidden="1" customHeight="1" x14ac:dyDescent="0.3">
      <c r="A580" s="25">
        <v>8</v>
      </c>
      <c r="B580" s="25">
        <v>1950</v>
      </c>
      <c r="C580" s="26" t="s">
        <v>62</v>
      </c>
      <c r="D580" s="49">
        <f t="shared" si="104"/>
        <v>1420620.1600000001</v>
      </c>
      <c r="E580" s="50"/>
      <c r="F580" s="50"/>
      <c r="G580" s="49">
        <f t="shared" si="105"/>
        <v>1420620.1600000001</v>
      </c>
      <c r="H580" s="49">
        <v>0</v>
      </c>
      <c r="I580" s="52"/>
      <c r="J580" s="51">
        <f t="shared" si="106"/>
        <v>-767963.32000000007</v>
      </c>
      <c r="K580" s="50"/>
      <c r="L580" s="50"/>
      <c r="M580" s="49">
        <f t="shared" si="107"/>
        <v>-767963.32000000007</v>
      </c>
      <c r="N580" s="49">
        <f t="shared" si="108"/>
        <v>652656.84000000008</v>
      </c>
      <c r="O580" s="2"/>
      <c r="P580" s="2"/>
      <c r="Q580" s="2"/>
      <c r="R580" s="2" t="s">
        <v>117</v>
      </c>
      <c r="S580" s="2"/>
      <c r="T580" s="2"/>
      <c r="U580" s="2"/>
      <c r="V580" s="2"/>
      <c r="W580" s="2"/>
      <c r="X580" s="2"/>
      <c r="Y580" s="2"/>
      <c r="Z580" s="2"/>
    </row>
    <row r="581" spans="1:26" ht="12.75" hidden="1" customHeight="1" x14ac:dyDescent="0.3">
      <c r="A581" s="25">
        <v>8</v>
      </c>
      <c r="B581" s="25">
        <v>1955</v>
      </c>
      <c r="C581" s="26" t="s">
        <v>63</v>
      </c>
      <c r="D581" s="49">
        <f t="shared" si="104"/>
        <v>15793769.459999999</v>
      </c>
      <c r="E581" s="50"/>
      <c r="F581" s="50"/>
      <c r="G581" s="49">
        <f t="shared" si="105"/>
        <v>15793769.459999999</v>
      </c>
      <c r="H581" s="49">
        <v>0</v>
      </c>
      <c r="I581" s="52"/>
      <c r="J581" s="51">
        <f t="shared" si="106"/>
        <v>-12321944.440000001</v>
      </c>
      <c r="K581" s="50"/>
      <c r="L581" s="50"/>
      <c r="M581" s="49">
        <f t="shared" si="107"/>
        <v>-12321944.440000001</v>
      </c>
      <c r="N581" s="49">
        <f t="shared" si="108"/>
        <v>3471825.0199999977</v>
      </c>
      <c r="O581" s="2"/>
      <c r="P581" s="2"/>
      <c r="Q581" s="2"/>
      <c r="R581" s="2" t="s">
        <v>118</v>
      </c>
      <c r="S581" s="2"/>
      <c r="T581" s="2"/>
      <c r="U581" s="2"/>
      <c r="V581" s="2"/>
      <c r="W581" s="2"/>
      <c r="X581" s="2"/>
      <c r="Y581" s="2"/>
      <c r="Z581" s="2"/>
    </row>
    <row r="582" spans="1:26" ht="12.75" hidden="1" customHeight="1" x14ac:dyDescent="0.3">
      <c r="A582" s="25">
        <v>8</v>
      </c>
      <c r="B582" s="25">
        <v>1955</v>
      </c>
      <c r="C582" s="26" t="s">
        <v>64</v>
      </c>
      <c r="D582" s="49">
        <f t="shared" si="104"/>
        <v>0</v>
      </c>
      <c r="E582" s="50"/>
      <c r="F582" s="50"/>
      <c r="G582" s="49">
        <f t="shared" si="105"/>
        <v>0</v>
      </c>
      <c r="H582" s="49">
        <v>0</v>
      </c>
      <c r="I582" s="52"/>
      <c r="J582" s="51">
        <f t="shared" si="106"/>
        <v>0</v>
      </c>
      <c r="K582" s="50"/>
      <c r="L582" s="50"/>
      <c r="M582" s="49">
        <f t="shared" si="107"/>
        <v>0</v>
      </c>
      <c r="N582" s="49">
        <f t="shared" si="108"/>
        <v>0</v>
      </c>
      <c r="O582" s="2"/>
      <c r="P582" s="2"/>
      <c r="Q582" s="2"/>
      <c r="R582" s="2" t="s">
        <v>118</v>
      </c>
      <c r="S582" s="2"/>
      <c r="T582" s="2"/>
      <c r="U582" s="2"/>
      <c r="V582" s="2"/>
      <c r="W582" s="2"/>
      <c r="X582" s="2"/>
      <c r="Y582" s="2"/>
      <c r="Z582" s="2"/>
    </row>
    <row r="583" spans="1:26" ht="12.75" hidden="1" customHeight="1" x14ac:dyDescent="0.3">
      <c r="A583" s="25">
        <v>8</v>
      </c>
      <c r="B583" s="25">
        <v>1960</v>
      </c>
      <c r="C583" s="26" t="s">
        <v>86</v>
      </c>
      <c r="D583" s="49">
        <f t="shared" si="104"/>
        <v>200717.7</v>
      </c>
      <c r="E583" s="50"/>
      <c r="F583" s="50"/>
      <c r="G583" s="49">
        <f t="shared" si="105"/>
        <v>200717.7</v>
      </c>
      <c r="H583" s="49">
        <v>0</v>
      </c>
      <c r="I583" s="52"/>
      <c r="J583" s="51">
        <f t="shared" si="106"/>
        <v>-194852.03000000003</v>
      </c>
      <c r="K583" s="50"/>
      <c r="L583" s="50"/>
      <c r="M583" s="49">
        <f t="shared" si="107"/>
        <v>-194852.03000000003</v>
      </c>
      <c r="N583" s="49">
        <f t="shared" si="108"/>
        <v>5865.6699999999837</v>
      </c>
      <c r="O583" s="2"/>
      <c r="P583" s="2"/>
      <c r="Q583" s="2"/>
      <c r="R583" s="2" t="s">
        <v>119</v>
      </c>
      <c r="S583" s="2"/>
      <c r="T583" s="2"/>
      <c r="U583" s="2"/>
      <c r="V583" s="2"/>
      <c r="W583" s="2"/>
      <c r="X583" s="2"/>
      <c r="Y583" s="2"/>
      <c r="Z583" s="2"/>
    </row>
    <row r="584" spans="1:26" ht="12.75" hidden="1" customHeight="1" x14ac:dyDescent="0.3">
      <c r="A584" s="1">
        <v>47</v>
      </c>
      <c r="B584" s="25">
        <v>1970</v>
      </c>
      <c r="C584" s="26" t="s">
        <v>66</v>
      </c>
      <c r="D584" s="49">
        <f t="shared" si="104"/>
        <v>0</v>
      </c>
      <c r="E584" s="50"/>
      <c r="F584" s="50"/>
      <c r="G584" s="49">
        <f t="shared" si="105"/>
        <v>0</v>
      </c>
      <c r="H584" s="49">
        <v>0</v>
      </c>
      <c r="I584" s="52"/>
      <c r="J584" s="51">
        <f t="shared" si="106"/>
        <v>0</v>
      </c>
      <c r="K584" s="50"/>
      <c r="L584" s="50"/>
      <c r="M584" s="49">
        <f t="shared" si="107"/>
        <v>0</v>
      </c>
      <c r="N584" s="49">
        <f t="shared" si="108"/>
        <v>0</v>
      </c>
      <c r="O584" s="2"/>
      <c r="P584" s="2"/>
      <c r="Q584" s="2"/>
      <c r="R584" s="2" t="s">
        <v>120</v>
      </c>
      <c r="S584" s="2"/>
      <c r="T584" s="2"/>
      <c r="U584" s="2"/>
      <c r="V584" s="2"/>
      <c r="W584" s="2"/>
      <c r="X584" s="2"/>
      <c r="Y584" s="2"/>
      <c r="Z584" s="2"/>
    </row>
    <row r="585" spans="1:26" ht="12.75" hidden="1" customHeight="1" x14ac:dyDescent="0.3">
      <c r="A585" s="25">
        <v>47</v>
      </c>
      <c r="B585" s="25">
        <v>1975</v>
      </c>
      <c r="C585" s="26" t="s">
        <v>67</v>
      </c>
      <c r="D585" s="49">
        <f t="shared" si="104"/>
        <v>0</v>
      </c>
      <c r="E585" s="50"/>
      <c r="F585" s="50"/>
      <c r="G585" s="49">
        <f t="shared" si="105"/>
        <v>0</v>
      </c>
      <c r="H585" s="49">
        <v>0</v>
      </c>
      <c r="I585" s="52"/>
      <c r="J585" s="51">
        <f t="shared" si="106"/>
        <v>0</v>
      </c>
      <c r="K585" s="50"/>
      <c r="L585" s="50"/>
      <c r="M585" s="49">
        <f t="shared" si="107"/>
        <v>0</v>
      </c>
      <c r="N585" s="49">
        <f t="shared" si="108"/>
        <v>0</v>
      </c>
      <c r="O585" s="2"/>
      <c r="P585" s="2"/>
      <c r="Q585" s="2"/>
      <c r="R585" s="2" t="s">
        <v>121</v>
      </c>
      <c r="S585" s="2"/>
      <c r="T585" s="2"/>
      <c r="U585" s="2"/>
      <c r="V585" s="2"/>
      <c r="W585" s="2"/>
      <c r="X585" s="2"/>
      <c r="Y585" s="2"/>
      <c r="Z585" s="2"/>
    </row>
    <row r="586" spans="1:26" ht="12.75" hidden="1" customHeight="1" x14ac:dyDescent="0.3">
      <c r="A586" s="25">
        <v>47</v>
      </c>
      <c r="B586" s="25">
        <v>1980</v>
      </c>
      <c r="C586" s="26" t="s">
        <v>68</v>
      </c>
      <c r="D586" s="49">
        <f t="shared" si="104"/>
        <v>26831202.090000004</v>
      </c>
      <c r="E586" s="50"/>
      <c r="F586" s="50"/>
      <c r="G586" s="49">
        <f t="shared" si="105"/>
        <v>26831202.090000004</v>
      </c>
      <c r="H586" s="49">
        <v>0</v>
      </c>
      <c r="I586" s="52"/>
      <c r="J586" s="51">
        <f t="shared" si="106"/>
        <v>-13273293.300000001</v>
      </c>
      <c r="K586" s="50"/>
      <c r="L586" s="50"/>
      <c r="M586" s="49">
        <f t="shared" si="107"/>
        <v>-13273293.300000001</v>
      </c>
      <c r="N586" s="49">
        <f t="shared" si="108"/>
        <v>13557908.790000003</v>
      </c>
      <c r="O586" s="2"/>
      <c r="P586" s="2"/>
      <c r="Q586" s="2"/>
      <c r="R586" s="2" t="s">
        <v>122</v>
      </c>
      <c r="S586" s="2"/>
      <c r="T586" s="2"/>
      <c r="U586" s="2"/>
      <c r="V586" s="2"/>
      <c r="W586" s="2"/>
      <c r="X586" s="2"/>
      <c r="Y586" s="2"/>
      <c r="Z586" s="2"/>
    </row>
    <row r="587" spans="1:26" ht="12.75" hidden="1" customHeight="1" x14ac:dyDescent="0.3">
      <c r="A587" s="25">
        <v>47</v>
      </c>
      <c r="B587" s="25">
        <v>1985</v>
      </c>
      <c r="C587" s="26" t="s">
        <v>69</v>
      </c>
      <c r="D587" s="49">
        <f t="shared" si="104"/>
        <v>900</v>
      </c>
      <c r="E587" s="50"/>
      <c r="F587" s="50"/>
      <c r="G587" s="49">
        <f t="shared" si="105"/>
        <v>900</v>
      </c>
      <c r="H587" s="49">
        <v>0</v>
      </c>
      <c r="I587" s="52"/>
      <c r="J587" s="51">
        <f t="shared" si="106"/>
        <v>-900</v>
      </c>
      <c r="K587" s="50"/>
      <c r="L587" s="50"/>
      <c r="M587" s="49">
        <f t="shared" si="107"/>
        <v>-900</v>
      </c>
      <c r="N587" s="49">
        <f t="shared" si="108"/>
        <v>0</v>
      </c>
      <c r="O587" s="2"/>
      <c r="P587" s="2"/>
      <c r="Q587" s="2"/>
      <c r="R587" s="2" t="s">
        <v>123</v>
      </c>
      <c r="S587" s="2"/>
      <c r="T587" s="2"/>
      <c r="U587" s="2"/>
      <c r="V587" s="2"/>
      <c r="W587" s="2"/>
      <c r="X587" s="2"/>
      <c r="Y587" s="2"/>
      <c r="Z587" s="2"/>
    </row>
    <row r="588" spans="1:26" ht="12.75" hidden="1" customHeight="1" x14ac:dyDescent="0.3">
      <c r="A588" s="1">
        <v>47</v>
      </c>
      <c r="B588" s="25">
        <v>1990</v>
      </c>
      <c r="C588" s="33" t="s">
        <v>70</v>
      </c>
      <c r="D588" s="49">
        <f t="shared" si="104"/>
        <v>0</v>
      </c>
      <c r="E588" s="50"/>
      <c r="F588" s="50"/>
      <c r="G588" s="49">
        <f t="shared" si="105"/>
        <v>0</v>
      </c>
      <c r="H588" s="49">
        <v>0</v>
      </c>
      <c r="I588" s="52"/>
      <c r="J588" s="51">
        <f t="shared" si="106"/>
        <v>0</v>
      </c>
      <c r="K588" s="50"/>
      <c r="L588" s="50"/>
      <c r="M588" s="49">
        <f t="shared" si="107"/>
        <v>0</v>
      </c>
      <c r="N588" s="49">
        <f t="shared" si="108"/>
        <v>0</v>
      </c>
      <c r="O588" s="2"/>
      <c r="P588" s="2"/>
      <c r="Q588" s="2"/>
      <c r="R588" s="2" t="s">
        <v>124</v>
      </c>
      <c r="S588" s="2"/>
      <c r="T588" s="2"/>
      <c r="U588" s="2"/>
      <c r="V588" s="2"/>
      <c r="W588" s="2"/>
      <c r="X588" s="2"/>
      <c r="Y588" s="2"/>
      <c r="Z588" s="2"/>
    </row>
    <row r="589" spans="1:26" ht="12.75" hidden="1" customHeight="1" x14ac:dyDescent="0.3">
      <c r="A589" s="25">
        <v>47</v>
      </c>
      <c r="B589" s="25">
        <v>1995</v>
      </c>
      <c r="C589" s="26" t="s">
        <v>71</v>
      </c>
      <c r="D589" s="49">
        <f t="shared" si="104"/>
        <v>0</v>
      </c>
      <c r="E589" s="50"/>
      <c r="F589" s="50"/>
      <c r="G589" s="49">
        <f t="shared" si="105"/>
        <v>0</v>
      </c>
      <c r="H589" s="49">
        <v>0</v>
      </c>
      <c r="I589" s="52"/>
      <c r="J589" s="51">
        <f t="shared" si="106"/>
        <v>0</v>
      </c>
      <c r="K589" s="50"/>
      <c r="L589" s="50"/>
      <c r="M589" s="49">
        <f t="shared" si="107"/>
        <v>0</v>
      </c>
      <c r="N589" s="49">
        <f t="shared" si="108"/>
        <v>0</v>
      </c>
      <c r="O589" s="2"/>
      <c r="P589" s="2"/>
      <c r="Q589" s="2"/>
      <c r="R589" s="2" t="s">
        <v>125</v>
      </c>
      <c r="S589" s="2"/>
      <c r="T589" s="2"/>
      <c r="U589" s="2"/>
      <c r="V589" s="2"/>
      <c r="W589" s="2"/>
      <c r="X589" s="2"/>
      <c r="Y589" s="2"/>
      <c r="Z589" s="2"/>
    </row>
    <row r="590" spans="1:26" ht="12.75" hidden="1" customHeight="1" x14ac:dyDescent="0.3">
      <c r="A590" s="25">
        <v>47</v>
      </c>
      <c r="B590" s="25">
        <v>2440</v>
      </c>
      <c r="C590" s="26" t="s">
        <v>87</v>
      </c>
      <c r="D590" s="49">
        <f t="shared" si="104"/>
        <v>-410830952.98000002</v>
      </c>
      <c r="E590" s="50"/>
      <c r="F590" s="50"/>
      <c r="G590" s="49">
        <f t="shared" si="105"/>
        <v>-410830952.98000002</v>
      </c>
      <c r="H590" s="49">
        <v>0</v>
      </c>
      <c r="I590" s="2"/>
      <c r="J590" s="51">
        <f t="shared" si="106"/>
        <v>58290334.009999998</v>
      </c>
      <c r="K590" s="50"/>
      <c r="L590" s="50"/>
      <c r="M590" s="49">
        <f t="shared" si="107"/>
        <v>58290334.009999998</v>
      </c>
      <c r="N590" s="49">
        <f t="shared" si="108"/>
        <v>-352540618.97000003</v>
      </c>
      <c r="O590" s="2"/>
      <c r="P590" s="2"/>
      <c r="Q590" s="2"/>
      <c r="R590" s="2" t="s">
        <v>126</v>
      </c>
      <c r="S590" s="2"/>
      <c r="T590" s="2"/>
      <c r="U590" s="2"/>
      <c r="V590" s="2"/>
      <c r="W590" s="2"/>
      <c r="X590" s="2"/>
      <c r="Y590" s="2"/>
      <c r="Z590" s="2"/>
    </row>
    <row r="591" spans="1:26" ht="12.75" hidden="1" customHeight="1" x14ac:dyDescent="0.3">
      <c r="A591" s="35"/>
      <c r="B591" s="35">
        <v>2005</v>
      </c>
      <c r="C591" s="36" t="s">
        <v>88</v>
      </c>
      <c r="D591" s="49">
        <f t="shared" si="104"/>
        <v>0</v>
      </c>
      <c r="E591" s="42"/>
      <c r="F591" s="42"/>
      <c r="G591" s="49">
        <f t="shared" si="105"/>
        <v>0</v>
      </c>
      <c r="H591" s="49">
        <v>0</v>
      </c>
      <c r="I591" s="2"/>
      <c r="J591" s="51">
        <f t="shared" si="106"/>
        <v>0</v>
      </c>
      <c r="K591" s="42"/>
      <c r="L591" s="42"/>
      <c r="M591" s="49">
        <f t="shared" si="107"/>
        <v>0</v>
      </c>
      <c r="N591" s="49">
        <f t="shared" si="108"/>
        <v>0</v>
      </c>
      <c r="O591" s="2"/>
      <c r="P591" s="2"/>
      <c r="Q591" s="2"/>
      <c r="R591" s="2" t="s">
        <v>127</v>
      </c>
      <c r="S591" s="2"/>
      <c r="T591" s="2"/>
      <c r="U591" s="2"/>
      <c r="V591" s="2"/>
      <c r="W591" s="2"/>
      <c r="X591" s="2"/>
      <c r="Y591" s="2"/>
      <c r="Z591" s="2"/>
    </row>
    <row r="592" spans="1:26" ht="12.75" hidden="1" customHeight="1" x14ac:dyDescent="0.3">
      <c r="A592" s="35"/>
      <c r="B592" s="35"/>
      <c r="C592" s="37" t="s">
        <v>74</v>
      </c>
      <c r="D592" s="44">
        <f t="shared" ref="D592:H592" si="109">SUM(D551:D591)</f>
        <v>1943572331.8699989</v>
      </c>
      <c r="E592" s="44">
        <f t="shared" si="109"/>
        <v>0</v>
      </c>
      <c r="F592" s="44">
        <f t="shared" si="109"/>
        <v>0</v>
      </c>
      <c r="G592" s="44">
        <f t="shared" si="109"/>
        <v>1943572331.8699989</v>
      </c>
      <c r="H592" s="44">
        <f t="shared" si="109"/>
        <v>0</v>
      </c>
      <c r="I592" s="44"/>
      <c r="J592" s="44">
        <f t="shared" ref="J592:N592" si="110">SUM(J551:J591)</f>
        <v>-548100271.31000006</v>
      </c>
      <c r="K592" s="44">
        <f t="shared" si="110"/>
        <v>0</v>
      </c>
      <c r="L592" s="44">
        <f t="shared" si="110"/>
        <v>0</v>
      </c>
      <c r="M592" s="44">
        <f t="shared" si="110"/>
        <v>-548100271.31000006</v>
      </c>
      <c r="N592" s="44">
        <f t="shared" si="110"/>
        <v>1395472060.5600002</v>
      </c>
      <c r="O592" s="2"/>
      <c r="P592" s="2"/>
      <c r="Q592" s="2"/>
      <c r="R592" s="2"/>
      <c r="S592" s="2"/>
      <c r="T592" s="2"/>
      <c r="U592" s="2"/>
      <c r="V592" s="2"/>
      <c r="W592" s="2"/>
      <c r="X592" s="2"/>
      <c r="Y592" s="2"/>
      <c r="Z592" s="2"/>
    </row>
    <row r="593" spans="1:26" ht="12.75" hidden="1" customHeight="1" x14ac:dyDescent="0.3">
      <c r="A593" s="35"/>
      <c r="B593" s="35"/>
      <c r="C593" s="39" t="s">
        <v>75</v>
      </c>
      <c r="D593" s="42"/>
      <c r="E593" s="42"/>
      <c r="F593" s="42"/>
      <c r="G593" s="49">
        <f t="shared" ref="G593:G594" si="111">D593+E593+F593</f>
        <v>0</v>
      </c>
      <c r="H593" s="49"/>
      <c r="I593" s="2"/>
      <c r="J593" s="42"/>
      <c r="K593" s="42"/>
      <c r="L593" s="42"/>
      <c r="M593" s="49">
        <f t="shared" ref="M593:M594" si="112">J593+K593+L593</f>
        <v>0</v>
      </c>
      <c r="N593" s="49">
        <f t="shared" ref="N593:N594" si="113">G593+M593</f>
        <v>0</v>
      </c>
      <c r="O593" s="2"/>
      <c r="P593" s="2"/>
      <c r="Q593" s="2"/>
      <c r="R593" s="2"/>
      <c r="S593" s="2"/>
      <c r="T593" s="2"/>
      <c r="U593" s="2"/>
      <c r="V593" s="2"/>
      <c r="W593" s="2"/>
      <c r="X593" s="2"/>
      <c r="Y593" s="2"/>
      <c r="Z593" s="2"/>
    </row>
    <row r="594" spans="1:26" ht="12.75" hidden="1" customHeight="1" x14ac:dyDescent="0.3">
      <c r="A594" s="35"/>
      <c r="B594" s="35"/>
      <c r="C594" s="40" t="s">
        <v>76</v>
      </c>
      <c r="D594" s="42"/>
      <c r="E594" s="42"/>
      <c r="F594" s="42"/>
      <c r="G594" s="49">
        <f t="shared" si="111"/>
        <v>0</v>
      </c>
      <c r="H594" s="49"/>
      <c r="I594" s="2"/>
      <c r="J594" s="42"/>
      <c r="K594" s="42"/>
      <c r="L594" s="42"/>
      <c r="M594" s="49">
        <f t="shared" si="112"/>
        <v>0</v>
      </c>
      <c r="N594" s="49">
        <f t="shared" si="113"/>
        <v>0</v>
      </c>
      <c r="O594" s="2"/>
      <c r="P594" s="2"/>
      <c r="Q594" s="2"/>
      <c r="R594" s="2"/>
      <c r="S594" s="2"/>
      <c r="T594" s="2"/>
      <c r="U594" s="2"/>
      <c r="V594" s="2"/>
      <c r="W594" s="2"/>
      <c r="X594" s="2"/>
      <c r="Y594" s="2"/>
      <c r="Z594" s="2"/>
    </row>
    <row r="595" spans="1:26" ht="12.75" hidden="1" customHeight="1" x14ac:dyDescent="0.3">
      <c r="A595" s="35"/>
      <c r="B595" s="35"/>
      <c r="C595" s="37" t="s">
        <v>77</v>
      </c>
      <c r="D595" s="44">
        <f t="shared" ref="D595:G595" si="114">SUM(D592:D594)</f>
        <v>1943572331.8699989</v>
      </c>
      <c r="E595" s="44">
        <f t="shared" si="114"/>
        <v>0</v>
      </c>
      <c r="F595" s="44">
        <f t="shared" si="114"/>
        <v>0</v>
      </c>
      <c r="G595" s="44">
        <f t="shared" si="114"/>
        <v>1943572331.8699989</v>
      </c>
      <c r="H595" s="49"/>
      <c r="I595" s="44"/>
      <c r="J595" s="44">
        <f t="shared" ref="J595:N595" si="115">SUM(J592:J594)</f>
        <v>-548100271.31000006</v>
      </c>
      <c r="K595" s="44">
        <f t="shared" si="115"/>
        <v>0</v>
      </c>
      <c r="L595" s="44">
        <f t="shared" si="115"/>
        <v>0</v>
      </c>
      <c r="M595" s="44">
        <f t="shared" si="115"/>
        <v>-548100271.31000006</v>
      </c>
      <c r="N595" s="44">
        <f t="shared" si="115"/>
        <v>1395472060.5600002</v>
      </c>
      <c r="O595" s="2"/>
      <c r="P595" s="2"/>
      <c r="Q595" s="2"/>
      <c r="R595" s="2"/>
      <c r="S595" s="2"/>
      <c r="T595" s="2"/>
      <c r="U595" s="2"/>
      <c r="V595" s="2"/>
      <c r="W595" s="2"/>
      <c r="X595" s="2"/>
      <c r="Y595" s="2"/>
      <c r="Z595" s="2"/>
    </row>
    <row r="596" spans="1:26" ht="12.75" hidden="1" customHeight="1" x14ac:dyDescent="0.3">
      <c r="A596" s="35"/>
      <c r="B596" s="35"/>
      <c r="C596" s="41" t="s">
        <v>78</v>
      </c>
      <c r="D596" s="50"/>
      <c r="E596" s="50"/>
      <c r="F596" s="50"/>
      <c r="G596" s="49">
        <f>D596+E596+F596</f>
        <v>0</v>
      </c>
      <c r="H596" s="49">
        <v>0</v>
      </c>
      <c r="I596" s="52"/>
      <c r="J596" s="2"/>
      <c r="K596" s="2"/>
      <c r="L596" s="2"/>
      <c r="M596" s="49">
        <f>J596+K596+L596</f>
        <v>0</v>
      </c>
      <c r="N596" s="49">
        <f>G596+M596</f>
        <v>0</v>
      </c>
      <c r="O596" s="2"/>
      <c r="P596" s="2"/>
      <c r="Q596" s="2"/>
      <c r="R596" s="2"/>
      <c r="S596" s="2"/>
      <c r="T596" s="2"/>
      <c r="U596" s="2"/>
      <c r="V596" s="2"/>
      <c r="W596" s="2"/>
      <c r="X596" s="2"/>
      <c r="Y596" s="2"/>
      <c r="Z596" s="2"/>
    </row>
    <row r="597" spans="1:26" ht="12.75" hidden="1" customHeight="1" x14ac:dyDescent="0.3">
      <c r="A597" s="35"/>
      <c r="B597" s="35"/>
      <c r="C597" s="41" t="s">
        <v>79</v>
      </c>
      <c r="D597" s="44">
        <f t="shared" ref="D597:N597" si="116">SUM(D595:D596)</f>
        <v>1943572331.8699989</v>
      </c>
      <c r="E597" s="44">
        <f t="shared" si="116"/>
        <v>0</v>
      </c>
      <c r="F597" s="44">
        <f t="shared" si="116"/>
        <v>0</v>
      </c>
      <c r="G597" s="44">
        <f t="shared" si="116"/>
        <v>1943572331.8699989</v>
      </c>
      <c r="H597" s="44">
        <f t="shared" si="116"/>
        <v>0</v>
      </c>
      <c r="I597" s="44">
        <f t="shared" si="116"/>
        <v>0</v>
      </c>
      <c r="J597" s="44">
        <f t="shared" si="116"/>
        <v>-548100271.31000006</v>
      </c>
      <c r="K597" s="44">
        <f t="shared" si="116"/>
        <v>0</v>
      </c>
      <c r="L597" s="44">
        <f t="shared" si="116"/>
        <v>0</v>
      </c>
      <c r="M597" s="44">
        <f t="shared" si="116"/>
        <v>-548100271.31000006</v>
      </c>
      <c r="N597" s="44">
        <f t="shared" si="116"/>
        <v>1395472060.5600002</v>
      </c>
      <c r="O597" s="2"/>
      <c r="P597" s="2"/>
      <c r="Q597" s="2"/>
      <c r="R597" s="2"/>
      <c r="S597" s="2"/>
      <c r="T597" s="2"/>
      <c r="U597" s="2"/>
      <c r="V597" s="2"/>
      <c r="W597" s="2"/>
      <c r="X597" s="2"/>
      <c r="Y597" s="2"/>
      <c r="Z597" s="2"/>
    </row>
    <row r="598" spans="1:26" ht="12.75" hidden="1" customHeight="1" x14ac:dyDescent="0.3">
      <c r="A598" s="35"/>
      <c r="B598" s="35"/>
      <c r="C598" s="58" t="s">
        <v>80</v>
      </c>
      <c r="D598" s="59"/>
      <c r="E598" s="59"/>
      <c r="F598" s="59"/>
      <c r="G598" s="59"/>
      <c r="H598" s="59"/>
      <c r="I598" s="59"/>
      <c r="J598" s="60"/>
      <c r="K598" s="42"/>
      <c r="L598" s="2"/>
      <c r="M598" s="43"/>
      <c r="N598" s="43"/>
      <c r="O598" s="2"/>
      <c r="P598" s="2"/>
      <c r="Q598" s="2"/>
      <c r="R598" s="2"/>
      <c r="S598" s="2"/>
      <c r="T598" s="2"/>
      <c r="U598" s="2"/>
      <c r="V598" s="2"/>
      <c r="W598" s="2"/>
      <c r="X598" s="2"/>
      <c r="Y598" s="2"/>
      <c r="Z598" s="2"/>
    </row>
    <row r="599" spans="1:26" ht="12.75" hidden="1" customHeight="1" x14ac:dyDescent="0.3">
      <c r="A599" s="35"/>
      <c r="B599" s="35"/>
      <c r="C599" s="58" t="s">
        <v>81</v>
      </c>
      <c r="D599" s="59"/>
      <c r="E599" s="59"/>
      <c r="F599" s="59"/>
      <c r="G599" s="59"/>
      <c r="H599" s="59"/>
      <c r="I599" s="59"/>
      <c r="J599" s="60"/>
      <c r="K599" s="44">
        <f>K597+K598</f>
        <v>0</v>
      </c>
      <c r="L599" s="2"/>
      <c r="M599" s="43"/>
      <c r="N599" s="43"/>
      <c r="O599" s="2"/>
      <c r="P599" s="2"/>
      <c r="Q599" s="2"/>
      <c r="R599" s="2"/>
      <c r="S599" s="2"/>
      <c r="T599" s="2"/>
      <c r="U599" s="2"/>
      <c r="V599" s="2"/>
      <c r="W599" s="2"/>
      <c r="X599" s="2"/>
      <c r="Y599" s="2"/>
      <c r="Z599" s="2"/>
    </row>
    <row r="600" spans="1:26" ht="12.75" hidden="1" customHeight="1" x14ac:dyDescent="0.3">
      <c r="A600" s="1"/>
      <c r="B600" s="1"/>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hidden="1" customHeight="1" x14ac:dyDescent="0.3">
      <c r="A601" s="1"/>
      <c r="B601" s="1"/>
      <c r="C601" s="2"/>
      <c r="D601" s="2"/>
      <c r="E601" s="2"/>
      <c r="F601" s="2"/>
      <c r="G601" s="2"/>
      <c r="H601" s="2"/>
      <c r="I601" s="2"/>
      <c r="J601" s="2" t="s">
        <v>82</v>
      </c>
      <c r="K601" s="2"/>
      <c r="L601" s="2"/>
      <c r="M601" s="2"/>
      <c r="N601" s="2"/>
      <c r="O601" s="2"/>
      <c r="P601" s="2"/>
      <c r="Q601" s="2"/>
      <c r="R601" s="2"/>
      <c r="S601" s="2"/>
      <c r="T601" s="2"/>
      <c r="U601" s="2"/>
      <c r="V601" s="2"/>
      <c r="W601" s="2"/>
      <c r="X601" s="2"/>
      <c r="Y601" s="2"/>
      <c r="Z601" s="2"/>
    </row>
    <row r="602" spans="1:26" ht="12.75" hidden="1" customHeight="1" x14ac:dyDescent="0.3">
      <c r="A602" s="35">
        <v>10</v>
      </c>
      <c r="B602" s="35"/>
      <c r="C602" s="45" t="s">
        <v>83</v>
      </c>
      <c r="D602" s="46"/>
      <c r="E602" s="46"/>
      <c r="F602" s="46"/>
      <c r="G602" s="46"/>
      <c r="H602" s="46"/>
      <c r="I602" s="46"/>
      <c r="J602" s="46" t="s">
        <v>83</v>
      </c>
      <c r="K602" s="46"/>
      <c r="L602" s="47"/>
      <c r="M602" s="2"/>
      <c r="N602" s="2"/>
      <c r="O602" s="2"/>
      <c r="P602" s="2"/>
      <c r="Q602" s="2"/>
      <c r="R602" s="2"/>
      <c r="S602" s="2"/>
      <c r="T602" s="2"/>
      <c r="U602" s="2"/>
      <c r="V602" s="2"/>
      <c r="W602" s="2"/>
      <c r="X602" s="2"/>
      <c r="Y602" s="2"/>
      <c r="Z602" s="2"/>
    </row>
    <row r="603" spans="1:26" ht="12.75" hidden="1" customHeight="1" x14ac:dyDescent="0.3">
      <c r="A603" s="35">
        <v>8</v>
      </c>
      <c r="B603" s="35"/>
      <c r="C603" s="45" t="s">
        <v>59</v>
      </c>
      <c r="D603" s="46"/>
      <c r="E603" s="46"/>
      <c r="F603" s="46"/>
      <c r="G603" s="46"/>
      <c r="H603" s="46"/>
      <c r="I603" s="46"/>
      <c r="J603" s="46" t="s">
        <v>59</v>
      </c>
      <c r="K603" s="46"/>
      <c r="L603" s="47"/>
      <c r="M603" s="2"/>
      <c r="N603" s="2"/>
      <c r="O603" s="2"/>
      <c r="P603" s="2"/>
      <c r="Q603" s="2"/>
      <c r="R603" s="2"/>
      <c r="S603" s="2"/>
      <c r="T603" s="2"/>
      <c r="U603" s="2"/>
      <c r="V603" s="2"/>
      <c r="W603" s="2"/>
      <c r="X603" s="2"/>
      <c r="Y603" s="2"/>
      <c r="Z603" s="2"/>
    </row>
    <row r="604" spans="1:26" ht="12.75" hidden="1" customHeight="1" x14ac:dyDescent="0.3">
      <c r="A604" s="35">
        <v>47</v>
      </c>
      <c r="B604" s="35"/>
      <c r="C604" s="45" t="s">
        <v>84</v>
      </c>
      <c r="D604" s="46"/>
      <c r="E604" s="46"/>
      <c r="F604" s="46"/>
      <c r="G604" s="46"/>
      <c r="H604" s="46"/>
      <c r="I604" s="46"/>
      <c r="J604" s="46" t="s">
        <v>84</v>
      </c>
      <c r="K604" s="46"/>
      <c r="L604" s="47"/>
      <c r="M604" s="2"/>
      <c r="N604" s="2"/>
      <c r="O604" s="2"/>
      <c r="P604" s="2"/>
      <c r="Q604" s="2"/>
      <c r="R604" s="2"/>
      <c r="S604" s="2"/>
      <c r="T604" s="2"/>
      <c r="U604" s="2"/>
      <c r="V604" s="2"/>
      <c r="W604" s="2"/>
      <c r="X604" s="2"/>
      <c r="Y604" s="2"/>
      <c r="Z604" s="2"/>
    </row>
    <row r="605" spans="1:26" ht="12.75" hidden="1" customHeight="1" x14ac:dyDescent="0.3">
      <c r="A605" s="1"/>
      <c r="B605" s="1"/>
      <c r="C605" s="2"/>
      <c r="D605" s="2"/>
      <c r="E605" s="2"/>
      <c r="F605" s="2"/>
      <c r="G605" s="2"/>
      <c r="H605" s="2"/>
      <c r="I605" s="2"/>
      <c r="J605" s="62" t="s">
        <v>85</v>
      </c>
      <c r="K605" s="59"/>
      <c r="L605" s="48">
        <f>K599-L602-L603-L604</f>
        <v>0</v>
      </c>
      <c r="M605" s="2"/>
      <c r="N605" s="2"/>
      <c r="O605" s="2"/>
      <c r="P605" s="2"/>
      <c r="Q605" s="2"/>
      <c r="R605" s="2"/>
      <c r="S605" s="2"/>
      <c r="T605" s="2"/>
      <c r="U605" s="2"/>
      <c r="V605" s="2"/>
      <c r="W605" s="2"/>
      <c r="X605" s="2"/>
      <c r="Y605" s="2"/>
      <c r="Z605" s="2"/>
    </row>
    <row r="606" spans="1:26" ht="12.75" hidden="1" customHeight="1" x14ac:dyDescent="0.3">
      <c r="A606" s="1"/>
      <c r="B606" s="1"/>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hidden="1" customHeight="1" x14ac:dyDescent="0.3">
      <c r="A607" s="1"/>
      <c r="B607" s="1"/>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hidden="1" customHeight="1" x14ac:dyDescent="0.3">
      <c r="A608" s="1"/>
      <c r="B608" s="1"/>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hidden="1" customHeight="1" x14ac:dyDescent="0.3">
      <c r="A609" s="1"/>
      <c r="B609" s="1"/>
      <c r="C609" s="2"/>
      <c r="D609" s="2"/>
      <c r="E609" s="11" t="s">
        <v>18</v>
      </c>
      <c r="F609" s="12" t="s">
        <v>89</v>
      </c>
      <c r="G609" s="2"/>
      <c r="H609" s="2"/>
      <c r="I609" s="2"/>
      <c r="J609" s="2"/>
      <c r="K609" s="2"/>
      <c r="L609" s="2"/>
      <c r="M609" s="2"/>
      <c r="N609" s="2"/>
      <c r="O609" s="2"/>
      <c r="P609" s="2"/>
      <c r="Q609" s="2"/>
      <c r="R609" s="2"/>
      <c r="S609" s="2"/>
      <c r="T609" s="2"/>
      <c r="U609" s="2"/>
      <c r="V609" s="2"/>
      <c r="W609" s="2"/>
      <c r="X609" s="2"/>
      <c r="Y609" s="2"/>
      <c r="Z609" s="2"/>
    </row>
    <row r="610" spans="1:26" ht="12.75" hidden="1" customHeight="1" x14ac:dyDescent="0.3">
      <c r="A610" s="1"/>
      <c r="B610" s="1"/>
      <c r="C610" s="2"/>
      <c r="D610" s="2"/>
      <c r="E610" s="11" t="s">
        <v>20</v>
      </c>
      <c r="F610" s="13">
        <v>2030</v>
      </c>
      <c r="G610" s="14"/>
      <c r="H610" s="15" t="b">
        <f>IF(F610=2014,4,IF(F610=2015,5,IF(F610=2016,6,IF(F610=2017,7,IF(F610=2018,8,IF(F610=2019,9,IF(F610=2020,10)))))))</f>
        <v>0</v>
      </c>
      <c r="I610" s="2"/>
      <c r="J610" s="2"/>
      <c r="K610" s="2"/>
      <c r="L610" s="2"/>
      <c r="M610" s="2"/>
      <c r="N610" s="2"/>
      <c r="O610" s="2"/>
      <c r="P610" s="2"/>
      <c r="Q610" s="2"/>
      <c r="R610" s="2"/>
      <c r="S610" s="2"/>
      <c r="T610" s="2"/>
      <c r="U610" s="2"/>
      <c r="V610" s="2"/>
      <c r="W610" s="2"/>
      <c r="X610" s="2"/>
      <c r="Y610" s="2"/>
      <c r="Z610" s="2"/>
    </row>
    <row r="611" spans="1:26" ht="12.75" hidden="1" customHeight="1" x14ac:dyDescent="0.3">
      <c r="A611" s="1"/>
      <c r="B611" s="1"/>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hidden="1" customHeight="1" x14ac:dyDescent="0.3">
      <c r="A612" s="1"/>
      <c r="B612" s="1"/>
      <c r="C612" s="2"/>
      <c r="D612" s="61" t="s">
        <v>21</v>
      </c>
      <c r="E612" s="59"/>
      <c r="F612" s="59"/>
      <c r="G612" s="59"/>
      <c r="H612" s="60"/>
      <c r="I612" s="2"/>
      <c r="J612" s="16"/>
      <c r="K612" s="17" t="s">
        <v>22</v>
      </c>
      <c r="L612" s="17"/>
      <c r="M612" s="18"/>
      <c r="N612" s="2"/>
      <c r="O612" s="2"/>
      <c r="P612" s="2"/>
      <c r="Q612" s="2"/>
      <c r="R612" s="2"/>
      <c r="S612" s="2"/>
      <c r="T612" s="2"/>
      <c r="U612" s="2"/>
      <c r="V612" s="2"/>
      <c r="W612" s="2"/>
      <c r="X612" s="2"/>
      <c r="Y612" s="2"/>
      <c r="Z612" s="2"/>
    </row>
    <row r="613" spans="1:26" ht="30" hidden="1" customHeight="1" x14ac:dyDescent="0.3">
      <c r="A613" s="19" t="s">
        <v>23</v>
      </c>
      <c r="B613" s="19" t="s">
        <v>24</v>
      </c>
      <c r="C613" s="20" t="s">
        <v>25</v>
      </c>
      <c r="D613" s="19" t="s">
        <v>26</v>
      </c>
      <c r="E613" s="21" t="s">
        <v>27</v>
      </c>
      <c r="F613" s="21" t="s">
        <v>28</v>
      </c>
      <c r="G613" s="19" t="s">
        <v>29</v>
      </c>
      <c r="H613" s="19" t="s">
        <v>30</v>
      </c>
      <c r="I613" s="22"/>
      <c r="J613" s="19" t="s">
        <v>26</v>
      </c>
      <c r="K613" s="23" t="s">
        <v>31</v>
      </c>
      <c r="L613" s="23" t="s">
        <v>28</v>
      </c>
      <c r="M613" s="24" t="s">
        <v>29</v>
      </c>
      <c r="N613" s="19" t="s">
        <v>32</v>
      </c>
      <c r="O613" s="2"/>
      <c r="P613" s="2"/>
      <c r="Q613" s="2"/>
      <c r="R613" s="2"/>
      <c r="S613" s="2"/>
      <c r="T613" s="2"/>
      <c r="U613" s="2"/>
      <c r="V613" s="2"/>
      <c r="W613" s="2"/>
      <c r="X613" s="2"/>
      <c r="Y613" s="2"/>
      <c r="Z613" s="2"/>
    </row>
    <row r="614" spans="1:26" ht="25.5" hidden="1" customHeight="1" x14ac:dyDescent="0.3">
      <c r="A614" s="19"/>
      <c r="B614" s="25">
        <v>1609</v>
      </c>
      <c r="C614" s="26" t="s">
        <v>33</v>
      </c>
      <c r="D614" s="49">
        <f t="shared" ref="D614:D654" si="117">G551</f>
        <v>80639928.859999999</v>
      </c>
      <c r="E614" s="50"/>
      <c r="F614" s="50"/>
      <c r="G614" s="49">
        <f t="shared" ref="G614:G654" si="118">D614+E614+F614</f>
        <v>80639928.859999999</v>
      </c>
      <c r="H614" s="49">
        <v>0</v>
      </c>
      <c r="I614" s="22"/>
      <c r="J614" s="51">
        <f t="shared" ref="J614:J654" si="119">M551</f>
        <v>-11549069.609999999</v>
      </c>
      <c r="K614" s="50"/>
      <c r="L614" s="50"/>
      <c r="M614" s="49">
        <f t="shared" ref="M614:M654" si="120">J614+K614+L614</f>
        <v>-11549069.609999999</v>
      </c>
      <c r="N614" s="49">
        <f t="shared" ref="N614:N654" si="121">G614+M614</f>
        <v>69090859.25</v>
      </c>
      <c r="O614" s="2"/>
      <c r="P614" s="2"/>
      <c r="Q614" s="2"/>
      <c r="R614" s="2" t="s">
        <v>92</v>
      </c>
      <c r="S614" s="2"/>
      <c r="T614" s="2"/>
      <c r="U614" s="2"/>
      <c r="V614" s="2"/>
      <c r="W614" s="2"/>
      <c r="X614" s="2"/>
      <c r="Y614" s="2"/>
      <c r="Z614" s="2"/>
    </row>
    <row r="615" spans="1:26" ht="12.75" hidden="1" customHeight="1" x14ac:dyDescent="0.3">
      <c r="A615" s="25">
        <v>12</v>
      </c>
      <c r="B615" s="25">
        <v>1611</v>
      </c>
      <c r="C615" s="26" t="s">
        <v>34</v>
      </c>
      <c r="D615" s="49">
        <f t="shared" si="117"/>
        <v>102758252.34</v>
      </c>
      <c r="E615" s="50"/>
      <c r="F615" s="50"/>
      <c r="G615" s="49">
        <f t="shared" si="118"/>
        <v>102758252.34</v>
      </c>
      <c r="H615" s="49">
        <v>0</v>
      </c>
      <c r="I615" s="52"/>
      <c r="J615" s="51">
        <f t="shared" si="119"/>
        <v>-76714912.270000011</v>
      </c>
      <c r="K615" s="50"/>
      <c r="L615" s="50"/>
      <c r="M615" s="49">
        <f t="shared" si="120"/>
        <v>-76714912.270000011</v>
      </c>
      <c r="N615" s="49">
        <f t="shared" si="121"/>
        <v>26043340.069999993</v>
      </c>
      <c r="O615" s="2"/>
      <c r="P615" s="2"/>
      <c r="Q615" s="2"/>
      <c r="R615" s="2" t="s">
        <v>93</v>
      </c>
      <c r="S615" s="2"/>
      <c r="T615" s="2"/>
      <c r="U615" s="2"/>
      <c r="V615" s="2"/>
      <c r="W615" s="2"/>
      <c r="X615" s="2"/>
      <c r="Y615" s="2"/>
      <c r="Z615" s="2"/>
    </row>
    <row r="616" spans="1:26" ht="12.75" hidden="1" customHeight="1" x14ac:dyDescent="0.3">
      <c r="A616" s="25" t="s">
        <v>35</v>
      </c>
      <c r="B616" s="25">
        <v>1612</v>
      </c>
      <c r="C616" s="26" t="s">
        <v>36</v>
      </c>
      <c r="D616" s="49">
        <f t="shared" si="117"/>
        <v>3288910.89</v>
      </c>
      <c r="E616" s="50"/>
      <c r="F616" s="50"/>
      <c r="G616" s="49">
        <f t="shared" si="118"/>
        <v>3288910.89</v>
      </c>
      <c r="H616" s="49">
        <v>0</v>
      </c>
      <c r="I616" s="52"/>
      <c r="J616" s="51">
        <f t="shared" si="119"/>
        <v>-781355.31</v>
      </c>
      <c r="K616" s="50"/>
      <c r="L616" s="50"/>
      <c r="M616" s="49">
        <f t="shared" si="120"/>
        <v>-781355.31</v>
      </c>
      <c r="N616" s="49">
        <f t="shared" si="121"/>
        <v>2507555.58</v>
      </c>
      <c r="O616" s="2"/>
      <c r="P616" s="2"/>
      <c r="Q616" s="2"/>
      <c r="R616" s="2" t="s">
        <v>94</v>
      </c>
      <c r="S616" s="2"/>
      <c r="T616" s="2"/>
      <c r="U616" s="2"/>
      <c r="V616" s="2"/>
      <c r="W616" s="2"/>
      <c r="X616" s="2"/>
      <c r="Y616" s="2"/>
      <c r="Z616" s="2"/>
    </row>
    <row r="617" spans="1:26" ht="12.75" hidden="1" customHeight="1" x14ac:dyDescent="0.3">
      <c r="A617" s="25" t="s">
        <v>37</v>
      </c>
      <c r="B617" s="25">
        <v>1805</v>
      </c>
      <c r="C617" s="26" t="s">
        <v>38</v>
      </c>
      <c r="D617" s="49">
        <f t="shared" si="117"/>
        <v>17630335.800000001</v>
      </c>
      <c r="E617" s="50"/>
      <c r="F617" s="50"/>
      <c r="G617" s="49">
        <f t="shared" si="118"/>
        <v>17630335.800000001</v>
      </c>
      <c r="H617" s="49">
        <v>0</v>
      </c>
      <c r="I617" s="52"/>
      <c r="J617" s="51">
        <f t="shared" si="119"/>
        <v>0</v>
      </c>
      <c r="K617" s="50"/>
      <c r="L617" s="50"/>
      <c r="M617" s="49">
        <f t="shared" si="120"/>
        <v>0</v>
      </c>
      <c r="N617" s="49">
        <f t="shared" si="121"/>
        <v>17630335.800000001</v>
      </c>
      <c r="O617" s="2"/>
      <c r="P617" s="2"/>
      <c r="Q617" s="2"/>
      <c r="R617" s="2" t="s">
        <v>95</v>
      </c>
      <c r="S617" s="2"/>
      <c r="T617" s="2"/>
      <c r="U617" s="2"/>
      <c r="V617" s="2"/>
      <c r="W617" s="2"/>
      <c r="X617" s="2"/>
      <c r="Y617" s="2"/>
      <c r="Z617" s="2"/>
    </row>
    <row r="618" spans="1:26" ht="12.75" hidden="1" customHeight="1" x14ac:dyDescent="0.3">
      <c r="A618" s="25">
        <v>47</v>
      </c>
      <c r="B618" s="25">
        <v>1808</v>
      </c>
      <c r="C618" s="26" t="s">
        <v>39</v>
      </c>
      <c r="D618" s="49">
        <f t="shared" si="117"/>
        <v>74900465.329999998</v>
      </c>
      <c r="E618" s="50"/>
      <c r="F618" s="50"/>
      <c r="G618" s="49">
        <f t="shared" si="118"/>
        <v>74900465.329999998</v>
      </c>
      <c r="H618" s="49">
        <v>0</v>
      </c>
      <c r="I618" s="52"/>
      <c r="J618" s="51">
        <f t="shared" si="119"/>
        <v>-16116757.519999998</v>
      </c>
      <c r="K618" s="50"/>
      <c r="L618" s="50"/>
      <c r="M618" s="49">
        <f t="shared" si="120"/>
        <v>-16116757.519999998</v>
      </c>
      <c r="N618" s="49">
        <f t="shared" si="121"/>
        <v>58783707.810000002</v>
      </c>
      <c r="O618" s="2"/>
      <c r="P618" s="2"/>
      <c r="Q618" s="2"/>
      <c r="R618" s="2" t="s">
        <v>96</v>
      </c>
      <c r="S618" s="2"/>
      <c r="T618" s="2"/>
      <c r="U618" s="2"/>
      <c r="V618" s="2"/>
      <c r="W618" s="2"/>
      <c r="X618" s="2"/>
      <c r="Y618" s="2"/>
      <c r="Z618" s="2"/>
    </row>
    <row r="619" spans="1:26" ht="12.75" hidden="1" customHeight="1" x14ac:dyDescent="0.3">
      <c r="A619" s="25">
        <v>13</v>
      </c>
      <c r="B619" s="25">
        <v>1810</v>
      </c>
      <c r="C619" s="26" t="s">
        <v>40</v>
      </c>
      <c r="D619" s="49">
        <f t="shared" si="117"/>
        <v>0</v>
      </c>
      <c r="E619" s="50"/>
      <c r="F619" s="50"/>
      <c r="G619" s="49">
        <f t="shared" si="118"/>
        <v>0</v>
      </c>
      <c r="H619" s="49">
        <v>0</v>
      </c>
      <c r="I619" s="52"/>
      <c r="J619" s="51">
        <f t="shared" si="119"/>
        <v>0</v>
      </c>
      <c r="K619" s="50"/>
      <c r="L619" s="50"/>
      <c r="M619" s="49">
        <f t="shared" si="120"/>
        <v>0</v>
      </c>
      <c r="N619" s="49">
        <f t="shared" si="121"/>
        <v>0</v>
      </c>
      <c r="O619" s="2"/>
      <c r="P619" s="2"/>
      <c r="Q619" s="2"/>
      <c r="R619" s="2" t="s">
        <v>97</v>
      </c>
      <c r="S619" s="2"/>
      <c r="T619" s="2"/>
      <c r="U619" s="2"/>
      <c r="V619" s="2"/>
      <c r="W619" s="2"/>
      <c r="X619" s="2"/>
      <c r="Y619" s="2"/>
      <c r="Z619" s="2"/>
    </row>
    <row r="620" spans="1:26" ht="12.75" hidden="1" customHeight="1" x14ac:dyDescent="0.3">
      <c r="A620" s="25">
        <v>47</v>
      </c>
      <c r="B620" s="25">
        <v>1815</v>
      </c>
      <c r="C620" s="26" t="s">
        <v>41</v>
      </c>
      <c r="D620" s="49">
        <f t="shared" si="117"/>
        <v>165969213.29000002</v>
      </c>
      <c r="E620" s="50"/>
      <c r="F620" s="50"/>
      <c r="G620" s="49">
        <f t="shared" si="118"/>
        <v>165969213.29000002</v>
      </c>
      <c r="H620" s="49">
        <v>0</v>
      </c>
      <c r="I620" s="52"/>
      <c r="J620" s="51">
        <f t="shared" si="119"/>
        <v>-43678244.689999998</v>
      </c>
      <c r="K620" s="50"/>
      <c r="L620" s="50"/>
      <c r="M620" s="49">
        <f t="shared" si="120"/>
        <v>-43678244.689999998</v>
      </c>
      <c r="N620" s="49">
        <f t="shared" si="121"/>
        <v>122290968.60000002</v>
      </c>
      <c r="O620" s="2"/>
      <c r="P620" s="2"/>
      <c r="Q620" s="2"/>
      <c r="R620" s="2" t="s">
        <v>98</v>
      </c>
      <c r="S620" s="2"/>
      <c r="T620" s="2"/>
      <c r="U620" s="2"/>
      <c r="V620" s="2"/>
      <c r="W620" s="2"/>
      <c r="X620" s="2"/>
      <c r="Y620" s="2"/>
      <c r="Z620" s="2"/>
    </row>
    <row r="621" spans="1:26" ht="12.75" hidden="1" customHeight="1" x14ac:dyDescent="0.3">
      <c r="A621" s="25">
        <v>47</v>
      </c>
      <c r="B621" s="25">
        <v>1820</v>
      </c>
      <c r="C621" s="26" t="s">
        <v>42</v>
      </c>
      <c r="D621" s="49">
        <f t="shared" si="117"/>
        <v>150842691.94999999</v>
      </c>
      <c r="E621" s="50"/>
      <c r="F621" s="50"/>
      <c r="G621" s="49">
        <f t="shared" si="118"/>
        <v>150842691.94999999</v>
      </c>
      <c r="H621" s="49">
        <v>0</v>
      </c>
      <c r="I621" s="52"/>
      <c r="J621" s="51">
        <f t="shared" si="119"/>
        <v>-46273751.369999997</v>
      </c>
      <c r="K621" s="50"/>
      <c r="L621" s="50"/>
      <c r="M621" s="49">
        <f t="shared" si="120"/>
        <v>-46273751.369999997</v>
      </c>
      <c r="N621" s="49">
        <f t="shared" si="121"/>
        <v>104568940.57999998</v>
      </c>
      <c r="O621" s="2"/>
      <c r="P621" s="2"/>
      <c r="Q621" s="2"/>
      <c r="R621" s="2" t="s">
        <v>99</v>
      </c>
      <c r="S621" s="2"/>
      <c r="T621" s="2"/>
      <c r="U621" s="2"/>
      <c r="V621" s="2"/>
      <c r="W621" s="2"/>
      <c r="X621" s="2"/>
      <c r="Y621" s="2"/>
      <c r="Z621" s="2"/>
    </row>
    <row r="622" spans="1:26" ht="12.75" hidden="1" customHeight="1" x14ac:dyDescent="0.3">
      <c r="A622" s="25">
        <v>47</v>
      </c>
      <c r="B622" s="25">
        <v>1825</v>
      </c>
      <c r="C622" s="26" t="s">
        <v>43</v>
      </c>
      <c r="D622" s="49">
        <f t="shared" si="117"/>
        <v>0</v>
      </c>
      <c r="E622" s="50"/>
      <c r="F622" s="50"/>
      <c r="G622" s="49">
        <f t="shared" si="118"/>
        <v>0</v>
      </c>
      <c r="H622" s="49">
        <v>0</v>
      </c>
      <c r="I622" s="52"/>
      <c r="J622" s="51">
        <f t="shared" si="119"/>
        <v>0</v>
      </c>
      <c r="K622" s="50"/>
      <c r="L622" s="50"/>
      <c r="M622" s="49">
        <f t="shared" si="120"/>
        <v>0</v>
      </c>
      <c r="N622" s="49">
        <f t="shared" si="121"/>
        <v>0</v>
      </c>
      <c r="O622" s="2"/>
      <c r="P622" s="2"/>
      <c r="Q622" s="2"/>
      <c r="R622" s="2" t="s">
        <v>100</v>
      </c>
      <c r="S622" s="2"/>
      <c r="T622" s="2"/>
      <c r="U622" s="2"/>
      <c r="V622" s="2"/>
      <c r="W622" s="2"/>
      <c r="X622" s="2"/>
      <c r="Y622" s="2"/>
      <c r="Z622" s="2"/>
    </row>
    <row r="623" spans="1:26" ht="12.75" hidden="1" customHeight="1" x14ac:dyDescent="0.3">
      <c r="A623" s="25">
        <v>47</v>
      </c>
      <c r="B623" s="25">
        <v>1830</v>
      </c>
      <c r="C623" s="26" t="s">
        <v>44</v>
      </c>
      <c r="D623" s="49">
        <f t="shared" si="117"/>
        <v>208783700.55000001</v>
      </c>
      <c r="E623" s="50"/>
      <c r="F623" s="50"/>
      <c r="G623" s="49">
        <f t="shared" si="118"/>
        <v>208783700.55000001</v>
      </c>
      <c r="H623" s="49">
        <v>0</v>
      </c>
      <c r="I623" s="52"/>
      <c r="J623" s="51">
        <f t="shared" si="119"/>
        <v>-40635799.859999992</v>
      </c>
      <c r="K623" s="50"/>
      <c r="L623" s="50"/>
      <c r="M623" s="49">
        <f t="shared" si="120"/>
        <v>-40635799.859999992</v>
      </c>
      <c r="N623" s="49">
        <f t="shared" si="121"/>
        <v>168147900.69000003</v>
      </c>
      <c r="O623" s="2"/>
      <c r="P623" s="2"/>
      <c r="Q623" s="2"/>
      <c r="R623" s="2" t="s">
        <v>101</v>
      </c>
      <c r="S623" s="2"/>
      <c r="T623" s="2"/>
      <c r="U623" s="2"/>
      <c r="V623" s="2"/>
      <c r="W623" s="2"/>
      <c r="X623" s="2"/>
      <c r="Y623" s="2"/>
      <c r="Z623" s="2"/>
    </row>
    <row r="624" spans="1:26" ht="12.75" hidden="1" customHeight="1" x14ac:dyDescent="0.3">
      <c r="A624" s="25">
        <v>47</v>
      </c>
      <c r="B624" s="25">
        <v>1835</v>
      </c>
      <c r="C624" s="26" t="s">
        <v>45</v>
      </c>
      <c r="D624" s="49">
        <f t="shared" si="117"/>
        <v>189332047.98000002</v>
      </c>
      <c r="E624" s="50"/>
      <c r="F624" s="50"/>
      <c r="G624" s="49">
        <f t="shared" si="118"/>
        <v>189332047.98000002</v>
      </c>
      <c r="H624" s="49">
        <v>0</v>
      </c>
      <c r="I624" s="52"/>
      <c r="J624" s="51">
        <f t="shared" si="119"/>
        <v>-39158496.68</v>
      </c>
      <c r="K624" s="50"/>
      <c r="L624" s="50"/>
      <c r="M624" s="49">
        <f t="shared" si="120"/>
        <v>-39158496.68</v>
      </c>
      <c r="N624" s="49">
        <f t="shared" si="121"/>
        <v>150173551.30000001</v>
      </c>
      <c r="O624" s="2"/>
      <c r="P624" s="2"/>
      <c r="Q624" s="2"/>
      <c r="R624" s="2" t="s">
        <v>102</v>
      </c>
      <c r="S624" s="2"/>
      <c r="T624" s="2"/>
      <c r="U624" s="2"/>
      <c r="V624" s="2"/>
      <c r="W624" s="2"/>
      <c r="X624" s="2"/>
      <c r="Y624" s="2"/>
      <c r="Z624" s="2"/>
    </row>
    <row r="625" spans="1:26" ht="12.75" hidden="1" customHeight="1" x14ac:dyDescent="0.3">
      <c r="A625" s="25">
        <v>47</v>
      </c>
      <c r="B625" s="25">
        <v>1840</v>
      </c>
      <c r="C625" s="26" t="s">
        <v>46</v>
      </c>
      <c r="D625" s="49">
        <f t="shared" si="117"/>
        <v>495971132.38</v>
      </c>
      <c r="E625" s="50"/>
      <c r="F625" s="50"/>
      <c r="G625" s="49">
        <f t="shared" si="118"/>
        <v>495971132.38</v>
      </c>
      <c r="H625" s="49">
        <v>0</v>
      </c>
      <c r="I625" s="52"/>
      <c r="J625" s="51">
        <f t="shared" si="119"/>
        <v>-79412326.640000001</v>
      </c>
      <c r="K625" s="50"/>
      <c r="L625" s="50"/>
      <c r="M625" s="49">
        <f t="shared" si="120"/>
        <v>-79412326.640000001</v>
      </c>
      <c r="N625" s="49">
        <f t="shared" si="121"/>
        <v>416558805.74000001</v>
      </c>
      <c r="O625" s="2"/>
      <c r="P625" s="2"/>
      <c r="Q625" s="2"/>
      <c r="R625" s="2" t="s">
        <v>103</v>
      </c>
      <c r="S625" s="2"/>
      <c r="T625" s="2"/>
      <c r="U625" s="2"/>
      <c r="V625" s="2"/>
      <c r="W625" s="2"/>
      <c r="X625" s="2"/>
      <c r="Y625" s="2"/>
      <c r="Z625" s="2"/>
    </row>
    <row r="626" spans="1:26" ht="12.75" hidden="1" customHeight="1" x14ac:dyDescent="0.3">
      <c r="A626" s="25">
        <v>47</v>
      </c>
      <c r="B626" s="25">
        <v>1845</v>
      </c>
      <c r="C626" s="26" t="s">
        <v>47</v>
      </c>
      <c r="D626" s="49">
        <f t="shared" si="117"/>
        <v>299007498.93000001</v>
      </c>
      <c r="E626" s="50"/>
      <c r="F626" s="50"/>
      <c r="G626" s="49">
        <f t="shared" si="118"/>
        <v>299007498.93000001</v>
      </c>
      <c r="H626" s="49">
        <v>0</v>
      </c>
      <c r="I626" s="52"/>
      <c r="J626" s="51">
        <f t="shared" si="119"/>
        <v>-68467969.280000001</v>
      </c>
      <c r="K626" s="50"/>
      <c r="L626" s="50"/>
      <c r="M626" s="49">
        <f t="shared" si="120"/>
        <v>-68467969.280000001</v>
      </c>
      <c r="N626" s="49">
        <f t="shared" si="121"/>
        <v>230539529.65000001</v>
      </c>
      <c r="O626" s="2"/>
      <c r="P626" s="2"/>
      <c r="Q626" s="2"/>
      <c r="R626" s="2" t="s">
        <v>104</v>
      </c>
      <c r="S626" s="2"/>
      <c r="T626" s="2"/>
      <c r="U626" s="2"/>
      <c r="V626" s="2"/>
      <c r="W626" s="2"/>
      <c r="X626" s="2"/>
      <c r="Y626" s="2"/>
      <c r="Z626" s="2"/>
    </row>
    <row r="627" spans="1:26" ht="12.75" hidden="1" customHeight="1" x14ac:dyDescent="0.3">
      <c r="A627" s="25">
        <v>47</v>
      </c>
      <c r="B627" s="25">
        <v>1850</v>
      </c>
      <c r="C627" s="26" t="s">
        <v>48</v>
      </c>
      <c r="D627" s="49">
        <f t="shared" si="117"/>
        <v>158645540.54000002</v>
      </c>
      <c r="E627" s="50"/>
      <c r="F627" s="50"/>
      <c r="G627" s="49">
        <f t="shared" si="118"/>
        <v>158645540.54000002</v>
      </c>
      <c r="H627" s="49">
        <v>0</v>
      </c>
      <c r="I627" s="52"/>
      <c r="J627" s="51">
        <f t="shared" si="119"/>
        <v>-36184826.289999999</v>
      </c>
      <c r="K627" s="50"/>
      <c r="L627" s="50"/>
      <c r="M627" s="49">
        <f t="shared" si="120"/>
        <v>-36184826.289999999</v>
      </c>
      <c r="N627" s="49">
        <f t="shared" si="121"/>
        <v>122460714.25000003</v>
      </c>
      <c r="O627" s="2"/>
      <c r="P627" s="2"/>
      <c r="Q627" s="2"/>
      <c r="R627" s="2" t="s">
        <v>105</v>
      </c>
      <c r="S627" s="2"/>
      <c r="T627" s="2"/>
      <c r="U627" s="2"/>
      <c r="V627" s="2"/>
      <c r="W627" s="2"/>
      <c r="X627" s="2"/>
      <c r="Y627" s="2"/>
      <c r="Z627" s="2"/>
    </row>
    <row r="628" spans="1:26" ht="12.75" hidden="1" customHeight="1" x14ac:dyDescent="0.3">
      <c r="A628" s="25">
        <v>47</v>
      </c>
      <c r="B628" s="25">
        <v>1855</v>
      </c>
      <c r="C628" s="26" t="s">
        <v>49</v>
      </c>
      <c r="D628" s="49">
        <f t="shared" si="117"/>
        <v>107784374.27999997</v>
      </c>
      <c r="E628" s="50"/>
      <c r="F628" s="50"/>
      <c r="G628" s="49">
        <f t="shared" si="118"/>
        <v>107784374.27999997</v>
      </c>
      <c r="H628" s="49">
        <v>0</v>
      </c>
      <c r="I628" s="52"/>
      <c r="J628" s="51">
        <f t="shared" si="119"/>
        <v>-22547934.849999998</v>
      </c>
      <c r="K628" s="50"/>
      <c r="L628" s="50"/>
      <c r="M628" s="49">
        <f t="shared" si="120"/>
        <v>-22547934.849999998</v>
      </c>
      <c r="N628" s="49">
        <f t="shared" si="121"/>
        <v>85236439.429999977</v>
      </c>
      <c r="O628" s="2"/>
      <c r="P628" s="2"/>
      <c r="Q628" s="2"/>
      <c r="R628" s="2" t="s">
        <v>106</v>
      </c>
      <c r="S628" s="2"/>
      <c r="T628" s="2"/>
      <c r="U628" s="2"/>
      <c r="V628" s="2"/>
      <c r="W628" s="2"/>
      <c r="X628" s="2"/>
      <c r="Y628" s="2"/>
      <c r="Z628" s="2"/>
    </row>
    <row r="629" spans="1:26" ht="12.75" hidden="1" customHeight="1" x14ac:dyDescent="0.3">
      <c r="A629" s="25">
        <v>47</v>
      </c>
      <c r="B629" s="25">
        <v>1860</v>
      </c>
      <c r="C629" s="26" t="s">
        <v>50</v>
      </c>
      <c r="D629" s="49">
        <f t="shared" si="117"/>
        <v>0</v>
      </c>
      <c r="E629" s="50"/>
      <c r="F629" s="50"/>
      <c r="G629" s="49">
        <f t="shared" si="118"/>
        <v>0</v>
      </c>
      <c r="H629" s="49">
        <v>0</v>
      </c>
      <c r="I629" s="52"/>
      <c r="J629" s="51">
        <f t="shared" si="119"/>
        <v>0</v>
      </c>
      <c r="K629" s="50"/>
      <c r="L629" s="50"/>
      <c r="M629" s="49">
        <f t="shared" si="120"/>
        <v>0</v>
      </c>
      <c r="N629" s="49">
        <f t="shared" si="121"/>
        <v>0</v>
      </c>
      <c r="O629" s="2"/>
      <c r="P629" s="2"/>
      <c r="Q629" s="2"/>
      <c r="R629" s="2" t="s">
        <v>107</v>
      </c>
      <c r="S629" s="2"/>
      <c r="T629" s="2"/>
      <c r="U629" s="2"/>
      <c r="V629" s="2"/>
      <c r="W629" s="2"/>
      <c r="X629" s="2"/>
      <c r="Y629" s="2"/>
      <c r="Z629" s="2"/>
    </row>
    <row r="630" spans="1:26" ht="12.75" hidden="1" customHeight="1" x14ac:dyDescent="0.3">
      <c r="A630" s="25">
        <v>47</v>
      </c>
      <c r="B630" s="25">
        <v>1860</v>
      </c>
      <c r="C630" s="26" t="s">
        <v>51</v>
      </c>
      <c r="D630" s="49">
        <f t="shared" si="117"/>
        <v>77471882.930000007</v>
      </c>
      <c r="E630" s="50"/>
      <c r="F630" s="50"/>
      <c r="G630" s="49">
        <f t="shared" si="118"/>
        <v>77471882.930000007</v>
      </c>
      <c r="H630" s="49">
        <v>0</v>
      </c>
      <c r="I630" s="52"/>
      <c r="J630" s="51">
        <f t="shared" si="119"/>
        <v>-43537223.899999999</v>
      </c>
      <c r="K630" s="50"/>
      <c r="L630" s="50"/>
      <c r="M630" s="49">
        <f t="shared" si="120"/>
        <v>-43537223.899999999</v>
      </c>
      <c r="N630" s="49">
        <f t="shared" si="121"/>
        <v>33934659.030000009</v>
      </c>
      <c r="O630" s="2"/>
      <c r="P630" s="2"/>
      <c r="Q630" s="2"/>
      <c r="R630" s="2" t="s">
        <v>107</v>
      </c>
      <c r="S630" s="2"/>
      <c r="T630" s="2"/>
      <c r="U630" s="2"/>
      <c r="V630" s="2"/>
      <c r="W630" s="2"/>
      <c r="X630" s="2"/>
      <c r="Y630" s="2"/>
      <c r="Z630" s="2"/>
    </row>
    <row r="631" spans="1:26" ht="12.75" hidden="1" customHeight="1" x14ac:dyDescent="0.3">
      <c r="A631" s="25" t="s">
        <v>37</v>
      </c>
      <c r="B631" s="25">
        <v>1905</v>
      </c>
      <c r="C631" s="26" t="s">
        <v>38</v>
      </c>
      <c r="D631" s="49">
        <f t="shared" si="117"/>
        <v>19740204.710000001</v>
      </c>
      <c r="E631" s="50"/>
      <c r="F631" s="50"/>
      <c r="G631" s="49">
        <f t="shared" si="118"/>
        <v>19740204.710000001</v>
      </c>
      <c r="H631" s="49">
        <v>0</v>
      </c>
      <c r="I631" s="52"/>
      <c r="J631" s="51">
        <f t="shared" si="119"/>
        <v>0</v>
      </c>
      <c r="K631" s="50"/>
      <c r="L631" s="50"/>
      <c r="M631" s="49">
        <f t="shared" si="120"/>
        <v>0</v>
      </c>
      <c r="N631" s="49">
        <f t="shared" si="121"/>
        <v>19740204.710000001</v>
      </c>
      <c r="O631" s="2"/>
      <c r="P631" s="2"/>
      <c r="Q631" s="2"/>
      <c r="R631" s="2" t="s">
        <v>108</v>
      </c>
      <c r="S631" s="2"/>
      <c r="T631" s="2"/>
      <c r="U631" s="2"/>
      <c r="V631" s="2"/>
      <c r="W631" s="2"/>
      <c r="X631" s="2"/>
      <c r="Y631" s="2"/>
      <c r="Z631" s="2"/>
    </row>
    <row r="632" spans="1:26" ht="12.75" hidden="1" customHeight="1" x14ac:dyDescent="0.3">
      <c r="A632" s="25">
        <v>47</v>
      </c>
      <c r="B632" s="25">
        <v>1908</v>
      </c>
      <c r="C632" s="26" t="s">
        <v>52</v>
      </c>
      <c r="D632" s="49">
        <f t="shared" si="117"/>
        <v>76240287.369999975</v>
      </c>
      <c r="E632" s="50"/>
      <c r="F632" s="50"/>
      <c r="G632" s="49">
        <f t="shared" si="118"/>
        <v>76240287.369999975</v>
      </c>
      <c r="H632" s="49">
        <v>0</v>
      </c>
      <c r="I632" s="52"/>
      <c r="J632" s="51">
        <f t="shared" si="119"/>
        <v>-15428523.149999999</v>
      </c>
      <c r="K632" s="50"/>
      <c r="L632" s="50"/>
      <c r="M632" s="49">
        <f t="shared" si="120"/>
        <v>-15428523.149999999</v>
      </c>
      <c r="N632" s="49">
        <f t="shared" si="121"/>
        <v>60811764.219999976</v>
      </c>
      <c r="O632" s="2"/>
      <c r="P632" s="2"/>
      <c r="Q632" s="2"/>
      <c r="R632" s="2" t="s">
        <v>109</v>
      </c>
      <c r="S632" s="2"/>
      <c r="T632" s="2"/>
      <c r="U632" s="2"/>
      <c r="V632" s="2"/>
      <c r="W632" s="2"/>
      <c r="X632" s="2"/>
      <c r="Y632" s="2"/>
      <c r="Z632" s="2"/>
    </row>
    <row r="633" spans="1:26" ht="12.75" hidden="1" customHeight="1" x14ac:dyDescent="0.3">
      <c r="A633" s="25">
        <v>13</v>
      </c>
      <c r="B633" s="25">
        <v>1910</v>
      </c>
      <c r="C633" s="26" t="s">
        <v>40</v>
      </c>
      <c r="D633" s="49">
        <f t="shared" si="117"/>
        <v>0</v>
      </c>
      <c r="E633" s="50"/>
      <c r="F633" s="50"/>
      <c r="G633" s="49">
        <f t="shared" si="118"/>
        <v>0</v>
      </c>
      <c r="H633" s="49">
        <v>0</v>
      </c>
      <c r="I633" s="52"/>
      <c r="J633" s="51">
        <f t="shared" si="119"/>
        <v>0</v>
      </c>
      <c r="K633" s="50"/>
      <c r="L633" s="50"/>
      <c r="M633" s="49">
        <f t="shared" si="120"/>
        <v>0</v>
      </c>
      <c r="N633" s="49">
        <f t="shared" si="121"/>
        <v>0</v>
      </c>
      <c r="O633" s="2"/>
      <c r="P633" s="2"/>
      <c r="Q633" s="2"/>
      <c r="R633" s="2" t="s">
        <v>110</v>
      </c>
      <c r="S633" s="2"/>
      <c r="T633" s="2"/>
      <c r="U633" s="2"/>
      <c r="V633" s="2"/>
      <c r="W633" s="2"/>
      <c r="X633" s="2"/>
      <c r="Y633" s="2"/>
      <c r="Z633" s="2"/>
    </row>
    <row r="634" spans="1:26" ht="12.75" hidden="1" customHeight="1" x14ac:dyDescent="0.3">
      <c r="A634" s="25">
        <v>8</v>
      </c>
      <c r="B634" s="25">
        <v>1915</v>
      </c>
      <c r="C634" s="26" t="s">
        <v>53</v>
      </c>
      <c r="D634" s="49">
        <f t="shared" si="117"/>
        <v>4864786.7500000009</v>
      </c>
      <c r="E634" s="50"/>
      <c r="F634" s="50"/>
      <c r="G634" s="49">
        <f t="shared" si="118"/>
        <v>4864786.7500000009</v>
      </c>
      <c r="H634" s="49">
        <v>0</v>
      </c>
      <c r="I634" s="52"/>
      <c r="J634" s="51">
        <f t="shared" si="119"/>
        <v>-3248525.7600000002</v>
      </c>
      <c r="K634" s="50"/>
      <c r="L634" s="50"/>
      <c r="M634" s="49">
        <f t="shared" si="120"/>
        <v>-3248525.7600000002</v>
      </c>
      <c r="N634" s="49">
        <f t="shared" si="121"/>
        <v>1616260.9900000007</v>
      </c>
      <c r="O634" s="2"/>
      <c r="P634" s="2"/>
      <c r="Q634" s="2"/>
      <c r="R634" s="2" t="s">
        <v>111</v>
      </c>
      <c r="S634" s="2"/>
      <c r="T634" s="2"/>
      <c r="U634" s="2"/>
      <c r="V634" s="2"/>
      <c r="W634" s="2"/>
      <c r="X634" s="2"/>
      <c r="Y634" s="2"/>
      <c r="Z634" s="2"/>
    </row>
    <row r="635" spans="1:26" ht="12.75" hidden="1" customHeight="1" x14ac:dyDescent="0.3">
      <c r="A635" s="25">
        <v>8</v>
      </c>
      <c r="B635" s="25">
        <v>1915</v>
      </c>
      <c r="C635" s="26" t="s">
        <v>54</v>
      </c>
      <c r="D635" s="49">
        <f t="shared" si="117"/>
        <v>0</v>
      </c>
      <c r="E635" s="50"/>
      <c r="F635" s="50"/>
      <c r="G635" s="49">
        <f t="shared" si="118"/>
        <v>0</v>
      </c>
      <c r="H635" s="49">
        <v>0</v>
      </c>
      <c r="I635" s="52"/>
      <c r="J635" s="51">
        <f t="shared" si="119"/>
        <v>0</v>
      </c>
      <c r="K635" s="50"/>
      <c r="L635" s="50"/>
      <c r="M635" s="49">
        <f t="shared" si="120"/>
        <v>0</v>
      </c>
      <c r="N635" s="49">
        <f t="shared" si="121"/>
        <v>0</v>
      </c>
      <c r="O635" s="2"/>
      <c r="P635" s="2"/>
      <c r="Q635" s="2"/>
      <c r="R635" s="2" t="s">
        <v>111</v>
      </c>
      <c r="S635" s="2"/>
      <c r="T635" s="2"/>
      <c r="U635" s="2"/>
      <c r="V635" s="2"/>
      <c r="W635" s="2"/>
      <c r="X635" s="2"/>
      <c r="Y635" s="2"/>
      <c r="Z635" s="2"/>
    </row>
    <row r="636" spans="1:26" ht="12.75" hidden="1" customHeight="1" x14ac:dyDescent="0.3">
      <c r="A636" s="25">
        <v>10</v>
      </c>
      <c r="B636" s="25">
        <v>1920</v>
      </c>
      <c r="C636" s="26" t="s">
        <v>55</v>
      </c>
      <c r="D636" s="49">
        <f t="shared" si="117"/>
        <v>0</v>
      </c>
      <c r="E636" s="50"/>
      <c r="F636" s="50"/>
      <c r="G636" s="49">
        <f t="shared" si="118"/>
        <v>0</v>
      </c>
      <c r="H636" s="49">
        <v>0</v>
      </c>
      <c r="I636" s="52"/>
      <c r="J636" s="51">
        <f t="shared" si="119"/>
        <v>0</v>
      </c>
      <c r="K636" s="50"/>
      <c r="L636" s="50"/>
      <c r="M636" s="49">
        <f t="shared" si="120"/>
        <v>0</v>
      </c>
      <c r="N636" s="49">
        <f t="shared" si="121"/>
        <v>0</v>
      </c>
      <c r="O636" s="2"/>
      <c r="P636" s="2"/>
      <c r="Q636" s="2"/>
      <c r="R636" s="2" t="s">
        <v>112</v>
      </c>
      <c r="S636" s="2"/>
      <c r="T636" s="2"/>
      <c r="U636" s="2"/>
      <c r="V636" s="2"/>
      <c r="W636" s="2"/>
      <c r="X636" s="2"/>
      <c r="Y636" s="2"/>
      <c r="Z636" s="2"/>
    </row>
    <row r="637" spans="1:26" ht="12.75" hidden="1" customHeight="1" x14ac:dyDescent="0.3">
      <c r="A637" s="25">
        <v>45</v>
      </c>
      <c r="B637" s="25">
        <v>1920</v>
      </c>
      <c r="C637" s="26" t="s">
        <v>56</v>
      </c>
      <c r="D637" s="49">
        <f t="shared" si="117"/>
        <v>0</v>
      </c>
      <c r="E637" s="50"/>
      <c r="F637" s="50"/>
      <c r="G637" s="49">
        <f t="shared" si="118"/>
        <v>0</v>
      </c>
      <c r="H637" s="49">
        <v>0</v>
      </c>
      <c r="I637" s="52"/>
      <c r="J637" s="51">
        <f t="shared" si="119"/>
        <v>0</v>
      </c>
      <c r="K637" s="50"/>
      <c r="L637" s="50"/>
      <c r="M637" s="49">
        <f t="shared" si="120"/>
        <v>0</v>
      </c>
      <c r="N637" s="49">
        <f t="shared" si="121"/>
        <v>0</v>
      </c>
      <c r="O637" s="2"/>
      <c r="P637" s="2"/>
      <c r="Q637" s="2"/>
      <c r="R637" s="2" t="s">
        <v>112</v>
      </c>
      <c r="S637" s="2"/>
      <c r="T637" s="2"/>
      <c r="U637" s="2"/>
      <c r="V637" s="2"/>
      <c r="W637" s="2"/>
      <c r="X637" s="2"/>
      <c r="Y637" s="2"/>
      <c r="Z637" s="2"/>
    </row>
    <row r="638" spans="1:26" ht="12.75" hidden="1" customHeight="1" x14ac:dyDescent="0.3">
      <c r="A638" s="25">
        <v>50</v>
      </c>
      <c r="B638" s="25">
        <v>1920</v>
      </c>
      <c r="C638" s="26" t="s">
        <v>57</v>
      </c>
      <c r="D638" s="49">
        <f t="shared" si="117"/>
        <v>34035335.370000005</v>
      </c>
      <c r="E638" s="50"/>
      <c r="F638" s="50"/>
      <c r="G638" s="49">
        <f t="shared" si="118"/>
        <v>34035335.370000005</v>
      </c>
      <c r="H638" s="49">
        <v>0</v>
      </c>
      <c r="I638" s="52"/>
      <c r="J638" s="51">
        <f t="shared" si="119"/>
        <v>-14691194.470000001</v>
      </c>
      <c r="K638" s="50"/>
      <c r="L638" s="50"/>
      <c r="M638" s="49">
        <f t="shared" si="120"/>
        <v>-14691194.470000001</v>
      </c>
      <c r="N638" s="49">
        <f t="shared" si="121"/>
        <v>19344140.900000006</v>
      </c>
      <c r="O638" s="2"/>
      <c r="P638" s="2"/>
      <c r="Q638" s="2"/>
      <c r="R638" s="2" t="s">
        <v>112</v>
      </c>
      <c r="S638" s="2"/>
      <c r="T638" s="2"/>
      <c r="U638" s="2"/>
      <c r="V638" s="2"/>
      <c r="W638" s="2"/>
      <c r="X638" s="2"/>
      <c r="Y638" s="2"/>
      <c r="Z638" s="2"/>
    </row>
    <row r="639" spans="1:26" ht="12.75" hidden="1" customHeight="1" x14ac:dyDescent="0.3">
      <c r="A639" s="25">
        <v>10</v>
      </c>
      <c r="B639" s="25">
        <v>1930</v>
      </c>
      <c r="C639" s="26" t="s">
        <v>58</v>
      </c>
      <c r="D639" s="49">
        <f t="shared" si="117"/>
        <v>33924458.609999999</v>
      </c>
      <c r="E639" s="50"/>
      <c r="F639" s="50"/>
      <c r="G639" s="49">
        <f t="shared" si="118"/>
        <v>33924458.609999999</v>
      </c>
      <c r="H639" s="49">
        <v>0</v>
      </c>
      <c r="I639" s="52"/>
      <c r="J639" s="51">
        <f t="shared" si="119"/>
        <v>-16025657.26</v>
      </c>
      <c r="K639" s="50"/>
      <c r="L639" s="50"/>
      <c r="M639" s="49">
        <f t="shared" si="120"/>
        <v>-16025657.26</v>
      </c>
      <c r="N639" s="49">
        <f t="shared" si="121"/>
        <v>17898801.350000001</v>
      </c>
      <c r="O639" s="2"/>
      <c r="P639" s="2"/>
      <c r="Q639" s="2"/>
      <c r="R639" s="2" t="s">
        <v>113</v>
      </c>
      <c r="S639" s="2"/>
      <c r="T639" s="2"/>
      <c r="U639" s="2"/>
      <c r="V639" s="2"/>
      <c r="W639" s="2"/>
      <c r="X639" s="2"/>
      <c r="Y639" s="2"/>
      <c r="Z639" s="2"/>
    </row>
    <row r="640" spans="1:26" ht="12.75" hidden="1" customHeight="1" x14ac:dyDescent="0.3">
      <c r="A640" s="25">
        <v>8</v>
      </c>
      <c r="B640" s="25">
        <v>1935</v>
      </c>
      <c r="C640" s="26" t="s">
        <v>59</v>
      </c>
      <c r="D640" s="49">
        <f t="shared" si="117"/>
        <v>696752.47000000009</v>
      </c>
      <c r="E640" s="50"/>
      <c r="F640" s="50"/>
      <c r="G640" s="49">
        <f t="shared" si="118"/>
        <v>696752.47000000009</v>
      </c>
      <c r="H640" s="49">
        <v>0</v>
      </c>
      <c r="I640" s="52"/>
      <c r="J640" s="51">
        <f t="shared" si="119"/>
        <v>-423101.51999999996</v>
      </c>
      <c r="K640" s="50"/>
      <c r="L640" s="50"/>
      <c r="M640" s="49">
        <f t="shared" si="120"/>
        <v>-423101.51999999996</v>
      </c>
      <c r="N640" s="49">
        <f t="shared" si="121"/>
        <v>273650.95000000013</v>
      </c>
      <c r="O640" s="2"/>
      <c r="P640" s="2"/>
      <c r="Q640" s="2"/>
      <c r="R640" s="2" t="s">
        <v>114</v>
      </c>
      <c r="S640" s="2"/>
      <c r="T640" s="2"/>
      <c r="U640" s="2"/>
      <c r="V640" s="2"/>
      <c r="W640" s="2"/>
      <c r="X640" s="2"/>
      <c r="Y640" s="2"/>
      <c r="Z640" s="2"/>
    </row>
    <row r="641" spans="1:26" ht="12.75" hidden="1" customHeight="1" x14ac:dyDescent="0.3">
      <c r="A641" s="25">
        <v>8</v>
      </c>
      <c r="B641" s="25">
        <v>1940</v>
      </c>
      <c r="C641" s="26" t="s">
        <v>60</v>
      </c>
      <c r="D641" s="49">
        <f t="shared" si="117"/>
        <v>7418807.1200000001</v>
      </c>
      <c r="E641" s="50"/>
      <c r="F641" s="50"/>
      <c r="G641" s="49">
        <f t="shared" si="118"/>
        <v>7418807.1200000001</v>
      </c>
      <c r="H641" s="49">
        <v>0</v>
      </c>
      <c r="I641" s="52"/>
      <c r="J641" s="51">
        <f t="shared" si="119"/>
        <v>-4746668.0399999991</v>
      </c>
      <c r="K641" s="50"/>
      <c r="L641" s="50"/>
      <c r="M641" s="49">
        <f t="shared" si="120"/>
        <v>-4746668.0399999991</v>
      </c>
      <c r="N641" s="49">
        <f t="shared" si="121"/>
        <v>2672139.080000001</v>
      </c>
      <c r="O641" s="2"/>
      <c r="P641" s="2"/>
      <c r="Q641" s="2"/>
      <c r="R641" s="2" t="s">
        <v>115</v>
      </c>
      <c r="S641" s="2"/>
      <c r="T641" s="2"/>
      <c r="U641" s="2"/>
      <c r="V641" s="2"/>
      <c r="W641" s="2"/>
      <c r="X641" s="2"/>
      <c r="Y641" s="2"/>
      <c r="Z641" s="2"/>
    </row>
    <row r="642" spans="1:26" ht="12.75" hidden="1" customHeight="1" x14ac:dyDescent="0.3">
      <c r="A642" s="25">
        <v>8</v>
      </c>
      <c r="B642" s="25">
        <v>1945</v>
      </c>
      <c r="C642" s="26" t="s">
        <v>61</v>
      </c>
      <c r="D642" s="49">
        <f t="shared" si="117"/>
        <v>209466.99</v>
      </c>
      <c r="E642" s="50"/>
      <c r="F642" s="50"/>
      <c r="G642" s="49">
        <f t="shared" si="118"/>
        <v>209466.99</v>
      </c>
      <c r="H642" s="49">
        <v>0</v>
      </c>
      <c r="I642" s="52"/>
      <c r="J642" s="51">
        <f t="shared" si="119"/>
        <v>-209313.75999999995</v>
      </c>
      <c r="K642" s="50"/>
      <c r="L642" s="50"/>
      <c r="M642" s="49">
        <f t="shared" si="120"/>
        <v>-209313.75999999995</v>
      </c>
      <c r="N642" s="49">
        <f t="shared" si="121"/>
        <v>153.23000000003958</v>
      </c>
      <c r="O642" s="2"/>
      <c r="P642" s="2"/>
      <c r="Q642" s="2"/>
      <c r="R642" s="2" t="s">
        <v>116</v>
      </c>
      <c r="S642" s="2"/>
      <c r="T642" s="2"/>
      <c r="U642" s="2"/>
      <c r="V642" s="2"/>
      <c r="W642" s="2"/>
      <c r="X642" s="2"/>
      <c r="Y642" s="2"/>
      <c r="Z642" s="2"/>
    </row>
    <row r="643" spans="1:26" ht="12.75" hidden="1" customHeight="1" x14ac:dyDescent="0.3">
      <c r="A643" s="25">
        <v>8</v>
      </c>
      <c r="B643" s="25">
        <v>1950</v>
      </c>
      <c r="C643" s="26" t="s">
        <v>62</v>
      </c>
      <c r="D643" s="49">
        <f t="shared" si="117"/>
        <v>1420620.1600000001</v>
      </c>
      <c r="E643" s="50"/>
      <c r="F643" s="50"/>
      <c r="G643" s="49">
        <f t="shared" si="118"/>
        <v>1420620.1600000001</v>
      </c>
      <c r="H643" s="49">
        <v>0</v>
      </c>
      <c r="I643" s="52"/>
      <c r="J643" s="51">
        <f t="shared" si="119"/>
        <v>-767963.32000000007</v>
      </c>
      <c r="K643" s="50"/>
      <c r="L643" s="50"/>
      <c r="M643" s="49">
        <f t="shared" si="120"/>
        <v>-767963.32000000007</v>
      </c>
      <c r="N643" s="49">
        <f t="shared" si="121"/>
        <v>652656.84000000008</v>
      </c>
      <c r="O643" s="2"/>
      <c r="P643" s="2"/>
      <c r="Q643" s="2"/>
      <c r="R643" s="2" t="s">
        <v>117</v>
      </c>
      <c r="S643" s="2"/>
      <c r="T643" s="2"/>
      <c r="U643" s="2"/>
      <c r="V643" s="2"/>
      <c r="W643" s="2"/>
      <c r="X643" s="2"/>
      <c r="Y643" s="2"/>
      <c r="Z643" s="2"/>
    </row>
    <row r="644" spans="1:26" ht="12.75" hidden="1" customHeight="1" x14ac:dyDescent="0.3">
      <c r="A644" s="25">
        <v>8</v>
      </c>
      <c r="B644" s="25">
        <v>1955</v>
      </c>
      <c r="C644" s="26" t="s">
        <v>63</v>
      </c>
      <c r="D644" s="49">
        <f t="shared" si="117"/>
        <v>15793769.459999999</v>
      </c>
      <c r="E644" s="50"/>
      <c r="F644" s="50"/>
      <c r="G644" s="49">
        <f t="shared" si="118"/>
        <v>15793769.459999999</v>
      </c>
      <c r="H644" s="49">
        <v>0</v>
      </c>
      <c r="I644" s="52"/>
      <c r="J644" s="51">
        <f t="shared" si="119"/>
        <v>-12321944.440000001</v>
      </c>
      <c r="K644" s="50"/>
      <c r="L644" s="50"/>
      <c r="M644" s="49">
        <f t="shared" si="120"/>
        <v>-12321944.440000001</v>
      </c>
      <c r="N644" s="49">
        <f t="shared" si="121"/>
        <v>3471825.0199999977</v>
      </c>
      <c r="O644" s="2"/>
      <c r="P644" s="2"/>
      <c r="Q644" s="2"/>
      <c r="R644" s="2" t="s">
        <v>118</v>
      </c>
      <c r="S644" s="2"/>
      <c r="T644" s="2"/>
      <c r="U644" s="2"/>
      <c r="V644" s="2"/>
      <c r="W644" s="2"/>
      <c r="X644" s="2"/>
      <c r="Y644" s="2"/>
      <c r="Z644" s="2"/>
    </row>
    <row r="645" spans="1:26" ht="12.75" hidden="1" customHeight="1" x14ac:dyDescent="0.3">
      <c r="A645" s="25">
        <v>8</v>
      </c>
      <c r="B645" s="25">
        <v>1955</v>
      </c>
      <c r="C645" s="26" t="s">
        <v>64</v>
      </c>
      <c r="D645" s="49">
        <f t="shared" si="117"/>
        <v>0</v>
      </c>
      <c r="E645" s="50"/>
      <c r="F645" s="50"/>
      <c r="G645" s="49">
        <f t="shared" si="118"/>
        <v>0</v>
      </c>
      <c r="H645" s="49">
        <v>0</v>
      </c>
      <c r="I645" s="52"/>
      <c r="J645" s="51">
        <f t="shared" si="119"/>
        <v>0</v>
      </c>
      <c r="K645" s="50"/>
      <c r="L645" s="50"/>
      <c r="M645" s="49">
        <f t="shared" si="120"/>
        <v>0</v>
      </c>
      <c r="N645" s="49">
        <f t="shared" si="121"/>
        <v>0</v>
      </c>
      <c r="O645" s="2"/>
      <c r="P645" s="2"/>
      <c r="Q645" s="2"/>
      <c r="R645" s="2" t="s">
        <v>118</v>
      </c>
      <c r="S645" s="2"/>
      <c r="T645" s="2"/>
      <c r="U645" s="2"/>
      <c r="V645" s="2"/>
      <c r="W645" s="2"/>
      <c r="X645" s="2"/>
      <c r="Y645" s="2"/>
      <c r="Z645" s="2"/>
    </row>
    <row r="646" spans="1:26" ht="12.75" hidden="1" customHeight="1" x14ac:dyDescent="0.3">
      <c r="A646" s="25">
        <v>8</v>
      </c>
      <c r="B646" s="25">
        <v>1960</v>
      </c>
      <c r="C646" s="26" t="s">
        <v>86</v>
      </c>
      <c r="D646" s="49">
        <f t="shared" si="117"/>
        <v>200717.7</v>
      </c>
      <c r="E646" s="50"/>
      <c r="F646" s="50"/>
      <c r="G646" s="49">
        <f t="shared" si="118"/>
        <v>200717.7</v>
      </c>
      <c r="H646" s="49">
        <v>0</v>
      </c>
      <c r="I646" s="52"/>
      <c r="J646" s="51">
        <f t="shared" si="119"/>
        <v>-194852.03000000003</v>
      </c>
      <c r="K646" s="50"/>
      <c r="L646" s="50"/>
      <c r="M646" s="49">
        <f t="shared" si="120"/>
        <v>-194852.03000000003</v>
      </c>
      <c r="N646" s="49">
        <f t="shared" si="121"/>
        <v>5865.6699999999837</v>
      </c>
      <c r="O646" s="2"/>
      <c r="P646" s="2"/>
      <c r="Q646" s="2"/>
      <c r="R646" s="2" t="s">
        <v>119</v>
      </c>
      <c r="S646" s="2"/>
      <c r="T646" s="2"/>
      <c r="U646" s="2"/>
      <c r="V646" s="2"/>
      <c r="W646" s="2"/>
      <c r="X646" s="2"/>
      <c r="Y646" s="2"/>
      <c r="Z646" s="2"/>
    </row>
    <row r="647" spans="1:26" ht="12.75" hidden="1" customHeight="1" x14ac:dyDescent="0.3">
      <c r="A647" s="1">
        <v>47</v>
      </c>
      <c r="B647" s="25">
        <v>1970</v>
      </c>
      <c r="C647" s="26" t="s">
        <v>66</v>
      </c>
      <c r="D647" s="49">
        <f t="shared" si="117"/>
        <v>0</v>
      </c>
      <c r="E647" s="50"/>
      <c r="F647" s="50"/>
      <c r="G647" s="49">
        <f t="shared" si="118"/>
        <v>0</v>
      </c>
      <c r="H647" s="49">
        <v>0</v>
      </c>
      <c r="I647" s="52"/>
      <c r="J647" s="51">
        <f t="shared" si="119"/>
        <v>0</v>
      </c>
      <c r="K647" s="50"/>
      <c r="L647" s="50"/>
      <c r="M647" s="49">
        <f t="shared" si="120"/>
        <v>0</v>
      </c>
      <c r="N647" s="49">
        <f t="shared" si="121"/>
        <v>0</v>
      </c>
      <c r="O647" s="2"/>
      <c r="P647" s="2"/>
      <c r="Q647" s="2"/>
      <c r="R647" s="2" t="s">
        <v>120</v>
      </c>
      <c r="S647" s="2"/>
      <c r="T647" s="2"/>
      <c r="U647" s="2"/>
      <c r="V647" s="2"/>
      <c r="W647" s="2"/>
      <c r="X647" s="2"/>
      <c r="Y647" s="2"/>
      <c r="Z647" s="2"/>
    </row>
    <row r="648" spans="1:26" ht="12.75" hidden="1" customHeight="1" x14ac:dyDescent="0.3">
      <c r="A648" s="25">
        <v>47</v>
      </c>
      <c r="B648" s="25">
        <v>1975</v>
      </c>
      <c r="C648" s="26" t="s">
        <v>67</v>
      </c>
      <c r="D648" s="49">
        <f t="shared" si="117"/>
        <v>0</v>
      </c>
      <c r="E648" s="50"/>
      <c r="F648" s="50"/>
      <c r="G648" s="49">
        <f t="shared" si="118"/>
        <v>0</v>
      </c>
      <c r="H648" s="49">
        <v>0</v>
      </c>
      <c r="I648" s="52"/>
      <c r="J648" s="51">
        <f t="shared" si="119"/>
        <v>0</v>
      </c>
      <c r="K648" s="50"/>
      <c r="L648" s="50"/>
      <c r="M648" s="49">
        <f t="shared" si="120"/>
        <v>0</v>
      </c>
      <c r="N648" s="49">
        <f t="shared" si="121"/>
        <v>0</v>
      </c>
      <c r="O648" s="2"/>
      <c r="P648" s="2"/>
      <c r="Q648" s="2"/>
      <c r="R648" s="2" t="s">
        <v>121</v>
      </c>
      <c r="S648" s="2"/>
      <c r="T648" s="2"/>
      <c r="U648" s="2"/>
      <c r="V648" s="2"/>
      <c r="W648" s="2"/>
      <c r="X648" s="2"/>
      <c r="Y648" s="2"/>
      <c r="Z648" s="2"/>
    </row>
    <row r="649" spans="1:26" ht="12.75" hidden="1" customHeight="1" x14ac:dyDescent="0.3">
      <c r="A649" s="25">
        <v>47</v>
      </c>
      <c r="B649" s="25">
        <v>1980</v>
      </c>
      <c r="C649" s="26" t="s">
        <v>68</v>
      </c>
      <c r="D649" s="49">
        <f t="shared" si="117"/>
        <v>26831202.090000004</v>
      </c>
      <c r="E649" s="50"/>
      <c r="F649" s="50"/>
      <c r="G649" s="49">
        <f t="shared" si="118"/>
        <v>26831202.090000004</v>
      </c>
      <c r="H649" s="49">
        <v>0</v>
      </c>
      <c r="I649" s="52"/>
      <c r="J649" s="51">
        <f t="shared" si="119"/>
        <v>-13273293.300000001</v>
      </c>
      <c r="K649" s="50"/>
      <c r="L649" s="50"/>
      <c r="M649" s="49">
        <f t="shared" si="120"/>
        <v>-13273293.300000001</v>
      </c>
      <c r="N649" s="49">
        <f t="shared" si="121"/>
        <v>13557908.790000003</v>
      </c>
      <c r="O649" s="2"/>
      <c r="P649" s="2"/>
      <c r="Q649" s="2"/>
      <c r="R649" s="2" t="s">
        <v>122</v>
      </c>
      <c r="S649" s="2"/>
      <c r="T649" s="2"/>
      <c r="U649" s="2"/>
      <c r="V649" s="2"/>
      <c r="W649" s="2"/>
      <c r="X649" s="2"/>
      <c r="Y649" s="2"/>
      <c r="Z649" s="2"/>
    </row>
    <row r="650" spans="1:26" ht="12.75" hidden="1" customHeight="1" x14ac:dyDescent="0.3">
      <c r="A650" s="25">
        <v>47</v>
      </c>
      <c r="B650" s="25">
        <v>1985</v>
      </c>
      <c r="C650" s="26" t="s">
        <v>69</v>
      </c>
      <c r="D650" s="49">
        <f t="shared" si="117"/>
        <v>900</v>
      </c>
      <c r="E650" s="50"/>
      <c r="F650" s="50"/>
      <c r="G650" s="49">
        <f t="shared" si="118"/>
        <v>900</v>
      </c>
      <c r="H650" s="49">
        <v>0</v>
      </c>
      <c r="I650" s="52"/>
      <c r="J650" s="51">
        <f t="shared" si="119"/>
        <v>-900</v>
      </c>
      <c r="K650" s="50"/>
      <c r="L650" s="50"/>
      <c r="M650" s="49">
        <f t="shared" si="120"/>
        <v>-900</v>
      </c>
      <c r="N650" s="49">
        <f t="shared" si="121"/>
        <v>0</v>
      </c>
      <c r="O650" s="2"/>
      <c r="P650" s="2"/>
      <c r="Q650" s="2"/>
      <c r="R650" s="2" t="s">
        <v>123</v>
      </c>
      <c r="S650" s="2"/>
      <c r="T650" s="2"/>
      <c r="U650" s="2"/>
      <c r="V650" s="2"/>
      <c r="W650" s="2"/>
      <c r="X650" s="2"/>
      <c r="Y650" s="2"/>
      <c r="Z650" s="2"/>
    </row>
    <row r="651" spans="1:26" ht="12.75" hidden="1" customHeight="1" x14ac:dyDescent="0.3">
      <c r="A651" s="1">
        <v>47</v>
      </c>
      <c r="B651" s="25">
        <v>1990</v>
      </c>
      <c r="C651" s="33" t="s">
        <v>70</v>
      </c>
      <c r="D651" s="49">
        <f t="shared" si="117"/>
        <v>0</v>
      </c>
      <c r="E651" s="50"/>
      <c r="F651" s="50"/>
      <c r="G651" s="49">
        <f t="shared" si="118"/>
        <v>0</v>
      </c>
      <c r="H651" s="49">
        <v>0</v>
      </c>
      <c r="I651" s="52"/>
      <c r="J651" s="51">
        <f t="shared" si="119"/>
        <v>0</v>
      </c>
      <c r="K651" s="50"/>
      <c r="L651" s="50"/>
      <c r="M651" s="49">
        <f t="shared" si="120"/>
        <v>0</v>
      </c>
      <c r="N651" s="49">
        <f t="shared" si="121"/>
        <v>0</v>
      </c>
      <c r="O651" s="2"/>
      <c r="P651" s="2"/>
      <c r="Q651" s="2"/>
      <c r="R651" s="2" t="s">
        <v>124</v>
      </c>
      <c r="S651" s="2"/>
      <c r="T651" s="2"/>
      <c r="U651" s="2"/>
      <c r="V651" s="2"/>
      <c r="W651" s="2"/>
      <c r="X651" s="2"/>
      <c r="Y651" s="2"/>
      <c r="Z651" s="2"/>
    </row>
    <row r="652" spans="1:26" ht="12.75" hidden="1" customHeight="1" x14ac:dyDescent="0.3">
      <c r="A652" s="25">
        <v>47</v>
      </c>
      <c r="B652" s="25">
        <v>1995</v>
      </c>
      <c r="C652" s="26" t="s">
        <v>71</v>
      </c>
      <c r="D652" s="49">
        <f t="shared" si="117"/>
        <v>0</v>
      </c>
      <c r="E652" s="50"/>
      <c r="F652" s="50"/>
      <c r="G652" s="49">
        <f t="shared" si="118"/>
        <v>0</v>
      </c>
      <c r="H652" s="49">
        <v>0</v>
      </c>
      <c r="I652" s="52"/>
      <c r="J652" s="51">
        <f t="shared" si="119"/>
        <v>0</v>
      </c>
      <c r="K652" s="50"/>
      <c r="L652" s="50"/>
      <c r="M652" s="49">
        <f t="shared" si="120"/>
        <v>0</v>
      </c>
      <c r="N652" s="49">
        <f t="shared" si="121"/>
        <v>0</v>
      </c>
      <c r="O652" s="2"/>
      <c r="P652" s="2"/>
      <c r="Q652" s="2"/>
      <c r="R652" s="2" t="s">
        <v>125</v>
      </c>
      <c r="S652" s="2"/>
      <c r="T652" s="2"/>
      <c r="U652" s="2"/>
      <c r="V652" s="2"/>
      <c r="W652" s="2"/>
      <c r="X652" s="2"/>
      <c r="Y652" s="2"/>
      <c r="Z652" s="2"/>
    </row>
    <row r="653" spans="1:26" ht="12.75" hidden="1" customHeight="1" x14ac:dyDescent="0.3">
      <c r="A653" s="25">
        <v>47</v>
      </c>
      <c r="B653" s="25">
        <v>2440</v>
      </c>
      <c r="C653" s="26" t="s">
        <v>87</v>
      </c>
      <c r="D653" s="49">
        <f t="shared" si="117"/>
        <v>-410830952.98000002</v>
      </c>
      <c r="E653" s="50"/>
      <c r="F653" s="50"/>
      <c r="G653" s="49">
        <f t="shared" si="118"/>
        <v>-410830952.98000002</v>
      </c>
      <c r="H653" s="49">
        <v>0</v>
      </c>
      <c r="I653" s="2"/>
      <c r="J653" s="51">
        <f t="shared" si="119"/>
        <v>58290334.009999998</v>
      </c>
      <c r="K653" s="50"/>
      <c r="L653" s="50"/>
      <c r="M653" s="49">
        <f t="shared" si="120"/>
        <v>58290334.009999998</v>
      </c>
      <c r="N653" s="49">
        <f t="shared" si="121"/>
        <v>-352540618.97000003</v>
      </c>
      <c r="O653" s="2"/>
      <c r="P653" s="2"/>
      <c r="Q653" s="2"/>
      <c r="R653" s="2" t="s">
        <v>126</v>
      </c>
      <c r="S653" s="2"/>
      <c r="T653" s="2"/>
      <c r="U653" s="2"/>
      <c r="V653" s="2"/>
      <c r="W653" s="2"/>
      <c r="X653" s="2"/>
      <c r="Y653" s="2"/>
      <c r="Z653" s="2"/>
    </row>
    <row r="654" spans="1:26" ht="12.75" hidden="1" customHeight="1" x14ac:dyDescent="0.3">
      <c r="A654" s="35"/>
      <c r="B654" s="35">
        <v>2005</v>
      </c>
      <c r="C654" s="36" t="s">
        <v>88</v>
      </c>
      <c r="D654" s="49">
        <f t="shared" si="117"/>
        <v>0</v>
      </c>
      <c r="E654" s="42"/>
      <c r="F654" s="42"/>
      <c r="G654" s="49">
        <f t="shared" si="118"/>
        <v>0</v>
      </c>
      <c r="H654" s="49">
        <v>0</v>
      </c>
      <c r="I654" s="2"/>
      <c r="J654" s="51">
        <f t="shared" si="119"/>
        <v>0</v>
      </c>
      <c r="K654" s="42"/>
      <c r="L654" s="42"/>
      <c r="M654" s="49">
        <f t="shared" si="120"/>
        <v>0</v>
      </c>
      <c r="N654" s="49">
        <f t="shared" si="121"/>
        <v>0</v>
      </c>
      <c r="O654" s="2"/>
      <c r="P654" s="2"/>
      <c r="Q654" s="2"/>
      <c r="R654" s="2" t="s">
        <v>127</v>
      </c>
      <c r="S654" s="2"/>
      <c r="T654" s="2"/>
      <c r="U654" s="2"/>
      <c r="V654" s="2"/>
      <c r="W654" s="2"/>
      <c r="X654" s="2"/>
      <c r="Y654" s="2"/>
      <c r="Z654" s="2"/>
    </row>
    <row r="655" spans="1:26" ht="12.75" hidden="1" customHeight="1" x14ac:dyDescent="0.3">
      <c r="A655" s="35"/>
      <c r="B655" s="35"/>
      <c r="C655" s="37" t="s">
        <v>74</v>
      </c>
      <c r="D655" s="44">
        <f t="shared" ref="D655:H655" si="122">SUM(D614:D654)</f>
        <v>1943572331.8699989</v>
      </c>
      <c r="E655" s="44">
        <f t="shared" si="122"/>
        <v>0</v>
      </c>
      <c r="F655" s="44">
        <f t="shared" si="122"/>
        <v>0</v>
      </c>
      <c r="G655" s="44">
        <f t="shared" si="122"/>
        <v>1943572331.8699989</v>
      </c>
      <c r="H655" s="44">
        <f t="shared" si="122"/>
        <v>0</v>
      </c>
      <c r="I655" s="44"/>
      <c r="J655" s="44">
        <f t="shared" ref="J655:N655" si="123">SUM(J614:J654)</f>
        <v>-548100271.31000006</v>
      </c>
      <c r="K655" s="44">
        <f t="shared" si="123"/>
        <v>0</v>
      </c>
      <c r="L655" s="44">
        <f t="shared" si="123"/>
        <v>0</v>
      </c>
      <c r="M655" s="44">
        <f t="shared" si="123"/>
        <v>-548100271.31000006</v>
      </c>
      <c r="N655" s="44">
        <f t="shared" si="123"/>
        <v>1395472060.5600002</v>
      </c>
      <c r="O655" s="2"/>
      <c r="P655" s="2"/>
      <c r="Q655" s="2"/>
      <c r="R655" s="2"/>
      <c r="S655" s="2"/>
      <c r="T655" s="2"/>
      <c r="U655" s="2"/>
      <c r="V655" s="2"/>
      <c r="W655" s="2"/>
      <c r="X655" s="2"/>
      <c r="Y655" s="2"/>
      <c r="Z655" s="2"/>
    </row>
    <row r="656" spans="1:26" ht="12.75" hidden="1" customHeight="1" x14ac:dyDescent="0.3">
      <c r="A656" s="35"/>
      <c r="B656" s="35"/>
      <c r="C656" s="39" t="s">
        <v>75</v>
      </c>
      <c r="D656" s="42"/>
      <c r="E656" s="42"/>
      <c r="F656" s="42"/>
      <c r="G656" s="49">
        <f t="shared" ref="G656:G657" si="124">D656+E656+F656</f>
        <v>0</v>
      </c>
      <c r="H656" s="49"/>
      <c r="I656" s="2"/>
      <c r="J656" s="42"/>
      <c r="K656" s="42"/>
      <c r="L656" s="42"/>
      <c r="M656" s="49">
        <f t="shared" ref="M656:M657" si="125">J656+K656+L656</f>
        <v>0</v>
      </c>
      <c r="N656" s="49">
        <f t="shared" ref="N656:N657" si="126">G656+M656</f>
        <v>0</v>
      </c>
      <c r="O656" s="2"/>
      <c r="P656" s="2"/>
      <c r="Q656" s="2"/>
      <c r="R656" s="2"/>
      <c r="S656" s="2"/>
      <c r="T656" s="2"/>
      <c r="U656" s="2"/>
      <c r="V656" s="2"/>
      <c r="W656" s="2"/>
      <c r="X656" s="2"/>
      <c r="Y656" s="2"/>
      <c r="Z656" s="2"/>
    </row>
    <row r="657" spans="1:26" ht="12.75" hidden="1" customHeight="1" x14ac:dyDescent="0.3">
      <c r="A657" s="35"/>
      <c r="B657" s="35"/>
      <c r="C657" s="40" t="s">
        <v>76</v>
      </c>
      <c r="D657" s="42"/>
      <c r="E657" s="42"/>
      <c r="F657" s="42"/>
      <c r="G657" s="49">
        <f t="shared" si="124"/>
        <v>0</v>
      </c>
      <c r="H657" s="49"/>
      <c r="I657" s="2"/>
      <c r="J657" s="42"/>
      <c r="K657" s="42"/>
      <c r="L657" s="42"/>
      <c r="M657" s="49">
        <f t="shared" si="125"/>
        <v>0</v>
      </c>
      <c r="N657" s="49">
        <f t="shared" si="126"/>
        <v>0</v>
      </c>
      <c r="O657" s="2"/>
      <c r="P657" s="2"/>
      <c r="Q657" s="2"/>
      <c r="R657" s="2"/>
      <c r="S657" s="2"/>
      <c r="T657" s="2"/>
      <c r="U657" s="2"/>
      <c r="V657" s="2"/>
      <c r="W657" s="2"/>
      <c r="X657" s="2"/>
      <c r="Y657" s="2"/>
      <c r="Z657" s="2"/>
    </row>
    <row r="658" spans="1:26" ht="12.75" hidden="1" customHeight="1" x14ac:dyDescent="0.3">
      <c r="A658" s="35"/>
      <c r="B658" s="35"/>
      <c r="C658" s="37" t="s">
        <v>77</v>
      </c>
      <c r="D658" s="44">
        <f t="shared" ref="D658:G658" si="127">SUM(D655:D657)</f>
        <v>1943572331.8699989</v>
      </c>
      <c r="E658" s="44">
        <f t="shared" si="127"/>
        <v>0</v>
      </c>
      <c r="F658" s="44">
        <f t="shared" si="127"/>
        <v>0</v>
      </c>
      <c r="G658" s="44">
        <f t="shared" si="127"/>
        <v>1943572331.8699989</v>
      </c>
      <c r="H658" s="49"/>
      <c r="I658" s="44"/>
      <c r="J658" s="44">
        <f t="shared" ref="J658:N658" si="128">SUM(J655:J657)</f>
        <v>-548100271.31000006</v>
      </c>
      <c r="K658" s="44">
        <f t="shared" si="128"/>
        <v>0</v>
      </c>
      <c r="L658" s="44">
        <f t="shared" si="128"/>
        <v>0</v>
      </c>
      <c r="M658" s="44">
        <f t="shared" si="128"/>
        <v>-548100271.31000006</v>
      </c>
      <c r="N658" s="44">
        <f t="shared" si="128"/>
        <v>1395472060.5600002</v>
      </c>
      <c r="O658" s="2"/>
      <c r="P658" s="2"/>
      <c r="Q658" s="2"/>
      <c r="R658" s="2"/>
      <c r="S658" s="2"/>
      <c r="T658" s="2"/>
      <c r="U658" s="2"/>
      <c r="V658" s="2"/>
      <c r="W658" s="2"/>
      <c r="X658" s="2"/>
      <c r="Y658" s="2"/>
      <c r="Z658" s="2"/>
    </row>
    <row r="659" spans="1:26" ht="12.75" hidden="1" customHeight="1" x14ac:dyDescent="0.3">
      <c r="A659" s="35"/>
      <c r="B659" s="35"/>
      <c r="C659" s="41" t="s">
        <v>78</v>
      </c>
      <c r="D659" s="50"/>
      <c r="E659" s="50"/>
      <c r="F659" s="50"/>
      <c r="G659" s="49">
        <f>D659+E659+F659</f>
        <v>0</v>
      </c>
      <c r="H659" s="49">
        <v>0</v>
      </c>
      <c r="I659" s="52"/>
      <c r="J659" s="2"/>
      <c r="K659" s="2"/>
      <c r="L659" s="2"/>
      <c r="M659" s="49">
        <f>J659+K659+L659</f>
        <v>0</v>
      </c>
      <c r="N659" s="49">
        <f>G659+M659</f>
        <v>0</v>
      </c>
      <c r="O659" s="2"/>
      <c r="P659" s="2"/>
      <c r="Q659" s="2"/>
      <c r="R659" s="2"/>
      <c r="S659" s="2"/>
      <c r="T659" s="2"/>
      <c r="U659" s="2"/>
      <c r="V659" s="2"/>
      <c r="W659" s="2"/>
      <c r="X659" s="2"/>
      <c r="Y659" s="2"/>
      <c r="Z659" s="2"/>
    </row>
    <row r="660" spans="1:26" ht="12.75" hidden="1" customHeight="1" x14ac:dyDescent="0.3">
      <c r="A660" s="35"/>
      <c r="B660" s="35"/>
      <c r="C660" s="41" t="s">
        <v>79</v>
      </c>
      <c r="D660" s="44">
        <f t="shared" ref="D660:N660" si="129">SUM(D658:D659)</f>
        <v>1943572331.8699989</v>
      </c>
      <c r="E660" s="44">
        <f t="shared" si="129"/>
        <v>0</v>
      </c>
      <c r="F660" s="44">
        <f t="shared" si="129"/>
        <v>0</v>
      </c>
      <c r="G660" s="44">
        <f t="shared" si="129"/>
        <v>1943572331.8699989</v>
      </c>
      <c r="H660" s="44">
        <f t="shared" si="129"/>
        <v>0</v>
      </c>
      <c r="I660" s="44">
        <f t="shared" si="129"/>
        <v>0</v>
      </c>
      <c r="J660" s="44">
        <f t="shared" si="129"/>
        <v>-548100271.31000006</v>
      </c>
      <c r="K660" s="44">
        <f t="shared" si="129"/>
        <v>0</v>
      </c>
      <c r="L660" s="44">
        <f t="shared" si="129"/>
        <v>0</v>
      </c>
      <c r="M660" s="44">
        <f t="shared" si="129"/>
        <v>-548100271.31000006</v>
      </c>
      <c r="N660" s="44">
        <f t="shared" si="129"/>
        <v>1395472060.5600002</v>
      </c>
      <c r="O660" s="2"/>
      <c r="P660" s="2"/>
      <c r="Q660" s="2"/>
      <c r="R660" s="2"/>
      <c r="S660" s="2"/>
      <c r="T660" s="2"/>
      <c r="U660" s="2"/>
      <c r="V660" s="2"/>
      <c r="W660" s="2"/>
      <c r="X660" s="2"/>
      <c r="Y660" s="2"/>
      <c r="Z660" s="2"/>
    </row>
    <row r="661" spans="1:26" ht="12.75" hidden="1" customHeight="1" x14ac:dyDescent="0.3">
      <c r="A661" s="35"/>
      <c r="B661" s="35"/>
      <c r="C661" s="58" t="s">
        <v>80</v>
      </c>
      <c r="D661" s="59"/>
      <c r="E661" s="59"/>
      <c r="F661" s="59"/>
      <c r="G661" s="59"/>
      <c r="H661" s="59"/>
      <c r="I661" s="59"/>
      <c r="J661" s="60"/>
      <c r="K661" s="42"/>
      <c r="L661" s="2"/>
      <c r="M661" s="43"/>
      <c r="N661" s="43"/>
      <c r="O661" s="2"/>
      <c r="P661" s="2"/>
      <c r="Q661" s="2"/>
      <c r="R661" s="2"/>
      <c r="S661" s="2"/>
      <c r="T661" s="2"/>
      <c r="U661" s="2"/>
      <c r="V661" s="2"/>
      <c r="W661" s="2"/>
      <c r="X661" s="2"/>
      <c r="Y661" s="2"/>
      <c r="Z661" s="2"/>
    </row>
    <row r="662" spans="1:26" ht="12.75" hidden="1" customHeight="1" x14ac:dyDescent="0.3">
      <c r="A662" s="35"/>
      <c r="B662" s="35"/>
      <c r="C662" s="58" t="s">
        <v>81</v>
      </c>
      <c r="D662" s="59"/>
      <c r="E662" s="59"/>
      <c r="F662" s="59"/>
      <c r="G662" s="59"/>
      <c r="H662" s="59"/>
      <c r="I662" s="59"/>
      <c r="J662" s="60"/>
      <c r="K662" s="44">
        <f>K660+K661</f>
        <v>0</v>
      </c>
      <c r="L662" s="2"/>
      <c r="M662" s="43"/>
      <c r="N662" s="43"/>
      <c r="O662" s="2"/>
      <c r="P662" s="2"/>
      <c r="Q662" s="2"/>
      <c r="R662" s="2"/>
      <c r="S662" s="2"/>
      <c r="T662" s="2"/>
      <c r="U662" s="2"/>
      <c r="V662" s="2"/>
      <c r="W662" s="2"/>
      <c r="X662" s="2"/>
      <c r="Y662" s="2"/>
      <c r="Z662" s="2"/>
    </row>
    <row r="663" spans="1:26" ht="12.75" hidden="1" customHeight="1" x14ac:dyDescent="0.3">
      <c r="A663" s="1"/>
      <c r="B663" s="1"/>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hidden="1" customHeight="1" x14ac:dyDescent="0.3">
      <c r="A664" s="1"/>
      <c r="B664" s="1"/>
      <c r="C664" s="2"/>
      <c r="D664" s="2"/>
      <c r="E664" s="2"/>
      <c r="F664" s="2"/>
      <c r="G664" s="2"/>
      <c r="H664" s="2"/>
      <c r="I664" s="2"/>
      <c r="J664" s="2" t="s">
        <v>82</v>
      </c>
      <c r="K664" s="2"/>
      <c r="L664" s="2"/>
      <c r="M664" s="2"/>
      <c r="N664" s="2"/>
      <c r="O664" s="2"/>
      <c r="P664" s="2"/>
      <c r="Q664" s="2"/>
      <c r="R664" s="2"/>
      <c r="S664" s="2"/>
      <c r="T664" s="2"/>
      <c r="U664" s="2"/>
      <c r="V664" s="2"/>
      <c r="W664" s="2"/>
      <c r="X664" s="2"/>
      <c r="Y664" s="2"/>
      <c r="Z664" s="2"/>
    </row>
    <row r="665" spans="1:26" ht="12.75" hidden="1" customHeight="1" x14ac:dyDescent="0.3">
      <c r="A665" s="35">
        <v>10</v>
      </c>
      <c r="B665" s="35"/>
      <c r="C665" s="45" t="s">
        <v>83</v>
      </c>
      <c r="D665" s="46"/>
      <c r="E665" s="46"/>
      <c r="F665" s="46"/>
      <c r="G665" s="46"/>
      <c r="H665" s="46"/>
      <c r="I665" s="46"/>
      <c r="J665" s="46" t="s">
        <v>83</v>
      </c>
      <c r="K665" s="46"/>
      <c r="L665" s="47"/>
      <c r="M665" s="2"/>
      <c r="N665" s="2"/>
      <c r="O665" s="2"/>
      <c r="P665" s="2"/>
      <c r="Q665" s="2"/>
      <c r="R665" s="2"/>
      <c r="S665" s="2"/>
      <c r="T665" s="2"/>
      <c r="U665" s="2"/>
      <c r="V665" s="2"/>
      <c r="W665" s="2"/>
      <c r="X665" s="2"/>
      <c r="Y665" s="2"/>
      <c r="Z665" s="2"/>
    </row>
    <row r="666" spans="1:26" ht="12.75" hidden="1" customHeight="1" x14ac:dyDescent="0.3">
      <c r="A666" s="35">
        <v>8</v>
      </c>
      <c r="B666" s="35"/>
      <c r="C666" s="45" t="s">
        <v>59</v>
      </c>
      <c r="D666" s="46"/>
      <c r="E666" s="46"/>
      <c r="F666" s="46"/>
      <c r="G666" s="46"/>
      <c r="H666" s="46"/>
      <c r="I666" s="46"/>
      <c r="J666" s="46" t="s">
        <v>59</v>
      </c>
      <c r="K666" s="46"/>
      <c r="L666" s="47"/>
      <c r="M666" s="2"/>
      <c r="N666" s="2"/>
      <c r="O666" s="2"/>
      <c r="P666" s="2"/>
      <c r="Q666" s="2"/>
      <c r="R666" s="2"/>
      <c r="S666" s="2"/>
      <c r="T666" s="2"/>
      <c r="U666" s="2"/>
      <c r="V666" s="2"/>
      <c r="W666" s="2"/>
      <c r="X666" s="2"/>
      <c r="Y666" s="2"/>
      <c r="Z666" s="2"/>
    </row>
    <row r="667" spans="1:26" ht="12.75" hidden="1" customHeight="1" x14ac:dyDescent="0.3">
      <c r="A667" s="35">
        <v>47</v>
      </c>
      <c r="B667" s="35"/>
      <c r="C667" s="45" t="s">
        <v>84</v>
      </c>
      <c r="D667" s="46"/>
      <c r="E667" s="46"/>
      <c r="F667" s="46"/>
      <c r="G667" s="46"/>
      <c r="H667" s="46"/>
      <c r="I667" s="46"/>
      <c r="J667" s="46" t="s">
        <v>84</v>
      </c>
      <c r="K667" s="46"/>
      <c r="L667" s="47"/>
      <c r="M667" s="2"/>
      <c r="N667" s="2"/>
      <c r="O667" s="2"/>
      <c r="P667" s="2"/>
      <c r="Q667" s="2"/>
      <c r="R667" s="2"/>
      <c r="S667" s="2"/>
      <c r="T667" s="2"/>
      <c r="U667" s="2"/>
      <c r="V667" s="2"/>
      <c r="W667" s="2"/>
      <c r="X667" s="2"/>
      <c r="Y667" s="2"/>
      <c r="Z667" s="2"/>
    </row>
    <row r="668" spans="1:26" ht="12.75" hidden="1" customHeight="1" x14ac:dyDescent="0.3">
      <c r="A668" s="1"/>
      <c r="B668" s="1"/>
      <c r="C668" s="2"/>
      <c r="D668" s="2"/>
      <c r="E668" s="2"/>
      <c r="F668" s="2"/>
      <c r="G668" s="2"/>
      <c r="H668" s="2"/>
      <c r="I668" s="2"/>
      <c r="J668" s="62" t="s">
        <v>85</v>
      </c>
      <c r="K668" s="59"/>
      <c r="L668" s="48">
        <f>K662-L665-L666-L667</f>
        <v>0</v>
      </c>
      <c r="M668" s="2"/>
      <c r="N668" s="2"/>
      <c r="O668" s="2"/>
      <c r="P668" s="2"/>
      <c r="Q668" s="2"/>
      <c r="R668" s="2"/>
      <c r="S668" s="2"/>
      <c r="T668" s="2"/>
      <c r="U668" s="2"/>
      <c r="V668" s="2"/>
      <c r="W668" s="2"/>
      <c r="X668" s="2"/>
      <c r="Y668" s="2"/>
      <c r="Z668" s="2"/>
    </row>
    <row r="669" spans="1:26" ht="12.75" customHeight="1" x14ac:dyDescent="0.3">
      <c r="A669" s="1"/>
      <c r="B669" s="1"/>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3">
      <c r="A670" s="1"/>
      <c r="B670" s="1"/>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3">
      <c r="A671" s="1"/>
      <c r="B671" s="1"/>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3">
      <c r="A672" s="1"/>
      <c r="B672" s="1"/>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3">
      <c r="A673" s="1"/>
      <c r="B673" s="1"/>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3">
      <c r="A674" s="1"/>
      <c r="B674" s="1"/>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3">
      <c r="A675" s="1"/>
      <c r="B675" s="1"/>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3">
      <c r="A676" s="1"/>
      <c r="B676" s="1"/>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3">
      <c r="A677" s="1"/>
      <c r="B677" s="1"/>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3">
      <c r="A678" s="1"/>
      <c r="B678" s="1"/>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3">
      <c r="A679" s="1"/>
      <c r="B679" s="1"/>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3">
      <c r="A680" s="1"/>
      <c r="B680" s="1"/>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3">
      <c r="A681" s="1"/>
      <c r="B681" s="1"/>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3">
      <c r="A682" s="1"/>
      <c r="B682" s="1"/>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3">
      <c r="A683" s="1"/>
      <c r="B683" s="1"/>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3">
      <c r="A684" s="1"/>
      <c r="B684" s="1"/>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3">
      <c r="A685" s="1"/>
      <c r="B685" s="1"/>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3">
      <c r="A686" s="1"/>
      <c r="B686" s="1"/>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3">
      <c r="A687" s="1"/>
      <c r="B687" s="1"/>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3">
      <c r="A688" s="1"/>
      <c r="B688" s="1"/>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3">
      <c r="A689" s="1"/>
      <c r="B689" s="1"/>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3">
      <c r="A690" s="1"/>
      <c r="B690" s="1"/>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3">
      <c r="A691" s="1"/>
      <c r="B691" s="1"/>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3">
      <c r="A692" s="1"/>
      <c r="B692" s="1"/>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3">
      <c r="A693" s="1"/>
      <c r="B693" s="1"/>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3">
      <c r="A694" s="1"/>
      <c r="B694" s="1"/>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3">
      <c r="A695" s="1"/>
      <c r="B695" s="1"/>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3">
      <c r="A696" s="1"/>
      <c r="B696" s="1"/>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3">
      <c r="A697" s="1"/>
      <c r="B697" s="1"/>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3">
      <c r="A698" s="1"/>
      <c r="B698" s="1"/>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3">
      <c r="A699" s="1"/>
      <c r="B699" s="1"/>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3">
      <c r="A700" s="1"/>
      <c r="B700" s="1"/>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3">
      <c r="A701" s="1"/>
      <c r="B701" s="1"/>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3">
      <c r="A702" s="1"/>
      <c r="B702" s="1"/>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3">
      <c r="A703" s="1"/>
      <c r="B703" s="1"/>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3">
      <c r="A704" s="1"/>
      <c r="B704" s="1"/>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3">
      <c r="A705" s="1"/>
      <c r="B705" s="1"/>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3">
      <c r="A706" s="1"/>
      <c r="B706" s="1"/>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3">
      <c r="A707" s="1"/>
      <c r="B707" s="1"/>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3">
      <c r="A708" s="1"/>
      <c r="B708" s="1"/>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3">
      <c r="A709" s="1"/>
      <c r="B709" s="1"/>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3">
      <c r="A710" s="1"/>
      <c r="B710" s="1"/>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3">
      <c r="A711" s="1"/>
      <c r="B711" s="1"/>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3">
      <c r="A712" s="1"/>
      <c r="B712" s="1"/>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3">
      <c r="A713" s="1"/>
      <c r="B713" s="1"/>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3">
      <c r="A714" s="1"/>
      <c r="B714" s="1"/>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3">
      <c r="A715" s="1"/>
      <c r="B715" s="1"/>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3">
      <c r="A716" s="1"/>
      <c r="B716" s="1"/>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3">
      <c r="A717" s="1"/>
      <c r="B717" s="1"/>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3">
      <c r="A718" s="1"/>
      <c r="B718" s="1"/>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3">
      <c r="A719" s="1"/>
      <c r="B719" s="1"/>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3">
      <c r="A720" s="1"/>
      <c r="B720" s="1"/>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3">
      <c r="A721" s="1"/>
      <c r="B721" s="1"/>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3">
      <c r="A722" s="1"/>
      <c r="B722" s="1"/>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3">
      <c r="A723" s="1"/>
      <c r="B723" s="1"/>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3">
      <c r="A724" s="1"/>
      <c r="B724" s="1"/>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3">
      <c r="A725" s="1"/>
      <c r="B725" s="1"/>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3">
      <c r="A726" s="1"/>
      <c r="B726" s="1"/>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3">
      <c r="A727" s="1"/>
      <c r="B727" s="1"/>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3">
      <c r="A728" s="1"/>
      <c r="B728" s="1"/>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3">
      <c r="A729" s="1"/>
      <c r="B729" s="1"/>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3">
      <c r="A730" s="1"/>
      <c r="B730" s="1"/>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3">
      <c r="A731" s="1"/>
      <c r="B731" s="1"/>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3">
      <c r="A732" s="1"/>
      <c r="B732" s="1"/>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3">
      <c r="A733" s="1"/>
      <c r="B733" s="1"/>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3">
      <c r="A734" s="1"/>
      <c r="B734" s="1"/>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3">
      <c r="A735" s="1"/>
      <c r="B735" s="1"/>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3">
      <c r="A736" s="1"/>
      <c r="B736" s="1"/>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3">
      <c r="A737" s="1"/>
      <c r="B737" s="1"/>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3">
      <c r="A738" s="1"/>
      <c r="B738" s="1"/>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3">
      <c r="A739" s="1"/>
      <c r="B739" s="1"/>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3">
      <c r="A740" s="1"/>
      <c r="B740" s="1"/>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3">
      <c r="A741" s="1"/>
      <c r="B741" s="1"/>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3">
      <c r="A742" s="1"/>
      <c r="B742" s="1"/>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3">
      <c r="A743" s="1"/>
      <c r="B743" s="1"/>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3">
      <c r="A744" s="1"/>
      <c r="B744" s="1"/>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3">
      <c r="A745" s="1"/>
      <c r="B745" s="1"/>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3">
      <c r="A746" s="1"/>
      <c r="B746" s="1"/>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3">
      <c r="A747" s="1"/>
      <c r="B747" s="1"/>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3">
      <c r="A748" s="1"/>
      <c r="B748" s="1"/>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3">
      <c r="A749" s="1"/>
      <c r="B749" s="1"/>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3">
      <c r="A750" s="1"/>
      <c r="B750" s="1"/>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3">
      <c r="A751" s="1"/>
      <c r="B751" s="1"/>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3">
      <c r="A752" s="1"/>
      <c r="B752" s="1"/>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3">
      <c r="A753" s="1"/>
      <c r="B753" s="1"/>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3">
      <c r="A754" s="1"/>
      <c r="B754" s="1"/>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3">
      <c r="A755" s="1"/>
      <c r="B755" s="1"/>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3">
      <c r="A756" s="1"/>
      <c r="B756" s="1"/>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3">
      <c r="A757" s="1"/>
      <c r="B757" s="1"/>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3">
      <c r="A758" s="1"/>
      <c r="B758" s="1"/>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3">
      <c r="A759" s="1"/>
      <c r="B759" s="1"/>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3">
      <c r="A760" s="1"/>
      <c r="B760" s="1"/>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3">
      <c r="A761" s="1"/>
      <c r="B761" s="1"/>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3">
      <c r="A762" s="1"/>
      <c r="B762" s="1"/>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3">
      <c r="A763" s="1"/>
      <c r="B763" s="1"/>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3">
      <c r="A764" s="1"/>
      <c r="B764" s="1"/>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3">
      <c r="A765" s="1"/>
      <c r="B765" s="1"/>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3">
      <c r="A766" s="1"/>
      <c r="B766" s="1"/>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3">
      <c r="A767" s="1"/>
      <c r="B767" s="1"/>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3">
      <c r="A768" s="1"/>
      <c r="B768" s="1"/>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3">
      <c r="A769" s="1"/>
      <c r="B769" s="1"/>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3">
      <c r="A770" s="1"/>
      <c r="B770" s="1"/>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3">
      <c r="A771" s="1"/>
      <c r="B771" s="1"/>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3">
      <c r="A772" s="1"/>
      <c r="B772" s="1"/>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3">
      <c r="A773" s="1"/>
      <c r="B773" s="1"/>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3">
      <c r="A774" s="1"/>
      <c r="B774" s="1"/>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3">
      <c r="A775" s="1"/>
      <c r="B775" s="1"/>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3">
      <c r="A776" s="1"/>
      <c r="B776" s="1"/>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3">
      <c r="A777" s="1"/>
      <c r="B777" s="1"/>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3">
      <c r="A778" s="1"/>
      <c r="B778" s="1"/>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3">
      <c r="A779" s="1"/>
      <c r="B779" s="1"/>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3">
      <c r="A780" s="1"/>
      <c r="B780" s="1"/>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3">
      <c r="A781" s="1"/>
      <c r="B781" s="1"/>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3">
      <c r="A782" s="1"/>
      <c r="B782" s="1"/>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3">
      <c r="A783" s="1"/>
      <c r="B783" s="1"/>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3">
      <c r="A784" s="1"/>
      <c r="B784" s="1"/>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3">
      <c r="A785" s="1"/>
      <c r="B785" s="1"/>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3">
      <c r="A786" s="1"/>
      <c r="B786" s="1"/>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3">
      <c r="A787" s="1"/>
      <c r="B787" s="1"/>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3">
      <c r="A788" s="1"/>
      <c r="B788" s="1"/>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3">
      <c r="A789" s="1"/>
      <c r="B789" s="1"/>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3">
      <c r="A790" s="1"/>
      <c r="B790" s="1"/>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3">
      <c r="A791" s="1"/>
      <c r="B791" s="1"/>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3">
      <c r="A792" s="1"/>
      <c r="B792" s="1"/>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3">
      <c r="A793" s="1"/>
      <c r="B793" s="1"/>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3">
      <c r="A794" s="1"/>
      <c r="B794" s="1"/>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3">
      <c r="A795" s="1"/>
      <c r="B795" s="1"/>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3">
      <c r="A796" s="1"/>
      <c r="B796" s="1"/>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3">
      <c r="A797" s="1"/>
      <c r="B797" s="1"/>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3">
      <c r="A798" s="1"/>
      <c r="B798" s="1"/>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3">
      <c r="A799" s="1"/>
      <c r="B799" s="1"/>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3">
      <c r="A800" s="1"/>
      <c r="B800" s="1"/>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3">
      <c r="A801" s="1"/>
      <c r="B801" s="1"/>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3">
      <c r="A802" s="1"/>
      <c r="B802" s="1"/>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3">
      <c r="A803" s="1"/>
      <c r="B803" s="1"/>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3">
      <c r="A804" s="1"/>
      <c r="B804" s="1"/>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3">
      <c r="A805" s="1"/>
      <c r="B805" s="1"/>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3">
      <c r="A806" s="1"/>
      <c r="B806" s="1"/>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3">
      <c r="A807" s="1"/>
      <c r="B807" s="1"/>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3">
      <c r="A808" s="1"/>
      <c r="B808" s="1"/>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3">
      <c r="A809" s="1"/>
      <c r="B809" s="1"/>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3">
      <c r="A810" s="1"/>
      <c r="B810" s="1"/>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3">
      <c r="A811" s="1"/>
      <c r="B811" s="1"/>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3">
      <c r="A812" s="1"/>
      <c r="B812" s="1"/>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3">
      <c r="A813" s="1"/>
      <c r="B813" s="1"/>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3">
      <c r="A814" s="1"/>
      <c r="B814" s="1"/>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3">
      <c r="A815" s="1"/>
      <c r="B815" s="1"/>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3">
      <c r="A816" s="1"/>
      <c r="B816" s="1"/>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3">
      <c r="A817" s="1"/>
      <c r="B817" s="1"/>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3">
      <c r="A818" s="1"/>
      <c r="B818" s="1"/>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3">
      <c r="A819" s="1"/>
      <c r="B819" s="1"/>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3">
      <c r="A820" s="1"/>
      <c r="B820" s="1"/>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3">
      <c r="A821" s="1"/>
      <c r="B821" s="1"/>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3">
      <c r="A822" s="1"/>
      <c r="B822" s="1"/>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3">
      <c r="A823" s="1"/>
      <c r="B823" s="1"/>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3">
      <c r="A824" s="1"/>
      <c r="B824" s="1"/>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3">
      <c r="A825" s="1"/>
      <c r="B825" s="1"/>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3">
      <c r="A826" s="1"/>
      <c r="B826" s="1"/>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3">
      <c r="A827" s="1"/>
      <c r="B827" s="1"/>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3">
      <c r="A828" s="1"/>
      <c r="B828" s="1"/>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3">
      <c r="A829" s="1"/>
      <c r="B829" s="1"/>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3">
      <c r="A830" s="1"/>
      <c r="B830" s="1"/>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3">
      <c r="A831" s="1"/>
      <c r="B831" s="1"/>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3">
      <c r="A832" s="1"/>
      <c r="B832" s="1"/>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3">
      <c r="A833" s="1"/>
      <c r="B833" s="1"/>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3">
      <c r="A834" s="1"/>
      <c r="B834" s="1"/>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3">
      <c r="A835" s="1"/>
      <c r="B835" s="1"/>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3">
      <c r="A836" s="1"/>
      <c r="B836" s="1"/>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3">
      <c r="A837" s="1"/>
      <c r="B837" s="1"/>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3">
      <c r="A838" s="1"/>
      <c r="B838" s="1"/>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3">
      <c r="A839" s="1"/>
      <c r="B839" s="1"/>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3">
      <c r="A840" s="1"/>
      <c r="B840" s="1"/>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3">
      <c r="A841" s="1"/>
      <c r="B841" s="1"/>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3">
      <c r="A842" s="1"/>
      <c r="B842" s="1"/>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3">
      <c r="A843" s="1"/>
      <c r="B843" s="1"/>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3">
      <c r="A844" s="1"/>
      <c r="B844" s="1"/>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3">
      <c r="A845" s="1"/>
      <c r="B845" s="1"/>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3">
      <c r="A846" s="1"/>
      <c r="B846" s="1"/>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3">
      <c r="A847" s="1"/>
      <c r="B847" s="1"/>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3">
      <c r="A848" s="1"/>
      <c r="B848" s="1"/>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3">
      <c r="A849" s="1"/>
      <c r="B849" s="1"/>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3">
      <c r="A850" s="1"/>
      <c r="B850" s="1"/>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3">
      <c r="A851" s="1"/>
      <c r="B851" s="1"/>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3">
      <c r="A852" s="1"/>
      <c r="B852" s="1"/>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3">
      <c r="A853" s="1"/>
      <c r="B853" s="1"/>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3">
      <c r="A854" s="1"/>
      <c r="B854" s="1"/>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3">
      <c r="A855" s="1"/>
      <c r="B855" s="1"/>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3">
      <c r="A856" s="1"/>
      <c r="B856" s="1"/>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3">
      <c r="A857" s="1"/>
      <c r="B857" s="1"/>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3">
      <c r="A858" s="1"/>
      <c r="B858" s="1"/>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3">
      <c r="A859" s="1"/>
      <c r="B859" s="1"/>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3">
      <c r="A860" s="1"/>
      <c r="B860" s="1"/>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3">
      <c r="A861" s="1"/>
      <c r="B861" s="1"/>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3">
      <c r="A862" s="1"/>
      <c r="B862" s="1"/>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3">
      <c r="A863" s="1"/>
      <c r="B863" s="1"/>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3">
      <c r="A864" s="1"/>
      <c r="B864" s="1"/>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3">
      <c r="A865" s="1"/>
      <c r="B865" s="1"/>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3">
      <c r="A866" s="1"/>
      <c r="B866" s="1"/>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3">
      <c r="A867" s="1"/>
      <c r="B867" s="1"/>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3">
      <c r="A868" s="1"/>
      <c r="B868" s="1"/>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3">
      <c r="A869" s="1"/>
      <c r="B869" s="1"/>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3">
      <c r="A870" s="1"/>
      <c r="B870" s="1"/>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3">
      <c r="A871" s="1"/>
      <c r="B871" s="1"/>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3">
      <c r="A872" s="1"/>
      <c r="B872" s="1"/>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3">
      <c r="A873" s="1"/>
      <c r="B873" s="1"/>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3">
      <c r="A874" s="1"/>
      <c r="B874" s="1"/>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3">
      <c r="A875" s="1"/>
      <c r="B875" s="1"/>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3">
      <c r="A876" s="1"/>
      <c r="B876" s="1"/>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3">
      <c r="A877" s="1"/>
      <c r="B877" s="1"/>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3">
      <c r="A878" s="1"/>
      <c r="B878" s="1"/>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3">
      <c r="A879" s="1"/>
      <c r="B879" s="1"/>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3">
      <c r="A880" s="1"/>
      <c r="B880" s="1"/>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3">
      <c r="A881" s="1"/>
      <c r="B881" s="1"/>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3">
      <c r="A882" s="1"/>
      <c r="B882" s="1"/>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3">
      <c r="A883" s="1"/>
      <c r="B883" s="1"/>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3">
      <c r="A884" s="1"/>
      <c r="B884" s="1"/>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3">
      <c r="A885" s="1"/>
      <c r="B885" s="1"/>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3">
      <c r="A886" s="1"/>
      <c r="B886" s="1"/>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3">
      <c r="A887" s="1"/>
      <c r="B887" s="1"/>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3">
      <c r="A888" s="1"/>
      <c r="B888" s="1"/>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3">
      <c r="A889" s="1"/>
      <c r="B889" s="1"/>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3">
      <c r="A890" s="1"/>
      <c r="B890" s="1"/>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3">
      <c r="A891" s="1"/>
      <c r="B891" s="1"/>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3">
      <c r="A892" s="1"/>
      <c r="B892" s="1"/>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3">
      <c r="A893" s="1"/>
      <c r="B893" s="1"/>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3">
      <c r="A894" s="1"/>
      <c r="B894" s="1"/>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3">
      <c r="A895" s="1"/>
      <c r="B895" s="1"/>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3">
      <c r="A896" s="1"/>
      <c r="B896" s="1"/>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3">
      <c r="A897" s="1"/>
      <c r="B897" s="1"/>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3">
      <c r="A898" s="1"/>
      <c r="B898" s="1"/>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3">
      <c r="A899" s="1"/>
      <c r="B899" s="1"/>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3">
      <c r="A900" s="1"/>
      <c r="B900" s="1"/>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3">
      <c r="A901" s="1"/>
      <c r="B901" s="1"/>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3">
      <c r="A902" s="1"/>
      <c r="B902" s="1"/>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3">
      <c r="A903" s="1"/>
      <c r="B903" s="1"/>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3">
      <c r="A904" s="1"/>
      <c r="B904" s="1"/>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3">
      <c r="A905" s="1"/>
      <c r="B905" s="1"/>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3">
      <c r="A906" s="1"/>
      <c r="B906" s="1"/>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3">
      <c r="A907" s="1"/>
      <c r="B907" s="1"/>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3">
      <c r="A908" s="1"/>
      <c r="B908" s="1"/>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3">
      <c r="A909" s="1"/>
      <c r="B909" s="1"/>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3">
      <c r="A910" s="1"/>
      <c r="B910" s="1"/>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3">
      <c r="A911" s="1"/>
      <c r="B911" s="1"/>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3">
      <c r="A912" s="1"/>
      <c r="B912" s="1"/>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3">
      <c r="A913" s="1"/>
      <c r="B913" s="1"/>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3">
      <c r="A914" s="1"/>
      <c r="B914" s="1"/>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3">
      <c r="A915" s="1"/>
      <c r="B915" s="1"/>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3">
      <c r="A916" s="1"/>
      <c r="B916" s="1"/>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3">
      <c r="A917" s="1"/>
      <c r="B917" s="1"/>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3">
      <c r="A918" s="1"/>
      <c r="B918" s="1"/>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3">
      <c r="A919" s="1"/>
      <c r="B919" s="1"/>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3">
      <c r="A920" s="1"/>
      <c r="B920" s="1"/>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3">
      <c r="A921" s="1"/>
      <c r="B921" s="1"/>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3">
      <c r="A922" s="1"/>
      <c r="B922" s="1"/>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3">
      <c r="A923" s="1"/>
      <c r="B923" s="1"/>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3">
      <c r="A924" s="1"/>
      <c r="B924" s="1"/>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3">
      <c r="A925" s="1"/>
      <c r="B925" s="1"/>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3">
      <c r="A926" s="1"/>
      <c r="B926" s="1"/>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3">
      <c r="A927" s="1"/>
      <c r="B927" s="1"/>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3">
      <c r="A928" s="1"/>
      <c r="B928" s="1"/>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3">
      <c r="A929" s="1"/>
      <c r="B929" s="1"/>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3">
      <c r="A930" s="1"/>
      <c r="B930" s="1"/>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3">
      <c r="A931" s="1"/>
      <c r="B931" s="1"/>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3">
      <c r="A932" s="1"/>
      <c r="B932" s="1"/>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3">
      <c r="A933" s="1"/>
      <c r="B933" s="1"/>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3">
      <c r="A934" s="1"/>
      <c r="B934" s="1"/>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3">
      <c r="A935" s="1"/>
      <c r="B935" s="1"/>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3">
      <c r="A936" s="1"/>
      <c r="B936" s="1"/>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3">
      <c r="A937" s="1"/>
      <c r="B937" s="1"/>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3">
      <c r="A938" s="1"/>
      <c r="B938" s="1"/>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3">
      <c r="A939" s="1"/>
      <c r="B939" s="1"/>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3">
      <c r="A940" s="1"/>
      <c r="B940" s="1"/>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3">
      <c r="A941" s="1"/>
      <c r="B941" s="1"/>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3">
      <c r="A942" s="1"/>
      <c r="B942" s="1"/>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3">
      <c r="A943" s="1"/>
      <c r="B943" s="1"/>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3">
      <c r="A944" s="1"/>
      <c r="B944" s="1"/>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3">
      <c r="A945" s="1"/>
      <c r="B945" s="1"/>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3">
      <c r="A946" s="1"/>
      <c r="B946" s="1"/>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3">
      <c r="A947" s="1"/>
      <c r="B947" s="1"/>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3">
      <c r="A948" s="1"/>
      <c r="B948" s="1"/>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3">
      <c r="A949" s="1"/>
      <c r="B949" s="1"/>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3">
      <c r="A950" s="1"/>
      <c r="B950" s="1"/>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3">
      <c r="A951" s="1"/>
      <c r="B951" s="1"/>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3">
      <c r="A952" s="1"/>
      <c r="B952" s="1"/>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3">
      <c r="A953" s="1"/>
      <c r="B953" s="1"/>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3">
      <c r="A954" s="1"/>
      <c r="B954" s="1"/>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3">
      <c r="A955" s="1"/>
      <c r="B955" s="1"/>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3">
      <c r="A956" s="1"/>
      <c r="B956" s="1"/>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3">
      <c r="A957" s="1"/>
      <c r="B957" s="1"/>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3">
      <c r="A958" s="1"/>
      <c r="B958" s="1"/>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3">
      <c r="A959" s="1"/>
      <c r="B959" s="1"/>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3">
      <c r="A960" s="1"/>
      <c r="B960" s="1"/>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3">
      <c r="A961" s="1"/>
      <c r="B961" s="1"/>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3">
      <c r="A962" s="1"/>
      <c r="B962" s="1"/>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3">
      <c r="A963" s="1"/>
      <c r="B963" s="1"/>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3">
      <c r="A964" s="1"/>
      <c r="B964" s="1"/>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3">
      <c r="A965" s="1"/>
      <c r="B965" s="1"/>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3">
      <c r="A966" s="1"/>
      <c r="B966" s="1"/>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3">
      <c r="A967" s="1"/>
      <c r="B967" s="1"/>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3">
      <c r="A968" s="1"/>
      <c r="B968" s="1"/>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3">
      <c r="A969" s="1"/>
      <c r="B969" s="1"/>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3">
      <c r="A970" s="1"/>
      <c r="B970" s="1"/>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3">
      <c r="A971" s="1"/>
      <c r="B971" s="1"/>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3">
      <c r="A972" s="1"/>
      <c r="B972" s="1"/>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3">
      <c r="A973" s="1"/>
      <c r="B973" s="1"/>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3">
      <c r="A974" s="1"/>
      <c r="B974" s="1"/>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3">
      <c r="A975" s="1"/>
      <c r="B975" s="1"/>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3">
      <c r="A976" s="1"/>
      <c r="B976" s="1"/>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3">
      <c r="A977" s="1"/>
      <c r="B977" s="1"/>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3">
      <c r="A978" s="1"/>
      <c r="B978" s="1"/>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3">
      <c r="A979" s="1"/>
      <c r="B979" s="1"/>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3">
      <c r="A980" s="1"/>
      <c r="B980" s="1"/>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3">
      <c r="A981" s="1"/>
      <c r="B981" s="1"/>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3">
      <c r="A982" s="1"/>
      <c r="B982" s="1"/>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3">
      <c r="A983" s="1"/>
      <c r="B983" s="1"/>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3">
      <c r="A984" s="1"/>
      <c r="B984" s="1"/>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3">
      <c r="A985" s="1"/>
      <c r="B985" s="1"/>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3">
      <c r="A986" s="1"/>
      <c r="B986" s="1"/>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3">
      <c r="A987" s="1"/>
      <c r="B987" s="1"/>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3">
      <c r="A988" s="1"/>
      <c r="B988" s="1"/>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3">
      <c r="A989" s="1"/>
      <c r="B989" s="1"/>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3">
      <c r="A990" s="1"/>
      <c r="B990" s="1"/>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3">
      <c r="A991" s="1"/>
      <c r="B991" s="1"/>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3">
      <c r="A992" s="1"/>
      <c r="B992" s="1"/>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3">
      <c r="A993" s="1"/>
      <c r="B993" s="1"/>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3">
      <c r="A994" s="1"/>
      <c r="B994" s="1"/>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3">
      <c r="A995" s="1"/>
      <c r="B995" s="1"/>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3">
      <c r="A996" s="1"/>
      <c r="B996" s="1"/>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3">
      <c r="A997" s="1"/>
      <c r="B997" s="1"/>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3">
      <c r="A998" s="1"/>
      <c r="B998" s="1"/>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3">
      <c r="A999" s="1"/>
      <c r="B999" s="1"/>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3">
      <c r="A1000" s="1"/>
      <c r="B1000" s="1"/>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7">
    <mergeCell ref="J605:K605"/>
    <mergeCell ref="D612:H612"/>
    <mergeCell ref="C661:J661"/>
    <mergeCell ref="C662:J662"/>
    <mergeCell ref="J668:K668"/>
    <mergeCell ref="C599:J599"/>
    <mergeCell ref="J416:K416"/>
    <mergeCell ref="D423:H423"/>
    <mergeCell ref="C472:J472"/>
    <mergeCell ref="C473:J473"/>
    <mergeCell ref="J479:K479"/>
    <mergeCell ref="D486:H486"/>
    <mergeCell ref="C535:J535"/>
    <mergeCell ref="C536:J536"/>
    <mergeCell ref="J542:K542"/>
    <mergeCell ref="D549:H549"/>
    <mergeCell ref="C598:J598"/>
    <mergeCell ref="C410:J410"/>
    <mergeCell ref="J227:K227"/>
    <mergeCell ref="D234:H234"/>
    <mergeCell ref="C283:J283"/>
    <mergeCell ref="C284:J284"/>
    <mergeCell ref="J290:K290"/>
    <mergeCell ref="D297:H297"/>
    <mergeCell ref="C346:J346"/>
    <mergeCell ref="C347:J347"/>
    <mergeCell ref="J353:K353"/>
    <mergeCell ref="D360:H360"/>
    <mergeCell ref="C409:J409"/>
    <mergeCell ref="C221:J221"/>
    <mergeCell ref="B26:N28"/>
    <mergeCell ref="D45:H45"/>
    <mergeCell ref="C94:J94"/>
    <mergeCell ref="C95:J95"/>
    <mergeCell ref="J101:K101"/>
    <mergeCell ref="D108:H108"/>
    <mergeCell ref="C157:J157"/>
    <mergeCell ref="C158:J158"/>
    <mergeCell ref="J164:K164"/>
    <mergeCell ref="D171:H171"/>
    <mergeCell ref="C220:J220"/>
    <mergeCell ref="B24:N24"/>
    <mergeCell ref="A9:N9"/>
    <mergeCell ref="A10:N10"/>
    <mergeCell ref="B14:N15"/>
    <mergeCell ref="B17:N18"/>
    <mergeCell ref="B20:N20"/>
  </mergeCells>
  <dataValidations count="1">
    <dataValidation type="list" allowBlank="1" showInputMessage="1" showErrorMessage="1" prompt="Use the following date format when inserting a date:_x000a__x000a_Eg:  &quot;January 1, 2013&quot;" sqref="F42 F105 F168 F231 F294 F357 F420 F483 F546 F609" xr:uid="{FBC50541-799F-4F2A-8357-DC5D50B03B97}">
      <formula1>"CGAAP,MIFRS,USGAAP,ASPE"</formula1>
    </dataValidation>
  </dataValidations>
  <printOptions horizontalCentered="1"/>
  <pageMargins left="0.74803149606299213" right="0.74803149606299213" top="0.74803149606299213" bottom="0.70866141732283472"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App.2-BA_Fixed Asset Cont_21-25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Dugan, April</dc:creator>
  <cp:lastModifiedBy>Beingessner, Ted</cp:lastModifiedBy>
  <dcterms:created xsi:type="dcterms:W3CDTF">2025-03-28T12:41:31Z</dcterms:created>
  <dcterms:modified xsi:type="dcterms:W3CDTF">2025-04-15T19:54:07Z</dcterms:modified>
</cp:coreProperties>
</file>