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cd\Downloads\"/>
    </mc:Choice>
  </mc:AlternateContent>
  <xr:revisionPtr revIDLastSave="0" documentId="13_ncr:1_{D6ECED0F-2425-43FA-A20B-92353A2D9161}" xr6:coauthVersionLast="47" xr6:coauthVersionMax="47" xr10:uidLastSave="{00000000-0000-0000-0000-000000000000}"/>
  <bookViews>
    <workbookView xWindow="-21885" yWindow="2265" windowWidth="13830" windowHeight="7170" activeTab="9" xr2:uid="{BA826450-5B33-4197-AF79-F89C2F3846CF}"/>
  </bookViews>
  <sheets>
    <sheet name="2021" sheetId="1" r:id="rId1"/>
    <sheet name="2021 (2)" sheetId="6" r:id="rId2"/>
    <sheet name="2022" sheetId="2" r:id="rId3"/>
    <sheet name="2022 (2)" sheetId="7" r:id="rId4"/>
    <sheet name="2023" sheetId="3" r:id="rId5"/>
    <sheet name="2023 (2)" sheetId="8" r:id="rId6"/>
    <sheet name="2024" sheetId="4" r:id="rId7"/>
    <sheet name="2024 (2)" sheetId="9" r:id="rId8"/>
    <sheet name="2025" sheetId="5" r:id="rId9"/>
    <sheet name="2025 (2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0" l="1"/>
  <c r="B34" i="10"/>
  <c r="B33" i="10"/>
  <c r="B36" i="10" s="1"/>
  <c r="B31" i="10"/>
  <c r="B30" i="10"/>
  <c r="B29" i="10"/>
  <c r="B28" i="10"/>
  <c r="B27" i="10"/>
  <c r="B26" i="10"/>
  <c r="B32" i="10" s="1"/>
  <c r="M35" i="10"/>
  <c r="L35" i="10"/>
  <c r="K35" i="10"/>
  <c r="J35" i="10"/>
  <c r="I35" i="10"/>
  <c r="H35" i="10"/>
  <c r="G35" i="10"/>
  <c r="F35" i="10"/>
  <c r="E35" i="10"/>
  <c r="D35" i="10"/>
  <c r="C35" i="10"/>
  <c r="M34" i="10"/>
  <c r="L34" i="10"/>
  <c r="K34" i="10"/>
  <c r="J34" i="10"/>
  <c r="I34" i="10"/>
  <c r="H34" i="10"/>
  <c r="G34" i="10"/>
  <c r="G36" i="10" s="1"/>
  <c r="F34" i="10"/>
  <c r="E34" i="10"/>
  <c r="D34" i="10"/>
  <c r="C34" i="10"/>
  <c r="M33" i="10"/>
  <c r="M36" i="10" s="1"/>
  <c r="L33" i="10"/>
  <c r="L36" i="10" s="1"/>
  <c r="K33" i="10"/>
  <c r="K36" i="10" s="1"/>
  <c r="J33" i="10"/>
  <c r="J36" i="10" s="1"/>
  <c r="I33" i="10"/>
  <c r="I36" i="10" s="1"/>
  <c r="H33" i="10"/>
  <c r="H36" i="10" s="1"/>
  <c r="G33" i="10"/>
  <c r="F33" i="10"/>
  <c r="E33" i="10"/>
  <c r="E36" i="10" s="1"/>
  <c r="D33" i="10"/>
  <c r="C33" i="10"/>
  <c r="C36" i="10" s="1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M32" i="10" s="1"/>
  <c r="L26" i="10"/>
  <c r="K26" i="10"/>
  <c r="J26" i="10"/>
  <c r="I26" i="10"/>
  <c r="I32" i="10" s="1"/>
  <c r="H26" i="10"/>
  <c r="G26" i="10"/>
  <c r="G32" i="10" s="1"/>
  <c r="F26" i="10"/>
  <c r="F32" i="10" s="1"/>
  <c r="E26" i="10"/>
  <c r="E32" i="10" s="1"/>
  <c r="D26" i="10"/>
  <c r="D32" i="10" s="1"/>
  <c r="C26" i="10"/>
  <c r="C32" i="10" s="1"/>
  <c r="B35" i="9"/>
  <c r="B34" i="9"/>
  <c r="B33" i="9"/>
  <c r="B31" i="9"/>
  <c r="B30" i="9"/>
  <c r="B29" i="9"/>
  <c r="B28" i="9"/>
  <c r="B27" i="9"/>
  <c r="B26" i="9"/>
  <c r="M35" i="9"/>
  <c r="L35" i="9"/>
  <c r="K35" i="9"/>
  <c r="J35" i="9"/>
  <c r="I35" i="9"/>
  <c r="H35" i="9"/>
  <c r="G35" i="9"/>
  <c r="F35" i="9"/>
  <c r="E35" i="9"/>
  <c r="D35" i="9"/>
  <c r="C35" i="9"/>
  <c r="N35" i="9"/>
  <c r="M34" i="9"/>
  <c r="L34" i="9"/>
  <c r="K34" i="9"/>
  <c r="J34" i="9"/>
  <c r="I34" i="9"/>
  <c r="H34" i="9"/>
  <c r="G34" i="9"/>
  <c r="G36" i="9" s="1"/>
  <c r="F34" i="9"/>
  <c r="E34" i="9"/>
  <c r="D34" i="9"/>
  <c r="C34" i="9"/>
  <c r="M33" i="9"/>
  <c r="M36" i="9" s="1"/>
  <c r="L33" i="9"/>
  <c r="L36" i="9" s="1"/>
  <c r="K33" i="9"/>
  <c r="K36" i="9" s="1"/>
  <c r="J33" i="9"/>
  <c r="J36" i="9" s="1"/>
  <c r="I33" i="9"/>
  <c r="I36" i="9" s="1"/>
  <c r="H33" i="9"/>
  <c r="H36" i="9" s="1"/>
  <c r="G33" i="9"/>
  <c r="F33" i="9"/>
  <c r="E33" i="9"/>
  <c r="E36" i="9" s="1"/>
  <c r="D33" i="9"/>
  <c r="D36" i="9" s="1"/>
  <c r="C33" i="9"/>
  <c r="C36" i="9" s="1"/>
  <c r="I32" i="9"/>
  <c r="M31" i="9"/>
  <c r="L31" i="9"/>
  <c r="K31" i="9"/>
  <c r="J31" i="9"/>
  <c r="I31" i="9"/>
  <c r="H31" i="9"/>
  <c r="G31" i="9"/>
  <c r="F31" i="9"/>
  <c r="E31" i="9"/>
  <c r="D31" i="9"/>
  <c r="C31" i="9"/>
  <c r="M30" i="9"/>
  <c r="L30" i="9"/>
  <c r="K30" i="9"/>
  <c r="J30" i="9"/>
  <c r="I30" i="9"/>
  <c r="H30" i="9"/>
  <c r="G30" i="9"/>
  <c r="F30" i="9"/>
  <c r="E30" i="9"/>
  <c r="D30" i="9"/>
  <c r="C30" i="9"/>
  <c r="M29" i="9"/>
  <c r="L29" i="9"/>
  <c r="K29" i="9"/>
  <c r="J29" i="9"/>
  <c r="I29" i="9"/>
  <c r="H29" i="9"/>
  <c r="G29" i="9"/>
  <c r="F29" i="9"/>
  <c r="E29" i="9"/>
  <c r="D29" i="9"/>
  <c r="C29" i="9"/>
  <c r="M28" i="9"/>
  <c r="L28" i="9"/>
  <c r="K28" i="9"/>
  <c r="J28" i="9"/>
  <c r="I28" i="9"/>
  <c r="H28" i="9"/>
  <c r="G28" i="9"/>
  <c r="F28" i="9"/>
  <c r="E28" i="9"/>
  <c r="D28" i="9"/>
  <c r="C28" i="9"/>
  <c r="M27" i="9"/>
  <c r="L27" i="9"/>
  <c r="K27" i="9"/>
  <c r="J27" i="9"/>
  <c r="I27" i="9"/>
  <c r="H27" i="9"/>
  <c r="G27" i="9"/>
  <c r="F27" i="9"/>
  <c r="E27" i="9"/>
  <c r="D27" i="9"/>
  <c r="C27" i="9"/>
  <c r="M26" i="9"/>
  <c r="L26" i="9"/>
  <c r="K26" i="9"/>
  <c r="J26" i="9"/>
  <c r="I26" i="9"/>
  <c r="H26" i="9"/>
  <c r="H32" i="9" s="1"/>
  <c r="G26" i="9"/>
  <c r="F26" i="9"/>
  <c r="E26" i="9"/>
  <c r="D26" i="9"/>
  <c r="D32" i="9" s="1"/>
  <c r="C26" i="9"/>
  <c r="N26" i="9"/>
  <c r="B35" i="8"/>
  <c r="B34" i="8"/>
  <c r="B33" i="8"/>
  <c r="B31" i="8"/>
  <c r="B30" i="8"/>
  <c r="B29" i="8"/>
  <c r="B28" i="8"/>
  <c r="B27" i="8"/>
  <c r="B26" i="8"/>
  <c r="B32" i="8" s="1"/>
  <c r="M35" i="8"/>
  <c r="L35" i="8"/>
  <c r="K35" i="8"/>
  <c r="J35" i="8"/>
  <c r="I35" i="8"/>
  <c r="H35" i="8"/>
  <c r="G35" i="8"/>
  <c r="F35" i="8"/>
  <c r="E35" i="8"/>
  <c r="D35" i="8"/>
  <c r="C35" i="8"/>
  <c r="M34" i="8"/>
  <c r="L34" i="8"/>
  <c r="K34" i="8"/>
  <c r="J34" i="8"/>
  <c r="I34" i="8"/>
  <c r="H34" i="8"/>
  <c r="G34" i="8"/>
  <c r="F34" i="8"/>
  <c r="E34" i="8"/>
  <c r="D34" i="8"/>
  <c r="C34" i="8"/>
  <c r="M33" i="8"/>
  <c r="M36" i="8" s="1"/>
  <c r="L33" i="8"/>
  <c r="L36" i="8" s="1"/>
  <c r="K33" i="8"/>
  <c r="K36" i="8" s="1"/>
  <c r="J33" i="8"/>
  <c r="J36" i="8" s="1"/>
  <c r="I33" i="8"/>
  <c r="I36" i="8" s="1"/>
  <c r="H33" i="8"/>
  <c r="H36" i="8" s="1"/>
  <c r="G33" i="8"/>
  <c r="F33" i="8"/>
  <c r="N33" i="8" s="1"/>
  <c r="E33" i="8"/>
  <c r="D33" i="8"/>
  <c r="C33" i="8"/>
  <c r="C36" i="8" s="1"/>
  <c r="B36" i="8"/>
  <c r="M31" i="8"/>
  <c r="L31" i="8"/>
  <c r="K31" i="8"/>
  <c r="J31" i="8"/>
  <c r="I31" i="8"/>
  <c r="H31" i="8"/>
  <c r="G31" i="8"/>
  <c r="F31" i="8"/>
  <c r="E31" i="8"/>
  <c r="D31" i="8"/>
  <c r="C31" i="8"/>
  <c r="M30" i="8"/>
  <c r="L30" i="8"/>
  <c r="K30" i="8"/>
  <c r="J30" i="8"/>
  <c r="I30" i="8"/>
  <c r="H30" i="8"/>
  <c r="G30" i="8"/>
  <c r="F30" i="8"/>
  <c r="E30" i="8"/>
  <c r="D30" i="8"/>
  <c r="C30" i="8"/>
  <c r="M29" i="8"/>
  <c r="L29" i="8"/>
  <c r="K29" i="8"/>
  <c r="J29" i="8"/>
  <c r="I29" i="8"/>
  <c r="H29" i="8"/>
  <c r="G29" i="8"/>
  <c r="F29" i="8"/>
  <c r="E29" i="8"/>
  <c r="D29" i="8"/>
  <c r="C29" i="8"/>
  <c r="M28" i="8"/>
  <c r="L28" i="8"/>
  <c r="K28" i="8"/>
  <c r="J28" i="8"/>
  <c r="I28" i="8"/>
  <c r="H28" i="8"/>
  <c r="G28" i="8"/>
  <c r="F28" i="8"/>
  <c r="E28" i="8"/>
  <c r="D28" i="8"/>
  <c r="C28" i="8"/>
  <c r="M27" i="8"/>
  <c r="L27" i="8"/>
  <c r="K27" i="8"/>
  <c r="J27" i="8"/>
  <c r="I27" i="8"/>
  <c r="H27" i="8"/>
  <c r="G27" i="8"/>
  <c r="F27" i="8"/>
  <c r="E27" i="8"/>
  <c r="D27" i="8"/>
  <c r="C27" i="8"/>
  <c r="M26" i="8"/>
  <c r="L26" i="8"/>
  <c r="L32" i="8" s="1"/>
  <c r="K26" i="8"/>
  <c r="K32" i="8" s="1"/>
  <c r="J26" i="8"/>
  <c r="I26" i="8"/>
  <c r="H26" i="8"/>
  <c r="G26" i="8"/>
  <c r="G32" i="8" s="1"/>
  <c r="F26" i="8"/>
  <c r="F32" i="8" s="1"/>
  <c r="E26" i="8"/>
  <c r="E32" i="8" s="1"/>
  <c r="D26" i="8"/>
  <c r="D32" i="8" s="1"/>
  <c r="C26" i="8"/>
  <c r="C32" i="8" s="1"/>
  <c r="B35" i="7"/>
  <c r="B34" i="7"/>
  <c r="B33" i="7"/>
  <c r="B31" i="7"/>
  <c r="B30" i="7"/>
  <c r="B29" i="7"/>
  <c r="B28" i="7"/>
  <c r="B27" i="7"/>
  <c r="B26" i="7"/>
  <c r="M35" i="7"/>
  <c r="L35" i="7"/>
  <c r="K35" i="7"/>
  <c r="J35" i="7"/>
  <c r="I35" i="7"/>
  <c r="H35" i="7"/>
  <c r="G35" i="7"/>
  <c r="F35" i="7"/>
  <c r="E35" i="7"/>
  <c r="D35" i="7"/>
  <c r="C35" i="7"/>
  <c r="M34" i="7"/>
  <c r="L34" i="7"/>
  <c r="K34" i="7"/>
  <c r="J34" i="7"/>
  <c r="I34" i="7"/>
  <c r="H34" i="7"/>
  <c r="G34" i="7"/>
  <c r="F34" i="7"/>
  <c r="E34" i="7"/>
  <c r="D34" i="7"/>
  <c r="C34" i="7"/>
  <c r="M33" i="7"/>
  <c r="M36" i="7" s="1"/>
  <c r="L33" i="7"/>
  <c r="L36" i="7" s="1"/>
  <c r="K33" i="7"/>
  <c r="J33" i="7"/>
  <c r="J36" i="7" s="1"/>
  <c r="I33" i="7"/>
  <c r="I36" i="7" s="1"/>
  <c r="H33" i="7"/>
  <c r="H36" i="7" s="1"/>
  <c r="G33" i="7"/>
  <c r="F33" i="7"/>
  <c r="E33" i="7"/>
  <c r="E36" i="7" s="1"/>
  <c r="D33" i="7"/>
  <c r="C33" i="7"/>
  <c r="M31" i="7"/>
  <c r="L31" i="7"/>
  <c r="K31" i="7"/>
  <c r="J31" i="7"/>
  <c r="I31" i="7"/>
  <c r="H31" i="7"/>
  <c r="G31" i="7"/>
  <c r="F31" i="7"/>
  <c r="E31" i="7"/>
  <c r="D31" i="7"/>
  <c r="C31" i="7"/>
  <c r="M30" i="7"/>
  <c r="L30" i="7"/>
  <c r="K30" i="7"/>
  <c r="J30" i="7"/>
  <c r="I30" i="7"/>
  <c r="H30" i="7"/>
  <c r="G30" i="7"/>
  <c r="F30" i="7"/>
  <c r="E30" i="7"/>
  <c r="D30" i="7"/>
  <c r="C30" i="7"/>
  <c r="M29" i="7"/>
  <c r="L29" i="7"/>
  <c r="K29" i="7"/>
  <c r="J29" i="7"/>
  <c r="I29" i="7"/>
  <c r="H29" i="7"/>
  <c r="G29" i="7"/>
  <c r="F29" i="7"/>
  <c r="E29" i="7"/>
  <c r="D29" i="7"/>
  <c r="C29" i="7"/>
  <c r="M28" i="7"/>
  <c r="L28" i="7"/>
  <c r="K28" i="7"/>
  <c r="J28" i="7"/>
  <c r="I28" i="7"/>
  <c r="H28" i="7"/>
  <c r="G28" i="7"/>
  <c r="F28" i="7"/>
  <c r="E28" i="7"/>
  <c r="D28" i="7"/>
  <c r="C28" i="7"/>
  <c r="M27" i="7"/>
  <c r="L27" i="7"/>
  <c r="K27" i="7"/>
  <c r="K32" i="7" s="1"/>
  <c r="J27" i="7"/>
  <c r="I27" i="7"/>
  <c r="H27" i="7"/>
  <c r="G27" i="7"/>
  <c r="G32" i="7" s="1"/>
  <c r="F27" i="7"/>
  <c r="E27" i="7"/>
  <c r="D27" i="7"/>
  <c r="C27" i="7"/>
  <c r="M26" i="7"/>
  <c r="M32" i="7" s="1"/>
  <c r="L26" i="7"/>
  <c r="L32" i="7" s="1"/>
  <c r="K26" i="7"/>
  <c r="J26" i="7"/>
  <c r="I26" i="7"/>
  <c r="I32" i="7" s="1"/>
  <c r="H26" i="7"/>
  <c r="H32" i="7" s="1"/>
  <c r="G26" i="7"/>
  <c r="F26" i="7"/>
  <c r="E26" i="7"/>
  <c r="E32" i="7" s="1"/>
  <c r="D26" i="7"/>
  <c r="D32" i="7" s="1"/>
  <c r="C26" i="7"/>
  <c r="C32" i="7" s="1"/>
  <c r="B34" i="6"/>
  <c r="B33" i="6"/>
  <c r="B30" i="6"/>
  <c r="B29" i="6"/>
  <c r="B28" i="6"/>
  <c r="B27" i="6"/>
  <c r="B26" i="6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M33" i="6"/>
  <c r="L33" i="6"/>
  <c r="L36" i="6" s="1"/>
  <c r="K33" i="6"/>
  <c r="K36" i="6" s="1"/>
  <c r="J33" i="6"/>
  <c r="J36" i="6" s="1"/>
  <c r="I33" i="6"/>
  <c r="I36" i="6" s="1"/>
  <c r="H33" i="6"/>
  <c r="G33" i="6"/>
  <c r="F33" i="6"/>
  <c r="F36" i="6" s="1"/>
  <c r="E33" i="6"/>
  <c r="D33" i="6"/>
  <c r="D36" i="6" s="1"/>
  <c r="C33" i="6"/>
  <c r="C36" i="6" s="1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M29" i="6"/>
  <c r="L29" i="6"/>
  <c r="K29" i="6"/>
  <c r="J29" i="6"/>
  <c r="I29" i="6"/>
  <c r="H29" i="6"/>
  <c r="G29" i="6"/>
  <c r="F29" i="6"/>
  <c r="E29" i="6"/>
  <c r="D29" i="6"/>
  <c r="C29" i="6"/>
  <c r="M28" i="6"/>
  <c r="L28" i="6"/>
  <c r="K28" i="6"/>
  <c r="J28" i="6"/>
  <c r="I28" i="6"/>
  <c r="H28" i="6"/>
  <c r="G28" i="6"/>
  <c r="F28" i="6"/>
  <c r="E28" i="6"/>
  <c r="D28" i="6"/>
  <c r="C28" i="6"/>
  <c r="M27" i="6"/>
  <c r="L27" i="6"/>
  <c r="K27" i="6"/>
  <c r="J27" i="6"/>
  <c r="I27" i="6"/>
  <c r="H27" i="6"/>
  <c r="G27" i="6"/>
  <c r="F27" i="6"/>
  <c r="E27" i="6"/>
  <c r="D27" i="6"/>
  <c r="C27" i="6"/>
  <c r="M26" i="6"/>
  <c r="L26" i="6"/>
  <c r="K26" i="6"/>
  <c r="J26" i="6"/>
  <c r="I26" i="6"/>
  <c r="H26" i="6"/>
  <c r="H32" i="6" s="1"/>
  <c r="G26" i="6"/>
  <c r="F26" i="6"/>
  <c r="F32" i="6" s="1"/>
  <c r="E26" i="6"/>
  <c r="D26" i="6"/>
  <c r="C26" i="6"/>
  <c r="C32" i="6" s="1"/>
  <c r="B37" i="5"/>
  <c r="B36" i="5"/>
  <c r="B35" i="5"/>
  <c r="B33" i="5"/>
  <c r="B32" i="5"/>
  <c r="B31" i="5"/>
  <c r="B30" i="5"/>
  <c r="B29" i="5"/>
  <c r="B28" i="5"/>
  <c r="B27" i="5"/>
  <c r="E38" i="5"/>
  <c r="M37" i="5"/>
  <c r="N37" i="5" s="1"/>
  <c r="L37" i="5"/>
  <c r="K37" i="5"/>
  <c r="J37" i="5"/>
  <c r="I37" i="5"/>
  <c r="H37" i="5"/>
  <c r="G37" i="5"/>
  <c r="F37" i="5"/>
  <c r="E37" i="5"/>
  <c r="D37" i="5"/>
  <c r="C37" i="5"/>
  <c r="M36" i="5"/>
  <c r="N36" i="5" s="1"/>
  <c r="L36" i="5"/>
  <c r="K36" i="5"/>
  <c r="J36" i="5"/>
  <c r="I36" i="5"/>
  <c r="H36" i="5"/>
  <c r="G36" i="5"/>
  <c r="F36" i="5"/>
  <c r="E36" i="5"/>
  <c r="D36" i="5"/>
  <c r="C36" i="5"/>
  <c r="M35" i="5"/>
  <c r="M38" i="5" s="1"/>
  <c r="L35" i="5"/>
  <c r="L38" i="5" s="1"/>
  <c r="K35" i="5"/>
  <c r="K38" i="5" s="1"/>
  <c r="J35" i="5"/>
  <c r="J38" i="5" s="1"/>
  <c r="I35" i="5"/>
  <c r="H35" i="5"/>
  <c r="G35" i="5"/>
  <c r="F35" i="5"/>
  <c r="E35" i="5"/>
  <c r="D35" i="5"/>
  <c r="D38" i="5" s="1"/>
  <c r="C35" i="5"/>
  <c r="B38" i="5"/>
  <c r="I34" i="5"/>
  <c r="M33" i="5"/>
  <c r="L33" i="5"/>
  <c r="K33" i="5"/>
  <c r="J33" i="5"/>
  <c r="J34" i="5" s="1"/>
  <c r="I33" i="5"/>
  <c r="H33" i="5"/>
  <c r="G33" i="5"/>
  <c r="F33" i="5"/>
  <c r="E33" i="5"/>
  <c r="D33" i="5"/>
  <c r="C33" i="5"/>
  <c r="M32" i="5"/>
  <c r="L32" i="5"/>
  <c r="K32" i="5"/>
  <c r="K34" i="5" s="1"/>
  <c r="J32" i="5"/>
  <c r="I32" i="5"/>
  <c r="H32" i="5"/>
  <c r="G32" i="5"/>
  <c r="F32" i="5"/>
  <c r="E32" i="5"/>
  <c r="D32" i="5"/>
  <c r="C32" i="5"/>
  <c r="N32" i="5"/>
  <c r="M31" i="5"/>
  <c r="L31" i="5"/>
  <c r="K31" i="5"/>
  <c r="J31" i="5"/>
  <c r="I31" i="5"/>
  <c r="H31" i="5"/>
  <c r="G31" i="5"/>
  <c r="F31" i="5"/>
  <c r="E31" i="5"/>
  <c r="D31" i="5"/>
  <c r="C31" i="5"/>
  <c r="M30" i="5"/>
  <c r="L30" i="5"/>
  <c r="K30" i="5"/>
  <c r="J30" i="5"/>
  <c r="I30" i="5"/>
  <c r="H30" i="5"/>
  <c r="G30" i="5"/>
  <c r="F30" i="5"/>
  <c r="E30" i="5"/>
  <c r="D30" i="5"/>
  <c r="C30" i="5"/>
  <c r="M29" i="5"/>
  <c r="N29" i="5" s="1"/>
  <c r="L29" i="5"/>
  <c r="K29" i="5"/>
  <c r="J29" i="5"/>
  <c r="I29" i="5"/>
  <c r="H29" i="5"/>
  <c r="G29" i="5"/>
  <c r="F29" i="5"/>
  <c r="E29" i="5"/>
  <c r="D29" i="5"/>
  <c r="C29" i="5"/>
  <c r="M28" i="5"/>
  <c r="N28" i="5" s="1"/>
  <c r="L28" i="5"/>
  <c r="K28" i="5"/>
  <c r="J28" i="5"/>
  <c r="I28" i="5"/>
  <c r="H28" i="5"/>
  <c r="G28" i="5"/>
  <c r="F28" i="5"/>
  <c r="E28" i="5"/>
  <c r="D28" i="5"/>
  <c r="C28" i="5"/>
  <c r="M27" i="5"/>
  <c r="N27" i="5" s="1"/>
  <c r="L27" i="5"/>
  <c r="K27" i="5"/>
  <c r="J27" i="5"/>
  <c r="I27" i="5"/>
  <c r="H27" i="5"/>
  <c r="H34" i="5" s="1"/>
  <c r="G27" i="5"/>
  <c r="G34" i="5" s="1"/>
  <c r="F27" i="5"/>
  <c r="E27" i="5"/>
  <c r="D27" i="5"/>
  <c r="C27" i="5"/>
  <c r="B37" i="4"/>
  <c r="B36" i="4"/>
  <c r="B35" i="4"/>
  <c r="B33" i="4"/>
  <c r="B32" i="4"/>
  <c r="B31" i="4"/>
  <c r="B30" i="4"/>
  <c r="B29" i="4"/>
  <c r="N29" i="4" s="1"/>
  <c r="B28" i="4"/>
  <c r="N28" i="4" s="1"/>
  <c r="B27" i="4"/>
  <c r="M37" i="4"/>
  <c r="L37" i="4"/>
  <c r="K37" i="4"/>
  <c r="J37" i="4"/>
  <c r="I37" i="4"/>
  <c r="H37" i="4"/>
  <c r="G37" i="4"/>
  <c r="F37" i="4"/>
  <c r="E37" i="4"/>
  <c r="D37" i="4"/>
  <c r="C37" i="4"/>
  <c r="M36" i="4"/>
  <c r="L36" i="4"/>
  <c r="K36" i="4"/>
  <c r="J36" i="4"/>
  <c r="I36" i="4"/>
  <c r="H36" i="4"/>
  <c r="G36" i="4"/>
  <c r="F36" i="4"/>
  <c r="E36" i="4"/>
  <c r="D36" i="4"/>
  <c r="C36" i="4"/>
  <c r="M35" i="4"/>
  <c r="M38" i="4" s="1"/>
  <c r="L35" i="4"/>
  <c r="K35" i="4"/>
  <c r="J35" i="4"/>
  <c r="J38" i="4" s="1"/>
  <c r="I35" i="4"/>
  <c r="H35" i="4"/>
  <c r="G35" i="4"/>
  <c r="F35" i="4"/>
  <c r="E35" i="4"/>
  <c r="D35" i="4"/>
  <c r="C35" i="4"/>
  <c r="M33" i="4"/>
  <c r="L33" i="4"/>
  <c r="K33" i="4"/>
  <c r="J33" i="4"/>
  <c r="I33" i="4"/>
  <c r="H33" i="4"/>
  <c r="G33" i="4"/>
  <c r="F33" i="4"/>
  <c r="E33" i="4"/>
  <c r="D33" i="4"/>
  <c r="C33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M28" i="4"/>
  <c r="L28" i="4"/>
  <c r="K28" i="4"/>
  <c r="J28" i="4"/>
  <c r="I28" i="4"/>
  <c r="H28" i="4"/>
  <c r="G28" i="4"/>
  <c r="F28" i="4"/>
  <c r="E28" i="4"/>
  <c r="D28" i="4"/>
  <c r="C28" i="4"/>
  <c r="M27" i="4"/>
  <c r="L27" i="4"/>
  <c r="K27" i="4"/>
  <c r="J27" i="4"/>
  <c r="I27" i="4"/>
  <c r="I34" i="4" s="1"/>
  <c r="H27" i="4"/>
  <c r="G27" i="4"/>
  <c r="G34" i="4" s="1"/>
  <c r="F27" i="4"/>
  <c r="F34" i="4" s="1"/>
  <c r="E27" i="4"/>
  <c r="E34" i="4" s="1"/>
  <c r="D27" i="4"/>
  <c r="D34" i="4" s="1"/>
  <c r="C27" i="4"/>
  <c r="B37" i="3"/>
  <c r="B36" i="3"/>
  <c r="B35" i="3"/>
  <c r="B33" i="3"/>
  <c r="B32" i="3"/>
  <c r="B31" i="3"/>
  <c r="B30" i="3"/>
  <c r="B29" i="3"/>
  <c r="B28" i="3"/>
  <c r="B27" i="3"/>
  <c r="B34" i="3" s="1"/>
  <c r="I38" i="3"/>
  <c r="M37" i="3"/>
  <c r="L37" i="3"/>
  <c r="K37" i="3"/>
  <c r="J37" i="3"/>
  <c r="J38" i="3" s="1"/>
  <c r="I37" i="3"/>
  <c r="H37" i="3"/>
  <c r="G37" i="3"/>
  <c r="F37" i="3"/>
  <c r="E37" i="3"/>
  <c r="D37" i="3"/>
  <c r="C37" i="3"/>
  <c r="M36" i="3"/>
  <c r="L36" i="3"/>
  <c r="K36" i="3"/>
  <c r="J36" i="3"/>
  <c r="I36" i="3"/>
  <c r="H36" i="3"/>
  <c r="G36" i="3"/>
  <c r="F36" i="3"/>
  <c r="E36" i="3"/>
  <c r="D36" i="3"/>
  <c r="C36" i="3"/>
  <c r="M35" i="3"/>
  <c r="L35" i="3"/>
  <c r="L38" i="3" s="1"/>
  <c r="K35" i="3"/>
  <c r="J35" i="3"/>
  <c r="I35" i="3"/>
  <c r="H35" i="3"/>
  <c r="G35" i="3"/>
  <c r="F35" i="3"/>
  <c r="E35" i="3"/>
  <c r="D35" i="3"/>
  <c r="C35" i="3"/>
  <c r="N35" i="3"/>
  <c r="M33" i="3"/>
  <c r="L33" i="3"/>
  <c r="K33" i="3"/>
  <c r="J33" i="3"/>
  <c r="I33" i="3"/>
  <c r="H33" i="3"/>
  <c r="G33" i="3"/>
  <c r="F33" i="3"/>
  <c r="E33" i="3"/>
  <c r="D33" i="3"/>
  <c r="C33" i="3"/>
  <c r="M32" i="3"/>
  <c r="L32" i="3"/>
  <c r="K32" i="3"/>
  <c r="J32" i="3"/>
  <c r="I32" i="3"/>
  <c r="H32" i="3"/>
  <c r="G32" i="3"/>
  <c r="F32" i="3"/>
  <c r="E32" i="3"/>
  <c r="D32" i="3"/>
  <c r="C32" i="3"/>
  <c r="N32" i="3" s="1"/>
  <c r="M31" i="3"/>
  <c r="L31" i="3"/>
  <c r="K31" i="3"/>
  <c r="J31" i="3"/>
  <c r="I31" i="3"/>
  <c r="H31" i="3"/>
  <c r="G31" i="3"/>
  <c r="F31" i="3"/>
  <c r="E31" i="3"/>
  <c r="D31" i="3"/>
  <c r="C31" i="3"/>
  <c r="M30" i="3"/>
  <c r="L30" i="3"/>
  <c r="K30" i="3"/>
  <c r="J30" i="3"/>
  <c r="I30" i="3"/>
  <c r="H30" i="3"/>
  <c r="G30" i="3"/>
  <c r="F30" i="3"/>
  <c r="E30" i="3"/>
  <c r="D30" i="3"/>
  <c r="C30" i="3"/>
  <c r="N30" i="3"/>
  <c r="M29" i="3"/>
  <c r="L29" i="3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M34" i="3" s="1"/>
  <c r="L27" i="3"/>
  <c r="L34" i="3" s="1"/>
  <c r="K27" i="3"/>
  <c r="J27" i="3"/>
  <c r="J34" i="3" s="1"/>
  <c r="I27" i="3"/>
  <c r="H27" i="3"/>
  <c r="G27" i="3"/>
  <c r="F27" i="3"/>
  <c r="E27" i="3"/>
  <c r="D27" i="3"/>
  <c r="D34" i="3" s="1"/>
  <c r="C27" i="3"/>
  <c r="M38" i="2"/>
  <c r="L38" i="2"/>
  <c r="K38" i="2"/>
  <c r="J38" i="2"/>
  <c r="I38" i="2"/>
  <c r="D38" i="2"/>
  <c r="B37" i="2"/>
  <c r="B36" i="2"/>
  <c r="N36" i="2" s="1"/>
  <c r="B35" i="2"/>
  <c r="N35" i="2" s="1"/>
  <c r="B33" i="2"/>
  <c r="B32" i="2"/>
  <c r="B31" i="2"/>
  <c r="B30" i="2"/>
  <c r="B29" i="2"/>
  <c r="B28" i="2"/>
  <c r="B27" i="2"/>
  <c r="M37" i="2"/>
  <c r="L37" i="2"/>
  <c r="K37" i="2"/>
  <c r="J37" i="2"/>
  <c r="I37" i="2"/>
  <c r="H37" i="2"/>
  <c r="H38" i="2" s="1"/>
  <c r="G37" i="2"/>
  <c r="G38" i="2" s="1"/>
  <c r="F37" i="2"/>
  <c r="F38" i="2" s="1"/>
  <c r="E37" i="2"/>
  <c r="E38" i="2" s="1"/>
  <c r="D37" i="2"/>
  <c r="C37" i="2"/>
  <c r="C38" i="2" s="1"/>
  <c r="M36" i="2"/>
  <c r="L36" i="2"/>
  <c r="K36" i="2"/>
  <c r="J36" i="2"/>
  <c r="I36" i="2"/>
  <c r="H36" i="2"/>
  <c r="G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7" i="2"/>
  <c r="M34" i="2" s="1"/>
  <c r="L27" i="2"/>
  <c r="K27" i="2"/>
  <c r="J27" i="2"/>
  <c r="I27" i="2"/>
  <c r="H27" i="2"/>
  <c r="G27" i="2"/>
  <c r="F27" i="2"/>
  <c r="F34" i="2" s="1"/>
  <c r="E27" i="2"/>
  <c r="E34" i="2" s="1"/>
  <c r="D27" i="2"/>
  <c r="D34" i="2" s="1"/>
  <c r="C27" i="2"/>
  <c r="C34" i="2" s="1"/>
  <c r="B37" i="1"/>
  <c r="B36" i="1"/>
  <c r="B35" i="1"/>
  <c r="M37" i="1"/>
  <c r="L37" i="1"/>
  <c r="K37" i="1"/>
  <c r="J37" i="1"/>
  <c r="I37" i="1"/>
  <c r="H37" i="1"/>
  <c r="G37" i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M35" i="1"/>
  <c r="L35" i="1"/>
  <c r="K35" i="1"/>
  <c r="J35" i="1"/>
  <c r="I35" i="1"/>
  <c r="H35" i="1"/>
  <c r="G35" i="1"/>
  <c r="F35" i="1"/>
  <c r="E35" i="1"/>
  <c r="D35" i="1"/>
  <c r="C35" i="1"/>
  <c r="M33" i="1"/>
  <c r="M32" i="1"/>
  <c r="M31" i="1"/>
  <c r="M30" i="1"/>
  <c r="M29" i="1"/>
  <c r="M28" i="1"/>
  <c r="M27" i="1"/>
  <c r="M34" i="1" s="1"/>
  <c r="L33" i="1"/>
  <c r="L32" i="1"/>
  <c r="L31" i="1"/>
  <c r="L30" i="1"/>
  <c r="L29" i="1"/>
  <c r="L28" i="1"/>
  <c r="L27" i="1"/>
  <c r="K33" i="1"/>
  <c r="K32" i="1"/>
  <c r="K31" i="1"/>
  <c r="K30" i="1"/>
  <c r="K29" i="1"/>
  <c r="K28" i="1"/>
  <c r="K34" i="1" s="1"/>
  <c r="K27" i="1"/>
  <c r="J33" i="1"/>
  <c r="J32" i="1"/>
  <c r="J31" i="1"/>
  <c r="J30" i="1"/>
  <c r="J29" i="1"/>
  <c r="J28" i="1"/>
  <c r="J27" i="1"/>
  <c r="I33" i="1"/>
  <c r="I32" i="1"/>
  <c r="I31" i="1"/>
  <c r="I30" i="1"/>
  <c r="I29" i="1"/>
  <c r="I28" i="1"/>
  <c r="I27" i="1"/>
  <c r="H33" i="1"/>
  <c r="H32" i="1"/>
  <c r="H31" i="1"/>
  <c r="H30" i="1"/>
  <c r="H29" i="1"/>
  <c r="H28" i="1"/>
  <c r="H27" i="1"/>
  <c r="G33" i="1"/>
  <c r="G32" i="1"/>
  <c r="G31" i="1"/>
  <c r="G30" i="1"/>
  <c r="G29" i="1"/>
  <c r="G28" i="1"/>
  <c r="G27" i="1"/>
  <c r="F33" i="1"/>
  <c r="F32" i="1"/>
  <c r="F31" i="1"/>
  <c r="F30" i="1"/>
  <c r="F29" i="1"/>
  <c r="F28" i="1"/>
  <c r="F27" i="1"/>
  <c r="F34" i="1" s="1"/>
  <c r="E33" i="1"/>
  <c r="E32" i="1"/>
  <c r="E31" i="1"/>
  <c r="E30" i="1"/>
  <c r="E29" i="1"/>
  <c r="E28" i="1"/>
  <c r="E27" i="1"/>
  <c r="D33" i="1"/>
  <c r="D32" i="1"/>
  <c r="D31" i="1"/>
  <c r="D30" i="1"/>
  <c r="D29" i="1"/>
  <c r="D28" i="1"/>
  <c r="D27" i="1"/>
  <c r="C33" i="1"/>
  <c r="C32" i="1"/>
  <c r="C31" i="1"/>
  <c r="C30" i="1"/>
  <c r="C29" i="1"/>
  <c r="C28" i="1"/>
  <c r="C27" i="1"/>
  <c r="B27" i="1"/>
  <c r="B28" i="1"/>
  <c r="B30" i="1"/>
  <c r="B29" i="1"/>
  <c r="B33" i="1"/>
  <c r="B32" i="1"/>
  <c r="B31" i="1"/>
  <c r="C34" i="5" l="1"/>
  <c r="C38" i="5"/>
  <c r="D34" i="5"/>
  <c r="E34" i="5"/>
  <c r="F34" i="5"/>
  <c r="F38" i="5"/>
  <c r="N33" i="5"/>
  <c r="G38" i="5"/>
  <c r="M34" i="5"/>
  <c r="N30" i="5"/>
  <c r="H38" i="5"/>
  <c r="I38" i="5"/>
  <c r="N31" i="5"/>
  <c r="N34" i="5" s="1"/>
  <c r="D36" i="10"/>
  <c r="L32" i="10"/>
  <c r="H32" i="10"/>
  <c r="N27" i="10"/>
  <c r="N28" i="10"/>
  <c r="N29" i="10"/>
  <c r="N30" i="10"/>
  <c r="N31" i="10"/>
  <c r="J32" i="10"/>
  <c r="F36" i="10"/>
  <c r="K32" i="10"/>
  <c r="N34" i="10"/>
  <c r="N35" i="10"/>
  <c r="N26" i="10"/>
  <c r="N33" i="10"/>
  <c r="N36" i="10" s="1"/>
  <c r="M32" i="9"/>
  <c r="N34" i="9"/>
  <c r="E32" i="9"/>
  <c r="F32" i="9"/>
  <c r="G32" i="9"/>
  <c r="F36" i="9"/>
  <c r="N28" i="9"/>
  <c r="J32" i="9"/>
  <c r="N29" i="9"/>
  <c r="B36" i="9"/>
  <c r="K32" i="9"/>
  <c r="N27" i="9"/>
  <c r="N31" i="9"/>
  <c r="C32" i="9"/>
  <c r="L32" i="9"/>
  <c r="N30" i="9"/>
  <c r="B32" i="9"/>
  <c r="N33" i="9"/>
  <c r="D36" i="8"/>
  <c r="E36" i="8"/>
  <c r="N27" i="8"/>
  <c r="G36" i="8"/>
  <c r="I32" i="8"/>
  <c r="N26" i="8"/>
  <c r="N28" i="8"/>
  <c r="N29" i="8"/>
  <c r="N30" i="8"/>
  <c r="N31" i="8"/>
  <c r="H32" i="8"/>
  <c r="N34" i="8"/>
  <c r="N35" i="8"/>
  <c r="J32" i="8"/>
  <c r="F36" i="8"/>
  <c r="M32" i="8"/>
  <c r="B36" i="7"/>
  <c r="F36" i="7"/>
  <c r="D36" i="7"/>
  <c r="F32" i="7"/>
  <c r="G36" i="7"/>
  <c r="J32" i="7"/>
  <c r="K36" i="7"/>
  <c r="N26" i="7"/>
  <c r="B32" i="7"/>
  <c r="N28" i="7"/>
  <c r="N29" i="7"/>
  <c r="N31" i="7"/>
  <c r="N34" i="7"/>
  <c r="N35" i="7"/>
  <c r="N30" i="7"/>
  <c r="C36" i="7"/>
  <c r="N27" i="7"/>
  <c r="N33" i="7"/>
  <c r="J32" i="6"/>
  <c r="I32" i="6"/>
  <c r="N30" i="6"/>
  <c r="G32" i="6"/>
  <c r="N35" i="6"/>
  <c r="M36" i="6"/>
  <c r="N34" i="6"/>
  <c r="N26" i="6"/>
  <c r="B32" i="6"/>
  <c r="N29" i="6"/>
  <c r="B36" i="6"/>
  <c r="D32" i="6"/>
  <c r="E32" i="6"/>
  <c r="E36" i="6"/>
  <c r="G36" i="6"/>
  <c r="N28" i="6"/>
  <c r="H36" i="6"/>
  <c r="K32" i="6"/>
  <c r="L32" i="6"/>
  <c r="M32" i="6"/>
  <c r="N27" i="6"/>
  <c r="N31" i="6"/>
  <c r="N33" i="6"/>
  <c r="L34" i="5"/>
  <c r="B34" i="5"/>
  <c r="N35" i="5"/>
  <c r="N38" i="5" s="1"/>
  <c r="E38" i="4"/>
  <c r="H38" i="4"/>
  <c r="I38" i="4"/>
  <c r="K34" i="4"/>
  <c r="K38" i="4"/>
  <c r="H34" i="4"/>
  <c r="L38" i="4"/>
  <c r="L34" i="4"/>
  <c r="D38" i="4"/>
  <c r="F38" i="4"/>
  <c r="N30" i="4"/>
  <c r="M34" i="4"/>
  <c r="N31" i="4"/>
  <c r="G38" i="4"/>
  <c r="N32" i="4"/>
  <c r="C34" i="4"/>
  <c r="N33" i="4"/>
  <c r="B38" i="4"/>
  <c r="C38" i="4"/>
  <c r="N36" i="4"/>
  <c r="J34" i="4"/>
  <c r="N37" i="4"/>
  <c r="B34" i="4"/>
  <c r="N27" i="4"/>
  <c r="N34" i="4" s="1"/>
  <c r="N35" i="4"/>
  <c r="D38" i="3"/>
  <c r="K34" i="3"/>
  <c r="C38" i="3"/>
  <c r="E38" i="3"/>
  <c r="F34" i="3"/>
  <c r="F38" i="3"/>
  <c r="N31" i="3"/>
  <c r="G38" i="3"/>
  <c r="N29" i="3"/>
  <c r="G34" i="3"/>
  <c r="H34" i="3"/>
  <c r="K38" i="3"/>
  <c r="C34" i="3"/>
  <c r="N28" i="3"/>
  <c r="E34" i="3"/>
  <c r="H38" i="3"/>
  <c r="I34" i="3"/>
  <c r="M38" i="3"/>
  <c r="N37" i="3"/>
  <c r="B38" i="3"/>
  <c r="N27" i="3"/>
  <c r="N36" i="3"/>
  <c r="N38" i="3" s="1"/>
  <c r="N33" i="3"/>
  <c r="N34" i="3" s="1"/>
  <c r="N37" i="2"/>
  <c r="N38" i="2" s="1"/>
  <c r="E38" i="1"/>
  <c r="L38" i="1"/>
  <c r="D38" i="1"/>
  <c r="K38" i="1"/>
  <c r="M38" i="1"/>
  <c r="C38" i="1"/>
  <c r="F38" i="1"/>
  <c r="H34" i="1"/>
  <c r="I38" i="1"/>
  <c r="J38" i="1"/>
  <c r="J34" i="1"/>
  <c r="E34" i="1"/>
  <c r="G38" i="1"/>
  <c r="N37" i="1"/>
  <c r="G34" i="1"/>
  <c r="H38" i="1"/>
  <c r="L34" i="1"/>
  <c r="I34" i="1"/>
  <c r="N31" i="1"/>
  <c r="N35" i="1"/>
  <c r="N36" i="1"/>
  <c r="B38" i="2"/>
  <c r="B38" i="1"/>
  <c r="I34" i="2"/>
  <c r="J34" i="2"/>
  <c r="K34" i="2"/>
  <c r="L34" i="2"/>
  <c r="H34" i="2"/>
  <c r="G34" i="2"/>
  <c r="N27" i="2"/>
  <c r="N28" i="2"/>
  <c r="N29" i="2"/>
  <c r="N30" i="2"/>
  <c r="N31" i="2"/>
  <c r="N32" i="2"/>
  <c r="N33" i="2"/>
  <c r="B34" i="2"/>
  <c r="N33" i="1"/>
  <c r="N32" i="1"/>
  <c r="N29" i="1"/>
  <c r="N30" i="1"/>
  <c r="N27" i="1"/>
  <c r="N28" i="1"/>
  <c r="D34" i="1"/>
  <c r="C34" i="1"/>
  <c r="B34" i="1"/>
  <c r="N32" i="10" l="1"/>
  <c r="N36" i="9"/>
  <c r="N32" i="9"/>
  <c r="N32" i="8"/>
  <c r="N36" i="8"/>
  <c r="N36" i="7"/>
  <c r="N32" i="7"/>
  <c r="N36" i="6"/>
  <c r="N32" i="6"/>
  <c r="N38" i="4"/>
  <c r="N38" i="1"/>
  <c r="N34" i="1"/>
  <c r="N34" i="2"/>
</calcChain>
</file>

<file path=xl/sharedStrings.xml><?xml version="1.0" encoding="utf-8"?>
<sst xmlns="http://schemas.openxmlformats.org/spreadsheetml/2006/main" count="603" uniqueCount="35">
  <si>
    <t># OF CUSTOMERS</t>
  </si>
  <si>
    <t>Jan</t>
  </si>
  <si>
    <t xml:space="preserve">Feb </t>
  </si>
  <si>
    <t>Mar</t>
  </si>
  <si>
    <t>Apr</t>
  </si>
  <si>
    <t>May</t>
  </si>
  <si>
    <t>June</t>
  </si>
  <si>
    <t>Jul</t>
  </si>
  <si>
    <t>Aug</t>
  </si>
  <si>
    <t>Sept</t>
  </si>
  <si>
    <t>Oct</t>
  </si>
  <si>
    <t>Nov</t>
  </si>
  <si>
    <t>Dec</t>
  </si>
  <si>
    <t>RESIDENTIAL</t>
  </si>
  <si>
    <t>GENERAL SERVICE &lt;50kW</t>
  </si>
  <si>
    <t>GENERAL SERVICE 50-1000KW Non Interval</t>
  </si>
  <si>
    <t>GENERAL SERVICE 50-1000KW Interval</t>
  </si>
  <si>
    <t>GENERAL SERVICE 1000-1500 kW</t>
  </si>
  <si>
    <t>GENERAL SERVICE 1500-5000 kW</t>
  </si>
  <si>
    <t>LARGE USER</t>
  </si>
  <si>
    <t>TOTAL CUSTOMERS</t>
  </si>
  <si>
    <t># OF CONNECTIONS</t>
  </si>
  <si>
    <t>STREETLIGHTING</t>
  </si>
  <si>
    <t>SENTINEL LIGHTS</t>
  </si>
  <si>
    <t>TOTAL CONNECTIONS</t>
  </si>
  <si>
    <t># OF ACCOUNTS</t>
  </si>
  <si>
    <t>AVERAGE CUSTOMERS</t>
  </si>
  <si>
    <t>Annual Average</t>
  </si>
  <si>
    <t>Unmetered Scattered Loads</t>
  </si>
  <si>
    <t xml:space="preserve">Standby Power </t>
  </si>
  <si>
    <t>APPROVED</t>
  </si>
  <si>
    <t>https://drive.google.com/drive/u/0/folders/1cIK6TaesJTtBguMt04fnV7uWCmRJgUfC</t>
  </si>
  <si>
    <t>Forecasted Amounts</t>
  </si>
  <si>
    <t>20241205_ForecastRpt_ElectrificationV5(withCDM)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</si>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</sst>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4D73-BB99-4F06-97AC-2E2F7ECA5C51}">
  <dimension ref="A2:S40"/>
  <sheetViews>
    <sheetView topLeftCell="A19" workbookViewId="0">
      <selection activeCell="A2" sqref="A2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30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315218</v>
      </c>
      <c r="C4" s="1">
        <v>315379</v>
      </c>
      <c r="D4" s="1">
        <v>315511</v>
      </c>
      <c r="E4" s="1">
        <v>315661</v>
      </c>
      <c r="F4" s="1">
        <v>315836</v>
      </c>
      <c r="G4" s="1">
        <v>316122</v>
      </c>
      <c r="H4" s="1">
        <v>316287</v>
      </c>
      <c r="I4" s="1">
        <v>316536</v>
      </c>
      <c r="J4" s="1">
        <v>316830</v>
      </c>
      <c r="K4" s="1">
        <v>317232</v>
      </c>
      <c r="L4" s="1">
        <v>317625</v>
      </c>
      <c r="M4" s="1">
        <v>317920</v>
      </c>
    </row>
    <row r="5" spans="1:13" x14ac:dyDescent="0.3">
      <c r="A5" t="s">
        <v>14</v>
      </c>
      <c r="B5" s="1">
        <v>25325</v>
      </c>
      <c r="C5" s="1">
        <v>25336</v>
      </c>
      <c r="D5" s="1">
        <v>25344</v>
      </c>
      <c r="E5" s="1">
        <v>25354</v>
      </c>
      <c r="F5" s="1">
        <v>25364</v>
      </c>
      <c r="G5" s="1">
        <v>25380</v>
      </c>
      <c r="H5" s="1">
        <v>25390</v>
      </c>
      <c r="I5" s="1">
        <v>25403</v>
      </c>
      <c r="J5" s="1">
        <v>25419</v>
      </c>
      <c r="K5" s="1">
        <v>25440</v>
      </c>
      <c r="L5" s="1">
        <v>25461</v>
      </c>
      <c r="M5" s="1">
        <v>25477</v>
      </c>
    </row>
    <row r="6" spans="1:13" x14ac:dyDescent="0.3">
      <c r="A6" t="s">
        <v>15</v>
      </c>
      <c r="B6" s="1">
        <v>2037</v>
      </c>
      <c r="C6" s="1">
        <v>2031</v>
      </c>
      <c r="D6" s="1">
        <v>2025</v>
      </c>
      <c r="E6" s="1">
        <v>2019</v>
      </c>
      <c r="F6" s="1">
        <v>2013</v>
      </c>
      <c r="G6" s="1">
        <v>2007</v>
      </c>
      <c r="H6" s="1">
        <v>2001</v>
      </c>
      <c r="I6" s="1">
        <v>1995</v>
      </c>
      <c r="J6" s="1">
        <v>1989</v>
      </c>
      <c r="K6" s="1">
        <v>1983</v>
      </c>
      <c r="L6" s="1">
        <v>1976</v>
      </c>
      <c r="M6" s="1">
        <v>1970</v>
      </c>
    </row>
    <row r="7" spans="1:13" x14ac:dyDescent="0.3">
      <c r="A7" t="s">
        <v>16</v>
      </c>
      <c r="B7" s="1">
        <v>1029</v>
      </c>
      <c r="C7" s="1">
        <v>1031</v>
      </c>
      <c r="D7" s="1">
        <v>1033</v>
      </c>
      <c r="E7" s="1">
        <v>1035</v>
      </c>
      <c r="F7" s="1">
        <v>1037</v>
      </c>
      <c r="G7" s="1">
        <v>1040</v>
      </c>
      <c r="H7" s="1">
        <v>1042</v>
      </c>
      <c r="I7" s="1">
        <v>1045</v>
      </c>
      <c r="J7" s="1">
        <v>1049</v>
      </c>
      <c r="K7" s="1">
        <v>1054</v>
      </c>
      <c r="L7" s="1">
        <v>1059</v>
      </c>
      <c r="M7" s="1">
        <v>1063</v>
      </c>
    </row>
    <row r="8" spans="1:13" x14ac:dyDescent="0.3">
      <c r="A8" t="s">
        <v>17</v>
      </c>
      <c r="B8">
        <v>73</v>
      </c>
      <c r="C8">
        <v>73</v>
      </c>
      <c r="D8">
        <v>73</v>
      </c>
      <c r="E8">
        <v>73</v>
      </c>
      <c r="F8">
        <v>73</v>
      </c>
      <c r="G8">
        <v>73</v>
      </c>
      <c r="H8">
        <v>73</v>
      </c>
      <c r="I8">
        <v>73</v>
      </c>
      <c r="J8">
        <v>73</v>
      </c>
      <c r="K8">
        <v>73</v>
      </c>
      <c r="L8">
        <v>73</v>
      </c>
      <c r="M8">
        <v>73</v>
      </c>
    </row>
    <row r="9" spans="1:13" x14ac:dyDescent="0.3">
      <c r="A9" t="s">
        <v>18</v>
      </c>
      <c r="B9">
        <v>68</v>
      </c>
      <c r="C9">
        <v>68</v>
      </c>
      <c r="D9">
        <v>68</v>
      </c>
      <c r="E9">
        <v>68</v>
      </c>
      <c r="F9">
        <v>68</v>
      </c>
      <c r="G9">
        <v>68</v>
      </c>
      <c r="H9">
        <v>68</v>
      </c>
      <c r="I9">
        <v>68</v>
      </c>
      <c r="J9">
        <v>68</v>
      </c>
      <c r="K9">
        <v>68</v>
      </c>
      <c r="L9">
        <v>68</v>
      </c>
      <c r="M9">
        <v>68</v>
      </c>
    </row>
    <row r="10" spans="1:13" x14ac:dyDescent="0.3">
      <c r="A10" t="s">
        <v>19</v>
      </c>
      <c r="B10">
        <v>11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11</v>
      </c>
      <c r="K10">
        <v>11</v>
      </c>
      <c r="L10">
        <v>11</v>
      </c>
      <c r="M10">
        <v>11</v>
      </c>
    </row>
    <row r="11" spans="1:13" x14ac:dyDescent="0.3">
      <c r="A11" s="2" t="s">
        <v>20</v>
      </c>
      <c r="B11" s="3">
        <v>343761</v>
      </c>
      <c r="C11" s="3">
        <v>343929</v>
      </c>
      <c r="D11" s="3">
        <v>344065</v>
      </c>
      <c r="E11" s="3">
        <v>344221</v>
      </c>
      <c r="F11" s="3">
        <v>344402</v>
      </c>
      <c r="G11" s="3">
        <v>344701</v>
      </c>
      <c r="H11" s="3">
        <v>344872</v>
      </c>
      <c r="I11" s="3">
        <v>345131</v>
      </c>
      <c r="J11" s="3">
        <v>345439</v>
      </c>
      <c r="K11" s="3">
        <v>345861</v>
      </c>
      <c r="L11" s="3">
        <v>346273</v>
      </c>
      <c r="M11" s="3">
        <v>346582</v>
      </c>
    </row>
    <row r="13" spans="1:13" x14ac:dyDescent="0.3">
      <c r="A13" t="s">
        <v>21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11</v>
      </c>
      <c r="M13" t="s">
        <v>12</v>
      </c>
    </row>
    <row r="14" spans="1:13" x14ac:dyDescent="0.3">
      <c r="A14" t="s">
        <v>22</v>
      </c>
      <c r="B14" s="1">
        <v>62384</v>
      </c>
      <c r="C14" s="1">
        <v>62461</v>
      </c>
      <c r="D14" s="1">
        <v>62537</v>
      </c>
      <c r="E14" s="1">
        <v>62614</v>
      </c>
      <c r="F14" s="1">
        <v>62691</v>
      </c>
      <c r="G14" s="1">
        <v>62767</v>
      </c>
      <c r="H14" s="1">
        <v>62844</v>
      </c>
      <c r="I14" s="1">
        <v>62920</v>
      </c>
      <c r="J14" s="1">
        <v>62997</v>
      </c>
      <c r="K14" s="1">
        <v>63074</v>
      </c>
      <c r="L14" s="1">
        <v>63150</v>
      </c>
      <c r="M14" s="1">
        <v>63227</v>
      </c>
    </row>
    <row r="15" spans="1:13" x14ac:dyDescent="0.3">
      <c r="A15" t="s">
        <v>28</v>
      </c>
      <c r="B15" s="1">
        <v>3321</v>
      </c>
      <c r="C15" s="1">
        <v>3321</v>
      </c>
      <c r="D15" s="1">
        <v>3321</v>
      </c>
      <c r="E15" s="1">
        <v>3321</v>
      </c>
      <c r="F15" s="1">
        <v>3321</v>
      </c>
      <c r="G15" s="1">
        <v>3321</v>
      </c>
      <c r="H15" s="1">
        <v>3321</v>
      </c>
      <c r="I15" s="1">
        <v>3321</v>
      </c>
      <c r="J15" s="1">
        <v>3321</v>
      </c>
      <c r="K15" s="1">
        <v>3321</v>
      </c>
      <c r="L15" s="1">
        <v>3321</v>
      </c>
      <c r="M15" s="1">
        <v>3321</v>
      </c>
    </row>
    <row r="16" spans="1:13" x14ac:dyDescent="0.3">
      <c r="A16" t="s">
        <v>23</v>
      </c>
      <c r="B16">
        <v>55</v>
      </c>
      <c r="C16">
        <v>55</v>
      </c>
      <c r="D16">
        <v>55</v>
      </c>
      <c r="E16">
        <v>55</v>
      </c>
      <c r="F16">
        <v>55</v>
      </c>
      <c r="G16">
        <v>55</v>
      </c>
      <c r="H16">
        <v>55</v>
      </c>
      <c r="I16">
        <v>55</v>
      </c>
      <c r="J16">
        <v>55</v>
      </c>
      <c r="K16">
        <v>55</v>
      </c>
      <c r="L16">
        <v>55</v>
      </c>
      <c r="M16">
        <v>55</v>
      </c>
    </row>
    <row r="17" spans="1:19" x14ac:dyDescent="0.3">
      <c r="A17" s="2" t="s">
        <v>24</v>
      </c>
      <c r="B17" s="3">
        <v>65759</v>
      </c>
      <c r="C17" s="3">
        <v>65836</v>
      </c>
      <c r="D17" s="3">
        <v>65912</v>
      </c>
      <c r="E17" s="3">
        <v>65989</v>
      </c>
      <c r="F17" s="3">
        <v>66066</v>
      </c>
      <c r="G17" s="3">
        <v>66141</v>
      </c>
      <c r="H17" s="3">
        <v>66213</v>
      </c>
      <c r="I17" s="3">
        <v>66295</v>
      </c>
      <c r="J17" s="3">
        <v>66372</v>
      </c>
      <c r="K17" s="3">
        <v>66445</v>
      </c>
      <c r="L17" s="3">
        <v>66525</v>
      </c>
      <c r="M17" s="3">
        <v>66601</v>
      </c>
    </row>
    <row r="19" spans="1:19" x14ac:dyDescent="0.3">
      <c r="A19" t="s">
        <v>25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12</v>
      </c>
    </row>
    <row r="20" spans="1:19" x14ac:dyDescent="0.3">
      <c r="A20" t="s">
        <v>22</v>
      </c>
      <c r="B20">
        <v>7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</row>
    <row r="21" spans="1:19" x14ac:dyDescent="0.3">
      <c r="A21" t="s">
        <v>28</v>
      </c>
      <c r="B21">
        <v>134</v>
      </c>
      <c r="C21">
        <v>134</v>
      </c>
      <c r="D21">
        <v>135</v>
      </c>
      <c r="E21">
        <v>134</v>
      </c>
      <c r="F21">
        <v>134</v>
      </c>
      <c r="G21">
        <v>134</v>
      </c>
      <c r="H21">
        <v>134</v>
      </c>
      <c r="I21">
        <v>133</v>
      </c>
      <c r="J21">
        <v>133</v>
      </c>
      <c r="K21">
        <v>133</v>
      </c>
      <c r="L21">
        <v>134</v>
      </c>
      <c r="M21">
        <v>134</v>
      </c>
    </row>
    <row r="22" spans="1:19" x14ac:dyDescent="0.3">
      <c r="A22" t="s">
        <v>23</v>
      </c>
      <c r="B22">
        <v>48</v>
      </c>
      <c r="C22">
        <v>48</v>
      </c>
      <c r="D22">
        <v>48</v>
      </c>
      <c r="E22">
        <v>48</v>
      </c>
      <c r="F22">
        <v>48</v>
      </c>
      <c r="G22">
        <v>48</v>
      </c>
      <c r="H22">
        <v>48</v>
      </c>
      <c r="I22">
        <v>48</v>
      </c>
      <c r="J22">
        <v>48</v>
      </c>
      <c r="K22">
        <v>48</v>
      </c>
      <c r="L22">
        <v>48</v>
      </c>
      <c r="M22">
        <v>48</v>
      </c>
    </row>
    <row r="23" spans="1:19" x14ac:dyDescent="0.3">
      <c r="A23" s="2" t="s">
        <v>20</v>
      </c>
      <c r="B23" s="3">
        <v>189</v>
      </c>
      <c r="C23" s="3">
        <v>189</v>
      </c>
      <c r="D23" s="3">
        <v>190</v>
      </c>
      <c r="E23" s="3">
        <v>189</v>
      </c>
      <c r="F23" s="3">
        <v>189</v>
      </c>
      <c r="G23" s="3">
        <v>189</v>
      </c>
      <c r="H23" s="3">
        <v>189</v>
      </c>
      <c r="I23" s="3">
        <v>188</v>
      </c>
      <c r="J23" s="3">
        <v>188</v>
      </c>
      <c r="K23" s="3">
        <v>188</v>
      </c>
      <c r="L23" s="3">
        <v>189</v>
      </c>
      <c r="M23" s="3">
        <v>189</v>
      </c>
    </row>
    <row r="26" spans="1:19" x14ac:dyDescent="0.3">
      <c r="A26" t="s">
        <v>26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s="4" t="s">
        <v>27</v>
      </c>
      <c r="Q26" s="1"/>
    </row>
    <row r="27" spans="1:19" x14ac:dyDescent="0.3">
      <c r="A27" t="s">
        <v>13</v>
      </c>
      <c r="B27" s="1">
        <f>AVERAGE(B4,314797)</f>
        <v>315007.5</v>
      </c>
      <c r="C27" s="1">
        <f>ROUND(AVERAGE(B4:C4),)</f>
        <v>315299</v>
      </c>
      <c r="D27" s="1">
        <f>ROUND(AVERAGE(C4:D4),)</f>
        <v>315445</v>
      </c>
      <c r="E27" s="1">
        <f>ROUND(AVERAGE(D4:E4),)</f>
        <v>315586</v>
      </c>
      <c r="F27" s="1">
        <f>ROUND(AVERAGE(E4:F4),)</f>
        <v>315749</v>
      </c>
      <c r="G27" s="1">
        <f>ROUND(AVERAGE(F4:G4),)</f>
        <v>315979</v>
      </c>
      <c r="H27" s="1">
        <f>ROUND(AVERAGE(G4:H4),)</f>
        <v>316205</v>
      </c>
      <c r="I27" s="1">
        <f>ROUND(AVERAGE(H4:I4),)</f>
        <v>316412</v>
      </c>
      <c r="J27" s="1">
        <f>ROUND(AVERAGE(I4:J4),)</f>
        <v>316683</v>
      </c>
      <c r="K27" s="1">
        <f>ROUND(AVERAGE(J4:K4),)</f>
        <v>317031</v>
      </c>
      <c r="L27" s="1">
        <f>ROUND(AVERAGE(K4:L4),)</f>
        <v>317429</v>
      </c>
      <c r="M27" s="1">
        <f>ROUND(AVERAGE(L4:M4),)</f>
        <v>317773</v>
      </c>
      <c r="N27" s="1">
        <f>AVERAGE(B27:M27)</f>
        <v>316216.54166666669</v>
      </c>
      <c r="S27" s="1"/>
    </row>
    <row r="28" spans="1:19" x14ac:dyDescent="0.3">
      <c r="A28" t="s">
        <v>14</v>
      </c>
      <c r="B28" s="1">
        <f>AVERAGE(B5,25302)</f>
        <v>25313.5</v>
      </c>
      <c r="C28" s="1">
        <f>ROUND(AVERAGE(B5:C5),)</f>
        <v>25331</v>
      </c>
      <c r="D28" s="1">
        <f>ROUND(AVERAGE(C5:D5),)</f>
        <v>25340</v>
      </c>
      <c r="E28" s="1">
        <f>ROUND(AVERAGE(D5:E5),)</f>
        <v>25349</v>
      </c>
      <c r="F28" s="1">
        <f>ROUND(AVERAGE(E5:F5),)</f>
        <v>25359</v>
      </c>
      <c r="G28" s="1">
        <f>ROUND(AVERAGE(F5:G5),)</f>
        <v>25372</v>
      </c>
      <c r="H28" s="1">
        <f>ROUND(AVERAGE(G5:H5),)</f>
        <v>25385</v>
      </c>
      <c r="I28" s="1">
        <f>ROUND(AVERAGE(H5:I5),)</f>
        <v>25397</v>
      </c>
      <c r="J28" s="1">
        <f>ROUND(AVERAGE(I5:J5),)</f>
        <v>25411</v>
      </c>
      <c r="K28" s="1">
        <f>ROUND(AVERAGE(J5:K5),)</f>
        <v>25430</v>
      </c>
      <c r="L28" s="1">
        <f>ROUND(AVERAGE(K5:L5),)</f>
        <v>25451</v>
      </c>
      <c r="M28" s="1">
        <f>ROUND(AVERAGE(L5:M5),)</f>
        <v>25469</v>
      </c>
      <c r="N28" s="1">
        <f t="shared" ref="N28:N33" si="0">AVERAGE(B28:M28)</f>
        <v>25383.958333333332</v>
      </c>
    </row>
    <row r="29" spans="1:19" x14ac:dyDescent="0.3">
      <c r="A29" t="s">
        <v>15</v>
      </c>
      <c r="B29" s="1">
        <f>AVERAGE(B6,2042)</f>
        <v>2039.5</v>
      </c>
      <c r="C29" s="1">
        <f>ROUND(AVERAGE(B6:C6),)</f>
        <v>2034</v>
      </c>
      <c r="D29" s="1">
        <f>ROUND(AVERAGE(C6:D6),)</f>
        <v>2028</v>
      </c>
      <c r="E29" s="1">
        <f>ROUND(AVERAGE(D6:E6),)</f>
        <v>2022</v>
      </c>
      <c r="F29" s="1">
        <f>ROUND(AVERAGE(E6:F6),)</f>
        <v>2016</v>
      </c>
      <c r="G29" s="1">
        <f>ROUND(AVERAGE(F6:G6),)</f>
        <v>2010</v>
      </c>
      <c r="H29" s="1">
        <f>ROUND(AVERAGE(G6:H6),)</f>
        <v>2004</v>
      </c>
      <c r="I29" s="1">
        <f>ROUND(AVERAGE(H6:I6),)</f>
        <v>1998</v>
      </c>
      <c r="J29" s="1">
        <f>ROUND(AVERAGE(I6:J6),)</f>
        <v>1992</v>
      </c>
      <c r="K29" s="1">
        <f>ROUND(AVERAGE(J6:K6),)</f>
        <v>1986</v>
      </c>
      <c r="L29" s="1">
        <f>ROUND(AVERAGE(K6:L6),)</f>
        <v>1980</v>
      </c>
      <c r="M29" s="1">
        <f>ROUND(AVERAGE(L6:M6),)</f>
        <v>1973</v>
      </c>
      <c r="N29" s="1">
        <f t="shared" si="0"/>
        <v>2006.875</v>
      </c>
    </row>
    <row r="30" spans="1:19" x14ac:dyDescent="0.3">
      <c r="A30" t="s">
        <v>16</v>
      </c>
      <c r="B30" s="1">
        <f>AVERAGE(B7,1042)</f>
        <v>1035.5</v>
      </c>
      <c r="C30" s="1">
        <f>ROUND(AVERAGE(B7:C7),)</f>
        <v>1030</v>
      </c>
      <c r="D30" s="1">
        <f>ROUND(AVERAGE(C7:D7),)</f>
        <v>1032</v>
      </c>
      <c r="E30" s="1">
        <f>ROUND(AVERAGE(D7:E7),)</f>
        <v>1034</v>
      </c>
      <c r="F30" s="1">
        <f>ROUND(AVERAGE(E7:F7),)</f>
        <v>1036</v>
      </c>
      <c r="G30" s="1">
        <f>ROUND(AVERAGE(F7:G7),)</f>
        <v>1039</v>
      </c>
      <c r="H30" s="1">
        <f>ROUND(AVERAGE(G7:H7),)</f>
        <v>1041</v>
      </c>
      <c r="I30" s="1">
        <f>ROUND(AVERAGE(H7:I7),)</f>
        <v>1044</v>
      </c>
      <c r="J30" s="1">
        <f>ROUND(AVERAGE(I7:J7),)</f>
        <v>1047</v>
      </c>
      <c r="K30" s="1">
        <f>ROUND(AVERAGE(J7:K7),)</f>
        <v>1052</v>
      </c>
      <c r="L30" s="1">
        <f>ROUND(AVERAGE(K7:L7),)</f>
        <v>1057</v>
      </c>
      <c r="M30" s="1">
        <f>ROUND(AVERAGE(L7:M7),)</f>
        <v>1061</v>
      </c>
      <c r="N30" s="1">
        <f t="shared" si="0"/>
        <v>1042.375</v>
      </c>
    </row>
    <row r="31" spans="1:19" x14ac:dyDescent="0.3">
      <c r="A31" t="s">
        <v>17</v>
      </c>
      <c r="B31" s="1">
        <f>AVERAGE(B8,73)</f>
        <v>73</v>
      </c>
      <c r="C31" s="1">
        <f>ROUND(AVERAGE(B8:C8),)</f>
        <v>73</v>
      </c>
      <c r="D31" s="1">
        <f>ROUND(AVERAGE(C8:D8),)</f>
        <v>73</v>
      </c>
      <c r="E31" s="1">
        <f>ROUND(AVERAGE(D8:E8),)</f>
        <v>73</v>
      </c>
      <c r="F31" s="1">
        <f>ROUND(AVERAGE(E8:F8),)</f>
        <v>73</v>
      </c>
      <c r="G31" s="1">
        <f>ROUND(AVERAGE(F8:G8),)</f>
        <v>73</v>
      </c>
      <c r="H31" s="1">
        <f>ROUND(AVERAGE(G8:H8),)</f>
        <v>73</v>
      </c>
      <c r="I31" s="1">
        <f>ROUND(AVERAGE(H8:I8),)</f>
        <v>73</v>
      </c>
      <c r="J31" s="1">
        <f>ROUND(AVERAGE(I8:J8),)</f>
        <v>73</v>
      </c>
      <c r="K31" s="1">
        <f>ROUND(AVERAGE(J8:K8),)</f>
        <v>73</v>
      </c>
      <c r="L31" s="1">
        <f>ROUND(AVERAGE(K8:L8),)</f>
        <v>73</v>
      </c>
      <c r="M31" s="1">
        <f>ROUND(AVERAGE(L8:M8),)</f>
        <v>73</v>
      </c>
      <c r="N31" s="1">
        <f t="shared" si="0"/>
        <v>73</v>
      </c>
    </row>
    <row r="32" spans="1:19" x14ac:dyDescent="0.3">
      <c r="A32" t="s">
        <v>18</v>
      </c>
      <c r="B32" s="1">
        <f>AVERAGE(B9,68)</f>
        <v>68</v>
      </c>
      <c r="C32" s="1">
        <f>ROUND(AVERAGE(B9:C9),)</f>
        <v>68</v>
      </c>
      <c r="D32" s="1">
        <f>ROUND(AVERAGE(C9:D9),)</f>
        <v>68</v>
      </c>
      <c r="E32" s="1">
        <f>ROUND(AVERAGE(D9:E9),)</f>
        <v>68</v>
      </c>
      <c r="F32" s="1">
        <f>ROUND(AVERAGE(E9:F9),)</f>
        <v>68</v>
      </c>
      <c r="G32" s="1">
        <f>ROUND(AVERAGE(F9:G9),)</f>
        <v>68</v>
      </c>
      <c r="H32" s="1">
        <f>ROUND(AVERAGE(G9:H9),)</f>
        <v>68</v>
      </c>
      <c r="I32" s="1">
        <f>ROUND(AVERAGE(H9:I9),)</f>
        <v>68</v>
      </c>
      <c r="J32" s="1">
        <f>ROUND(AVERAGE(I9:J9),)</f>
        <v>68</v>
      </c>
      <c r="K32" s="1">
        <f>ROUND(AVERAGE(J9:K9),)</f>
        <v>68</v>
      </c>
      <c r="L32" s="1">
        <f>ROUND(AVERAGE(K9:L9),)</f>
        <v>68</v>
      </c>
      <c r="M32" s="1">
        <f>ROUND(AVERAGE(L9:M9),)</f>
        <v>68</v>
      </c>
      <c r="N32" s="1">
        <f t="shared" si="0"/>
        <v>68</v>
      </c>
    </row>
    <row r="33" spans="1:14" x14ac:dyDescent="0.3">
      <c r="A33" t="s">
        <v>19</v>
      </c>
      <c r="B33" s="1">
        <f>AVERAGE(B10,11)</f>
        <v>11</v>
      </c>
      <c r="C33" s="1">
        <f>ROUND(AVERAGE(B10:C10),)</f>
        <v>11</v>
      </c>
      <c r="D33" s="1">
        <f>ROUND(AVERAGE(C10:D10),)</f>
        <v>11</v>
      </c>
      <c r="E33" s="1">
        <f>ROUND(AVERAGE(D10:E10),)</f>
        <v>11</v>
      </c>
      <c r="F33" s="1">
        <f>ROUND(AVERAGE(E10:F10),)</f>
        <v>11</v>
      </c>
      <c r="G33" s="1">
        <f>ROUND(AVERAGE(F10:G10),)</f>
        <v>11</v>
      </c>
      <c r="H33" s="1">
        <f>ROUND(AVERAGE(G10:H10),)</f>
        <v>11</v>
      </c>
      <c r="I33" s="1">
        <f>ROUND(AVERAGE(H10:I10),)</f>
        <v>11</v>
      </c>
      <c r="J33" s="1">
        <f>ROUND(AVERAGE(I10:J10),)</f>
        <v>11</v>
      </c>
      <c r="K33" s="1">
        <f>ROUND(AVERAGE(J10:K10),)</f>
        <v>11</v>
      </c>
      <c r="L33" s="1">
        <f>ROUND(AVERAGE(K10:L10),)</f>
        <v>11</v>
      </c>
      <c r="M33" s="1">
        <f>ROUND(AVERAGE(L10:M10),)</f>
        <v>11</v>
      </c>
      <c r="N33" s="1">
        <f t="shared" si="0"/>
        <v>11</v>
      </c>
    </row>
    <row r="34" spans="1:14" x14ac:dyDescent="0.3">
      <c r="A34" s="2" t="s">
        <v>20</v>
      </c>
      <c r="B34" s="3">
        <f>SUM(B27:B33)</f>
        <v>343548</v>
      </c>
      <c r="C34" s="3">
        <f t="shared" ref="C34:N34" si="1">SUM(C27:C33)</f>
        <v>343846</v>
      </c>
      <c r="D34" s="3">
        <f t="shared" si="1"/>
        <v>343997</v>
      </c>
      <c r="E34" s="3">
        <f t="shared" si="1"/>
        <v>344143</v>
      </c>
      <c r="F34" s="3">
        <f t="shared" si="1"/>
        <v>344312</v>
      </c>
      <c r="G34" s="3">
        <f t="shared" si="1"/>
        <v>344552</v>
      </c>
      <c r="H34" s="3">
        <f t="shared" si="1"/>
        <v>344787</v>
      </c>
      <c r="I34" s="3">
        <f t="shared" si="1"/>
        <v>345003</v>
      </c>
      <c r="J34" s="3">
        <f t="shared" si="1"/>
        <v>345285</v>
      </c>
      <c r="K34" s="3">
        <f t="shared" si="1"/>
        <v>345651</v>
      </c>
      <c r="L34" s="3">
        <f t="shared" si="1"/>
        <v>346069</v>
      </c>
      <c r="M34" s="3">
        <f t="shared" si="1"/>
        <v>346428</v>
      </c>
      <c r="N34" s="3">
        <f t="shared" si="1"/>
        <v>344801.75</v>
      </c>
    </row>
    <row r="35" spans="1:14" x14ac:dyDescent="0.3">
      <c r="A35" t="s">
        <v>22</v>
      </c>
      <c r="B35" s="1">
        <f>ROUND(AVERAGE(B14,62307),)</f>
        <v>62346</v>
      </c>
      <c r="C35" s="1">
        <f>ROUND(AVERAGE(C14,B14),)</f>
        <v>62423</v>
      </c>
      <c r="D35" s="1">
        <f t="shared" ref="D35:M37" si="2">ROUND(AVERAGE(D14,C14),)</f>
        <v>62499</v>
      </c>
      <c r="E35" s="1">
        <f t="shared" si="2"/>
        <v>62576</v>
      </c>
      <c r="F35" s="1">
        <f t="shared" si="2"/>
        <v>62653</v>
      </c>
      <c r="G35" s="1">
        <f t="shared" si="2"/>
        <v>62729</v>
      </c>
      <c r="H35" s="1">
        <f t="shared" si="2"/>
        <v>62806</v>
      </c>
      <c r="I35" s="1">
        <f t="shared" si="2"/>
        <v>62882</v>
      </c>
      <c r="J35" s="1">
        <f t="shared" si="2"/>
        <v>62959</v>
      </c>
      <c r="K35" s="1">
        <f t="shared" si="2"/>
        <v>63036</v>
      </c>
      <c r="L35" s="1">
        <f t="shared" si="2"/>
        <v>63112</v>
      </c>
      <c r="M35" s="1">
        <f t="shared" si="2"/>
        <v>63189</v>
      </c>
      <c r="N35" s="1">
        <f t="shared" ref="N35:N37" si="3">AVERAGE(B35:M35)</f>
        <v>62767.5</v>
      </c>
    </row>
    <row r="36" spans="1:14" x14ac:dyDescent="0.3">
      <c r="A36" t="s">
        <v>28</v>
      </c>
      <c r="B36" s="1">
        <f>ROUND(AVERAGE(B15,3321),)</f>
        <v>3321</v>
      </c>
      <c r="C36" s="1">
        <f>ROUND(AVERAGE(C15,B15),)</f>
        <v>3321</v>
      </c>
      <c r="D36" s="1">
        <f t="shared" si="2"/>
        <v>3321</v>
      </c>
      <c r="E36" s="1">
        <f t="shared" si="2"/>
        <v>3321</v>
      </c>
      <c r="F36" s="1">
        <f t="shared" si="2"/>
        <v>3321</v>
      </c>
      <c r="G36" s="1">
        <f t="shared" si="2"/>
        <v>3321</v>
      </c>
      <c r="H36" s="1">
        <f t="shared" si="2"/>
        <v>3321</v>
      </c>
      <c r="I36" s="1">
        <f t="shared" si="2"/>
        <v>3321</v>
      </c>
      <c r="J36" s="1">
        <f t="shared" si="2"/>
        <v>3321</v>
      </c>
      <c r="K36" s="1">
        <f t="shared" si="2"/>
        <v>3321</v>
      </c>
      <c r="L36" s="1">
        <f t="shared" si="2"/>
        <v>3321</v>
      </c>
      <c r="M36" s="1">
        <f t="shared" si="2"/>
        <v>3321</v>
      </c>
      <c r="N36" s="1">
        <f t="shared" si="3"/>
        <v>3321</v>
      </c>
    </row>
    <row r="37" spans="1:14" x14ac:dyDescent="0.3">
      <c r="A37" t="s">
        <v>23</v>
      </c>
      <c r="B37" s="1">
        <f>ROUND(AVERAGE(B16,54),)</f>
        <v>55</v>
      </c>
      <c r="C37" s="1">
        <f>ROUND(AVERAGE(C16,B16),)</f>
        <v>55</v>
      </c>
      <c r="D37" s="1">
        <f t="shared" si="2"/>
        <v>55</v>
      </c>
      <c r="E37" s="1">
        <f t="shared" si="2"/>
        <v>55</v>
      </c>
      <c r="F37" s="1">
        <f t="shared" si="2"/>
        <v>55</v>
      </c>
      <c r="G37" s="1">
        <f t="shared" si="2"/>
        <v>55</v>
      </c>
      <c r="H37" s="1">
        <f t="shared" si="2"/>
        <v>55</v>
      </c>
      <c r="I37" s="1">
        <f t="shared" si="2"/>
        <v>55</v>
      </c>
      <c r="J37" s="1">
        <f t="shared" si="2"/>
        <v>55</v>
      </c>
      <c r="K37" s="1">
        <f t="shared" si="2"/>
        <v>55</v>
      </c>
      <c r="L37" s="1">
        <f t="shared" si="2"/>
        <v>55</v>
      </c>
      <c r="M37" s="1">
        <f t="shared" si="2"/>
        <v>55</v>
      </c>
      <c r="N37" s="1">
        <f t="shared" si="3"/>
        <v>55</v>
      </c>
    </row>
    <row r="38" spans="1:14" x14ac:dyDescent="0.3">
      <c r="A38" s="2" t="s">
        <v>24</v>
      </c>
      <c r="B38" s="3">
        <f t="shared" ref="B38:M38" si="4">+B35+B36+B37</f>
        <v>65722</v>
      </c>
      <c r="C38" s="3">
        <f t="shared" si="4"/>
        <v>65799</v>
      </c>
      <c r="D38" s="3">
        <f t="shared" si="4"/>
        <v>65875</v>
      </c>
      <c r="E38" s="3">
        <f t="shared" si="4"/>
        <v>65952</v>
      </c>
      <c r="F38" s="3">
        <f t="shared" si="4"/>
        <v>66029</v>
      </c>
      <c r="G38" s="3">
        <f t="shared" si="4"/>
        <v>66105</v>
      </c>
      <c r="H38" s="3">
        <f t="shared" si="4"/>
        <v>66182</v>
      </c>
      <c r="I38" s="3">
        <f t="shared" si="4"/>
        <v>66258</v>
      </c>
      <c r="J38" s="3">
        <f t="shared" si="4"/>
        <v>66335</v>
      </c>
      <c r="K38" s="3">
        <f t="shared" si="4"/>
        <v>66412</v>
      </c>
      <c r="L38" s="3">
        <f t="shared" si="4"/>
        <v>66488</v>
      </c>
      <c r="M38" s="3">
        <f t="shared" si="4"/>
        <v>66565</v>
      </c>
      <c r="N38" s="3">
        <f>+N35+N36+N37</f>
        <v>66143.5</v>
      </c>
    </row>
    <row r="40" spans="1:14" x14ac:dyDescent="0.3">
      <c r="A40" t="s">
        <v>29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6355-1328-48A0-93BB-095445A7C169}">
  <dimension ref="A2:S38"/>
  <sheetViews>
    <sheetView tabSelected="1" topLeftCell="A19" workbookViewId="0">
      <selection activeCell="N28" sqref="N28:N29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34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341767</v>
      </c>
      <c r="C4" s="1">
        <v>342469</v>
      </c>
      <c r="D4" s="1">
        <v>343129</v>
      </c>
      <c r="E4" s="1">
        <v>343533</v>
      </c>
      <c r="F4" s="1">
        <v>343938</v>
      </c>
      <c r="G4" s="1">
        <v>344318</v>
      </c>
      <c r="H4" s="1">
        <v>344699</v>
      </c>
      <c r="I4" s="1">
        <v>345080</v>
      </c>
      <c r="J4" s="1">
        <v>345437</v>
      </c>
      <c r="K4" s="1">
        <v>345795</v>
      </c>
      <c r="L4" s="1">
        <v>346152</v>
      </c>
      <c r="M4" s="1">
        <v>346473</v>
      </c>
    </row>
    <row r="5" spans="1:13" x14ac:dyDescent="0.3">
      <c r="A5" t="s">
        <v>14</v>
      </c>
      <c r="B5" s="1">
        <v>25785</v>
      </c>
      <c r="C5" s="1">
        <v>25810</v>
      </c>
      <c r="D5" s="1">
        <v>25833</v>
      </c>
      <c r="E5" s="1">
        <v>25848</v>
      </c>
      <c r="F5" s="1">
        <v>25862</v>
      </c>
      <c r="G5" s="1">
        <v>25875</v>
      </c>
      <c r="H5" s="1">
        <v>25889</v>
      </c>
      <c r="I5" s="1">
        <v>25902</v>
      </c>
      <c r="J5" s="1">
        <v>25915</v>
      </c>
      <c r="K5" s="1">
        <v>25927</v>
      </c>
      <c r="L5" s="1">
        <v>25940</v>
      </c>
      <c r="M5" s="1">
        <v>25951</v>
      </c>
    </row>
    <row r="6" spans="1:13" x14ac:dyDescent="0.3">
      <c r="A6" t="s">
        <v>16</v>
      </c>
      <c r="B6" s="1">
        <v>3053</v>
      </c>
      <c r="C6" s="1">
        <v>3053</v>
      </c>
      <c r="D6" s="1">
        <v>3053</v>
      </c>
      <c r="E6" s="1">
        <v>3053</v>
      </c>
      <c r="F6" s="1">
        <v>3053</v>
      </c>
      <c r="G6" s="1">
        <v>3053</v>
      </c>
      <c r="H6" s="1">
        <v>3053</v>
      </c>
      <c r="I6" s="1">
        <v>3053</v>
      </c>
      <c r="J6" s="1">
        <v>3053</v>
      </c>
      <c r="K6" s="1">
        <v>3053</v>
      </c>
      <c r="L6" s="1">
        <v>3053</v>
      </c>
      <c r="M6" s="1">
        <v>3053</v>
      </c>
    </row>
    <row r="7" spans="1:13" x14ac:dyDescent="0.3">
      <c r="A7" t="s">
        <v>17</v>
      </c>
      <c r="B7">
        <v>83</v>
      </c>
      <c r="C7">
        <v>83</v>
      </c>
      <c r="D7">
        <v>83</v>
      </c>
      <c r="E7">
        <v>83</v>
      </c>
      <c r="F7">
        <v>83</v>
      </c>
      <c r="G7">
        <v>83</v>
      </c>
      <c r="H7">
        <v>83</v>
      </c>
      <c r="I7">
        <v>83</v>
      </c>
      <c r="J7">
        <v>83</v>
      </c>
      <c r="K7">
        <v>83</v>
      </c>
      <c r="L7">
        <v>83</v>
      </c>
      <c r="M7">
        <v>83</v>
      </c>
    </row>
    <row r="8" spans="1:13" x14ac:dyDescent="0.3">
      <c r="A8" t="s">
        <v>18</v>
      </c>
      <c r="B8">
        <v>70</v>
      </c>
      <c r="C8">
        <v>70</v>
      </c>
      <c r="D8">
        <v>70</v>
      </c>
      <c r="E8">
        <v>70</v>
      </c>
      <c r="F8">
        <v>70</v>
      </c>
      <c r="G8">
        <v>70</v>
      </c>
      <c r="H8">
        <v>70</v>
      </c>
      <c r="I8">
        <v>70</v>
      </c>
      <c r="J8">
        <v>70</v>
      </c>
      <c r="K8">
        <v>70</v>
      </c>
      <c r="L8">
        <v>70</v>
      </c>
      <c r="M8">
        <v>70</v>
      </c>
    </row>
    <row r="9" spans="1:13" x14ac:dyDescent="0.3">
      <c r="A9" t="s">
        <v>19</v>
      </c>
      <c r="B9">
        <v>10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v>10</v>
      </c>
      <c r="J9">
        <v>10</v>
      </c>
      <c r="K9">
        <v>10</v>
      </c>
      <c r="L9">
        <v>10</v>
      </c>
      <c r="M9">
        <v>10</v>
      </c>
    </row>
    <row r="10" spans="1:13" x14ac:dyDescent="0.3">
      <c r="A10" s="2" t="s">
        <v>20</v>
      </c>
      <c r="B10" s="3">
        <v>370768</v>
      </c>
      <c r="C10" s="3">
        <v>371495</v>
      </c>
      <c r="D10" s="3">
        <v>372178</v>
      </c>
      <c r="E10" s="3">
        <v>372597</v>
      </c>
      <c r="F10" s="3">
        <v>373016</v>
      </c>
      <c r="G10" s="3">
        <v>373409</v>
      </c>
      <c r="H10" s="3">
        <v>373804</v>
      </c>
      <c r="I10" s="3">
        <v>374198</v>
      </c>
      <c r="J10" s="3">
        <v>374568</v>
      </c>
      <c r="K10" s="3">
        <v>374938</v>
      </c>
      <c r="L10" s="3">
        <v>375308</v>
      </c>
      <c r="M10" s="3">
        <v>375640</v>
      </c>
    </row>
    <row r="12" spans="1:13" x14ac:dyDescent="0.3">
      <c r="A12" t="s">
        <v>21</v>
      </c>
    </row>
    <row r="13" spans="1:13" x14ac:dyDescent="0.3">
      <c r="A13" t="s">
        <v>22</v>
      </c>
      <c r="B13" s="1">
        <v>64640</v>
      </c>
      <c r="C13" s="1">
        <v>64715</v>
      </c>
      <c r="D13" s="1">
        <v>64790</v>
      </c>
      <c r="E13" s="1">
        <v>64864</v>
      </c>
      <c r="F13" s="1">
        <v>64939</v>
      </c>
      <c r="G13" s="1">
        <v>65014</v>
      </c>
      <c r="H13" s="1">
        <v>65089</v>
      </c>
      <c r="I13" s="1">
        <v>65164</v>
      </c>
      <c r="J13" s="1">
        <v>65238</v>
      </c>
      <c r="K13" s="1">
        <v>65313</v>
      </c>
      <c r="L13" s="1">
        <v>65388</v>
      </c>
      <c r="M13" s="1">
        <v>65463</v>
      </c>
    </row>
    <row r="14" spans="1:13" x14ac:dyDescent="0.3">
      <c r="A14" t="s">
        <v>28</v>
      </c>
      <c r="B14" s="1">
        <v>4093</v>
      </c>
      <c r="C14" s="1">
        <v>4103</v>
      </c>
      <c r="D14" s="1">
        <v>4113</v>
      </c>
      <c r="E14" s="1">
        <v>4123</v>
      </c>
      <c r="F14" s="1">
        <v>4133</v>
      </c>
      <c r="G14" s="1">
        <v>4143</v>
      </c>
      <c r="H14" s="1">
        <v>4153</v>
      </c>
      <c r="I14" s="1">
        <v>4163</v>
      </c>
      <c r="J14" s="1">
        <v>4173</v>
      </c>
      <c r="K14" s="1">
        <v>4183</v>
      </c>
      <c r="L14" s="1">
        <v>4193</v>
      </c>
      <c r="M14" s="1">
        <v>4203</v>
      </c>
    </row>
    <row r="15" spans="1:13" x14ac:dyDescent="0.3">
      <c r="A15" t="s">
        <v>23</v>
      </c>
      <c r="B15">
        <v>48</v>
      </c>
      <c r="C15">
        <v>48</v>
      </c>
      <c r="D15">
        <v>48</v>
      </c>
      <c r="E15">
        <v>48</v>
      </c>
      <c r="F15">
        <v>48</v>
      </c>
      <c r="G15">
        <v>48</v>
      </c>
      <c r="H15">
        <v>47</v>
      </c>
      <c r="I15">
        <v>47</v>
      </c>
      <c r="J15">
        <v>47</v>
      </c>
      <c r="K15">
        <v>47</v>
      </c>
      <c r="L15">
        <v>47</v>
      </c>
      <c r="M15">
        <v>47</v>
      </c>
    </row>
    <row r="16" spans="1:13" x14ac:dyDescent="0.3">
      <c r="A16" s="2" t="s">
        <v>24</v>
      </c>
      <c r="B16" s="3">
        <v>68781</v>
      </c>
      <c r="C16" s="3">
        <v>68866</v>
      </c>
      <c r="D16" s="3">
        <v>68951</v>
      </c>
      <c r="E16" s="3">
        <v>69035</v>
      </c>
      <c r="F16" s="3">
        <v>69120</v>
      </c>
      <c r="G16" s="3">
        <v>69205</v>
      </c>
      <c r="H16" s="3">
        <v>69289</v>
      </c>
      <c r="I16" s="3">
        <v>69374</v>
      </c>
      <c r="J16" s="3">
        <v>69458</v>
      </c>
      <c r="K16" s="3">
        <v>69543</v>
      </c>
      <c r="L16" s="3">
        <v>69628</v>
      </c>
      <c r="M16" s="3">
        <v>69713</v>
      </c>
    </row>
    <row r="18" spans="1:19" x14ac:dyDescent="0.3">
      <c r="A18" t="s">
        <v>25</v>
      </c>
    </row>
    <row r="19" spans="1:19" x14ac:dyDescent="0.3">
      <c r="A19" t="s">
        <v>22</v>
      </c>
      <c r="B19">
        <v>7</v>
      </c>
      <c r="C19">
        <v>7</v>
      </c>
      <c r="D19">
        <v>7</v>
      </c>
      <c r="E19">
        <v>7</v>
      </c>
      <c r="F19">
        <v>7</v>
      </c>
      <c r="G19">
        <v>7</v>
      </c>
      <c r="H19">
        <v>7</v>
      </c>
      <c r="I19">
        <v>7</v>
      </c>
      <c r="J19">
        <v>7</v>
      </c>
      <c r="K19">
        <v>7</v>
      </c>
      <c r="L19">
        <v>7</v>
      </c>
      <c r="M19">
        <v>7</v>
      </c>
    </row>
    <row r="20" spans="1:19" x14ac:dyDescent="0.3">
      <c r="A20" t="s">
        <v>28</v>
      </c>
      <c r="B20">
        <v>129</v>
      </c>
      <c r="C20">
        <v>129</v>
      </c>
      <c r="D20">
        <v>129</v>
      </c>
      <c r="E20">
        <v>129</v>
      </c>
      <c r="F20">
        <v>129</v>
      </c>
      <c r="G20">
        <v>129</v>
      </c>
      <c r="H20">
        <v>129</v>
      </c>
      <c r="I20">
        <v>129</v>
      </c>
      <c r="J20">
        <v>129</v>
      </c>
      <c r="K20">
        <v>129</v>
      </c>
      <c r="L20">
        <v>129</v>
      </c>
      <c r="M20">
        <v>129</v>
      </c>
    </row>
    <row r="21" spans="1:19" x14ac:dyDescent="0.3">
      <c r="A21" t="s">
        <v>23</v>
      </c>
      <c r="B21">
        <v>41</v>
      </c>
      <c r="C21">
        <v>41</v>
      </c>
      <c r="D21">
        <v>41</v>
      </c>
      <c r="E21">
        <v>41</v>
      </c>
      <c r="F21">
        <v>41</v>
      </c>
      <c r="G21">
        <v>41</v>
      </c>
      <c r="H21">
        <v>41</v>
      </c>
      <c r="I21">
        <v>41</v>
      </c>
      <c r="J21">
        <v>41</v>
      </c>
      <c r="K21">
        <v>41</v>
      </c>
      <c r="L21">
        <v>41</v>
      </c>
      <c r="M21">
        <v>41</v>
      </c>
    </row>
    <row r="22" spans="1:19" x14ac:dyDescent="0.3">
      <c r="A22" s="2" t="s">
        <v>20</v>
      </c>
      <c r="B22" s="3">
        <v>177</v>
      </c>
      <c r="C22" s="3">
        <v>177</v>
      </c>
      <c r="D22" s="3">
        <v>177</v>
      </c>
      <c r="E22" s="3">
        <v>177</v>
      </c>
      <c r="F22" s="3">
        <v>177</v>
      </c>
      <c r="G22" s="3">
        <v>177</v>
      </c>
      <c r="H22" s="3">
        <v>177</v>
      </c>
      <c r="I22" s="3">
        <v>177</v>
      </c>
      <c r="J22" s="3">
        <v>177</v>
      </c>
      <c r="K22" s="3">
        <v>177</v>
      </c>
      <c r="L22" s="3">
        <v>177</v>
      </c>
      <c r="M22" s="3">
        <v>177</v>
      </c>
    </row>
    <row r="25" spans="1:19" x14ac:dyDescent="0.3">
      <c r="A25" t="s">
        <v>26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s="4" t="s">
        <v>27</v>
      </c>
      <c r="Q25" s="1"/>
    </row>
    <row r="26" spans="1:19" x14ac:dyDescent="0.3">
      <c r="A26" t="s">
        <v>13</v>
      </c>
      <c r="B26" s="1">
        <f>AVERAGE(B4,'2024 (2)'!M4)</f>
        <v>341609.5</v>
      </c>
      <c r="C26" s="1">
        <f>ROUND(AVERAGE(B4:C4),)</f>
        <v>342118</v>
      </c>
      <c r="D26" s="1">
        <f>ROUND(AVERAGE(C4:D4),)</f>
        <v>342799</v>
      </c>
      <c r="E26" s="1">
        <f>ROUND(AVERAGE(D4:E4),)</f>
        <v>343331</v>
      </c>
      <c r="F26" s="1">
        <f>ROUND(AVERAGE(E4:F4),)</f>
        <v>343736</v>
      </c>
      <c r="G26" s="1">
        <f>ROUND(AVERAGE(F4:G4),)</f>
        <v>344128</v>
      </c>
      <c r="H26" s="1">
        <f>ROUND(AVERAGE(G4:H4),)</f>
        <v>344509</v>
      </c>
      <c r="I26" s="1">
        <f>ROUND(AVERAGE(H4:I4),)</f>
        <v>344890</v>
      </c>
      <c r="J26" s="1">
        <f>ROUND(AVERAGE(I4:J4),)</f>
        <v>345259</v>
      </c>
      <c r="K26" s="1">
        <f>ROUND(AVERAGE(J4:K4),)</f>
        <v>345616</v>
      </c>
      <c r="L26" s="1">
        <f>ROUND(AVERAGE(K4:L4),)</f>
        <v>345974</v>
      </c>
      <c r="M26" s="1">
        <f>ROUND(AVERAGE(L4:M4),)</f>
        <v>346313</v>
      </c>
      <c r="N26" s="1">
        <f>AVERAGE(B26:M26)</f>
        <v>344190.20833333331</v>
      </c>
      <c r="S26" s="1"/>
    </row>
    <row r="27" spans="1:19" x14ac:dyDescent="0.3">
      <c r="A27" t="s">
        <v>14</v>
      </c>
      <c r="B27" s="1">
        <f>AVERAGE(B5,'2024 (2)'!M5)</f>
        <v>25779.5</v>
      </c>
      <c r="C27" s="1">
        <f>ROUND(AVERAGE(B5:C5),)</f>
        <v>25798</v>
      </c>
      <c r="D27" s="1">
        <f>ROUND(AVERAGE(C5:D5),)</f>
        <v>25822</v>
      </c>
      <c r="E27" s="1">
        <f>ROUND(AVERAGE(D5:E5),)</f>
        <v>25841</v>
      </c>
      <c r="F27" s="1">
        <f>ROUND(AVERAGE(E5:F5),)</f>
        <v>25855</v>
      </c>
      <c r="G27" s="1">
        <f>ROUND(AVERAGE(F5:G5),)</f>
        <v>25869</v>
      </c>
      <c r="H27" s="1">
        <f>ROUND(AVERAGE(G5:H5),)</f>
        <v>25882</v>
      </c>
      <c r="I27" s="1">
        <f>ROUND(AVERAGE(H5:I5),)</f>
        <v>25896</v>
      </c>
      <c r="J27" s="1">
        <f>ROUND(AVERAGE(I5:J5),)</f>
        <v>25909</v>
      </c>
      <c r="K27" s="1">
        <f>ROUND(AVERAGE(J5:K5),)</f>
        <v>25921</v>
      </c>
      <c r="L27" s="1">
        <f>ROUND(AVERAGE(K5:L5),)</f>
        <v>25934</v>
      </c>
      <c r="M27" s="1">
        <f>ROUND(AVERAGE(L5:M5),)</f>
        <v>25946</v>
      </c>
      <c r="N27" s="1">
        <f t="shared" ref="N27:N31" si="0">AVERAGE(B27:M27)</f>
        <v>25871.041666666668</v>
      </c>
    </row>
    <row r="28" spans="1:19" x14ac:dyDescent="0.3">
      <c r="A28" t="s">
        <v>16</v>
      </c>
      <c r="B28" s="1">
        <f>AVERAGE(B6,'2024 (2)'!M6)</f>
        <v>3053</v>
      </c>
      <c r="C28" s="1">
        <f>ROUND(AVERAGE(B6:C6),)</f>
        <v>3053</v>
      </c>
      <c r="D28" s="1">
        <f>ROUND(AVERAGE(C6:D6),)</f>
        <v>3053</v>
      </c>
      <c r="E28" s="1">
        <f>ROUND(AVERAGE(D6:E6),)</f>
        <v>3053</v>
      </c>
      <c r="F28" s="1">
        <f>ROUND(AVERAGE(E6:F6),)</f>
        <v>3053</v>
      </c>
      <c r="G28" s="1">
        <f>ROUND(AVERAGE(F6:G6),)</f>
        <v>3053</v>
      </c>
      <c r="H28" s="1">
        <f>ROUND(AVERAGE(G6:H6),)</f>
        <v>3053</v>
      </c>
      <c r="I28" s="1">
        <f>ROUND(AVERAGE(H6:I6),)</f>
        <v>3053</v>
      </c>
      <c r="J28" s="1">
        <f>ROUND(AVERAGE(I6:J6),)</f>
        <v>3053</v>
      </c>
      <c r="K28" s="1">
        <f>ROUND(AVERAGE(J6:K6),)</f>
        <v>3053</v>
      </c>
      <c r="L28" s="1">
        <f>ROUND(AVERAGE(K6:L6),)</f>
        <v>3053</v>
      </c>
      <c r="M28" s="1">
        <f>ROUND(AVERAGE(L6:M6),)</f>
        <v>3053</v>
      </c>
      <c r="N28" s="1">
        <f t="shared" si="0"/>
        <v>3053</v>
      </c>
    </row>
    <row r="29" spans="1:19" x14ac:dyDescent="0.3">
      <c r="A29" t="s">
        <v>17</v>
      </c>
      <c r="B29" s="1">
        <f>AVERAGE(B7,'2024 (2)'!M7)</f>
        <v>82.5</v>
      </c>
      <c r="C29" s="1">
        <f>ROUND(AVERAGE(B7:C7),)</f>
        <v>83</v>
      </c>
      <c r="D29" s="1">
        <f>ROUND(AVERAGE(C7:D7),)</f>
        <v>83</v>
      </c>
      <c r="E29" s="1">
        <f>ROUND(AVERAGE(D7:E7),)</f>
        <v>83</v>
      </c>
      <c r="F29" s="1">
        <f>ROUND(AVERAGE(E7:F7),)</f>
        <v>83</v>
      </c>
      <c r="G29" s="1">
        <f>ROUND(AVERAGE(F7:G7),)</f>
        <v>83</v>
      </c>
      <c r="H29" s="1">
        <f>ROUND(AVERAGE(G7:H7),)</f>
        <v>83</v>
      </c>
      <c r="I29" s="1">
        <f>ROUND(AVERAGE(H7:I7),)</f>
        <v>83</v>
      </c>
      <c r="J29" s="1">
        <f>ROUND(AVERAGE(I7:J7),)</f>
        <v>83</v>
      </c>
      <c r="K29" s="1">
        <f>ROUND(AVERAGE(J7:K7),)</f>
        <v>83</v>
      </c>
      <c r="L29" s="1">
        <f>ROUND(AVERAGE(K7:L7),)</f>
        <v>83</v>
      </c>
      <c r="M29" s="1">
        <f>ROUND(AVERAGE(L7:M7),)</f>
        <v>83</v>
      </c>
      <c r="N29" s="1">
        <f t="shared" si="0"/>
        <v>82.958333333333329</v>
      </c>
    </row>
    <row r="30" spans="1:19" x14ac:dyDescent="0.3">
      <c r="A30" t="s">
        <v>18</v>
      </c>
      <c r="B30" s="1">
        <f>AVERAGE(B8,'2024 (2)'!M8)</f>
        <v>70</v>
      </c>
      <c r="C30" s="1">
        <f>ROUND(AVERAGE(B8:C8),)</f>
        <v>70</v>
      </c>
      <c r="D30" s="1">
        <f>ROUND(AVERAGE(C8:D8),)</f>
        <v>70</v>
      </c>
      <c r="E30" s="1">
        <f>ROUND(AVERAGE(D8:E8),)</f>
        <v>70</v>
      </c>
      <c r="F30" s="1">
        <f>ROUND(AVERAGE(E8:F8),)</f>
        <v>70</v>
      </c>
      <c r="G30" s="1">
        <f>ROUND(AVERAGE(F8:G8),)</f>
        <v>70</v>
      </c>
      <c r="H30" s="1">
        <f>ROUND(AVERAGE(G8:H8),)</f>
        <v>70</v>
      </c>
      <c r="I30" s="1">
        <f>ROUND(AVERAGE(H8:I8),)</f>
        <v>70</v>
      </c>
      <c r="J30" s="1">
        <f>ROUND(AVERAGE(I8:J8),)</f>
        <v>70</v>
      </c>
      <c r="K30" s="1">
        <f>ROUND(AVERAGE(J8:K8),)</f>
        <v>70</v>
      </c>
      <c r="L30" s="1">
        <f>ROUND(AVERAGE(K8:L8),)</f>
        <v>70</v>
      </c>
      <c r="M30" s="1">
        <f>ROUND(AVERAGE(L8:M8),)</f>
        <v>70</v>
      </c>
      <c r="N30" s="1">
        <f t="shared" si="0"/>
        <v>70</v>
      </c>
    </row>
    <row r="31" spans="1:19" x14ac:dyDescent="0.3">
      <c r="A31" t="s">
        <v>19</v>
      </c>
      <c r="B31" s="1">
        <f>AVERAGE(B9,'2024 (2)'!M9)</f>
        <v>10</v>
      </c>
      <c r="C31" s="1">
        <f>ROUND(AVERAGE(B9:C9),)</f>
        <v>10</v>
      </c>
      <c r="D31" s="1">
        <f>ROUND(AVERAGE(C9:D9),)</f>
        <v>10</v>
      </c>
      <c r="E31" s="1">
        <f>ROUND(AVERAGE(D9:E9),)</f>
        <v>10</v>
      </c>
      <c r="F31" s="1">
        <f>ROUND(AVERAGE(E9:F9),)</f>
        <v>10</v>
      </c>
      <c r="G31" s="1">
        <f>ROUND(AVERAGE(F9:G9),)</f>
        <v>10</v>
      </c>
      <c r="H31" s="1">
        <f>ROUND(AVERAGE(G9:H9),)</f>
        <v>10</v>
      </c>
      <c r="I31" s="1">
        <f>ROUND(AVERAGE(H9:I9),)</f>
        <v>10</v>
      </c>
      <c r="J31" s="1">
        <f>ROUND(AVERAGE(I9:J9),)</f>
        <v>10</v>
      </c>
      <c r="K31" s="1">
        <f>ROUND(AVERAGE(J9:K9),)</f>
        <v>10</v>
      </c>
      <c r="L31" s="1">
        <f>ROUND(AVERAGE(K9:L9),)</f>
        <v>10</v>
      </c>
      <c r="M31" s="1">
        <f>ROUND(AVERAGE(L9:M9),)</f>
        <v>10</v>
      </c>
      <c r="N31" s="1">
        <f t="shared" si="0"/>
        <v>10</v>
      </c>
    </row>
    <row r="32" spans="1:19" x14ac:dyDescent="0.3">
      <c r="A32" s="2" t="s">
        <v>20</v>
      </c>
      <c r="B32" s="3">
        <f>SUM(B26:B31)</f>
        <v>370604.5</v>
      </c>
      <c r="C32" s="3">
        <f>SUM(C26:C31)</f>
        <v>371132</v>
      </c>
      <c r="D32" s="3">
        <f>SUM(D26:D31)</f>
        <v>371837</v>
      </c>
      <c r="E32" s="3">
        <f>SUM(E26:E31)</f>
        <v>372388</v>
      </c>
      <c r="F32" s="3">
        <f>SUM(F26:F31)</f>
        <v>372807</v>
      </c>
      <c r="G32" s="3">
        <f>SUM(G26:G31)</f>
        <v>373213</v>
      </c>
      <c r="H32" s="3">
        <f>SUM(H26:H31)</f>
        <v>373607</v>
      </c>
      <c r="I32" s="3">
        <f>SUM(I26:I31)</f>
        <v>374002</v>
      </c>
      <c r="J32" s="3">
        <f>SUM(J26:J31)</f>
        <v>374384</v>
      </c>
      <c r="K32" s="3">
        <f>SUM(K26:K31)</f>
        <v>374753</v>
      </c>
      <c r="L32" s="3">
        <f>SUM(L26:L31)</f>
        <v>375124</v>
      </c>
      <c r="M32" s="3">
        <f>SUM(M26:M31)</f>
        <v>375475</v>
      </c>
      <c r="N32" s="3">
        <f>SUM(N26:N31)</f>
        <v>373277.20833333331</v>
      </c>
    </row>
    <row r="33" spans="1:14" x14ac:dyDescent="0.3">
      <c r="A33" t="s">
        <v>22</v>
      </c>
      <c r="B33" s="1">
        <f>ROUND(AVERAGE(B13,'2024 (2)'!M13),)</f>
        <v>64603</v>
      </c>
      <c r="C33" s="1">
        <f>ROUND(AVERAGE(C13,B13),)</f>
        <v>64678</v>
      </c>
      <c r="D33" s="1">
        <f>ROUND(AVERAGE(D13,C13),)</f>
        <v>64753</v>
      </c>
      <c r="E33" s="1">
        <f>ROUND(AVERAGE(E13,D13),)</f>
        <v>64827</v>
      </c>
      <c r="F33" s="1">
        <f>ROUND(AVERAGE(F13,E13),)</f>
        <v>64902</v>
      </c>
      <c r="G33" s="1">
        <f>ROUND(AVERAGE(G13,F13),)</f>
        <v>64977</v>
      </c>
      <c r="H33" s="1">
        <f>ROUND(AVERAGE(H13,G13),)</f>
        <v>65052</v>
      </c>
      <c r="I33" s="1">
        <f>ROUND(AVERAGE(I13,H13),)</f>
        <v>65127</v>
      </c>
      <c r="J33" s="1">
        <f>ROUND(AVERAGE(J13,I13),)</f>
        <v>65201</v>
      </c>
      <c r="K33" s="1">
        <f>ROUND(AVERAGE(K13,J13),)</f>
        <v>65276</v>
      </c>
      <c r="L33" s="1">
        <f>ROUND(AVERAGE(L13,K13),)</f>
        <v>65351</v>
      </c>
      <c r="M33" s="1">
        <f>ROUND(AVERAGE(M13,L13),)</f>
        <v>65426</v>
      </c>
      <c r="N33" s="1">
        <f t="shared" ref="N33:N35" si="1">AVERAGE(B33:M33)</f>
        <v>65014.416666666664</v>
      </c>
    </row>
    <row r="34" spans="1:14" x14ac:dyDescent="0.3">
      <c r="A34" t="s">
        <v>28</v>
      </c>
      <c r="B34" s="1">
        <f>ROUND(AVERAGE(B14,'2024 (2)'!M14),)</f>
        <v>4089</v>
      </c>
      <c r="C34" s="1">
        <f>ROUND(AVERAGE(C14,B14),)</f>
        <v>4098</v>
      </c>
      <c r="D34" s="1">
        <f>ROUND(AVERAGE(D14,C14),)</f>
        <v>4108</v>
      </c>
      <c r="E34" s="1">
        <f>ROUND(AVERAGE(E14,D14),)</f>
        <v>4118</v>
      </c>
      <c r="F34" s="1">
        <f>ROUND(AVERAGE(F14,E14),)</f>
        <v>4128</v>
      </c>
      <c r="G34" s="1">
        <f>ROUND(AVERAGE(G14,F14),)</f>
        <v>4138</v>
      </c>
      <c r="H34" s="1">
        <f>ROUND(AVERAGE(H14,G14),)</f>
        <v>4148</v>
      </c>
      <c r="I34" s="1">
        <f>ROUND(AVERAGE(I14,H14),)</f>
        <v>4158</v>
      </c>
      <c r="J34" s="1">
        <f>ROUND(AVERAGE(J14,I14),)</f>
        <v>4168</v>
      </c>
      <c r="K34" s="1">
        <f>ROUND(AVERAGE(K14,J14),)</f>
        <v>4178</v>
      </c>
      <c r="L34" s="1">
        <f>ROUND(AVERAGE(L14,K14),)</f>
        <v>4188</v>
      </c>
      <c r="M34" s="1">
        <f>ROUND(AVERAGE(M14,L14),)</f>
        <v>4198</v>
      </c>
      <c r="N34" s="1">
        <f t="shared" si="1"/>
        <v>4143.083333333333</v>
      </c>
    </row>
    <row r="35" spans="1:14" x14ac:dyDescent="0.3">
      <c r="A35" t="s">
        <v>23</v>
      </c>
      <c r="B35" s="1">
        <f>ROUND(AVERAGE(B15,'2024 (2)'!M15),)</f>
        <v>48</v>
      </c>
      <c r="C35" s="1">
        <f>ROUND(AVERAGE(C15,B15),)</f>
        <v>48</v>
      </c>
      <c r="D35" s="1">
        <f>ROUND(AVERAGE(D15,C15),)</f>
        <v>48</v>
      </c>
      <c r="E35" s="1">
        <f>ROUND(AVERAGE(E15,D15),)</f>
        <v>48</v>
      </c>
      <c r="F35" s="1">
        <f>ROUND(AVERAGE(F15,E15),)</f>
        <v>48</v>
      </c>
      <c r="G35" s="1">
        <f>ROUND(AVERAGE(G15,F15),)</f>
        <v>48</v>
      </c>
      <c r="H35" s="1">
        <f>ROUND(AVERAGE(H15,G15),)</f>
        <v>48</v>
      </c>
      <c r="I35" s="1">
        <f>ROUND(AVERAGE(I15,H15),)</f>
        <v>47</v>
      </c>
      <c r="J35" s="1">
        <f>ROUND(AVERAGE(J15,I15),)</f>
        <v>47</v>
      </c>
      <c r="K35" s="1">
        <f>ROUND(AVERAGE(K15,J15),)</f>
        <v>47</v>
      </c>
      <c r="L35" s="1">
        <f>ROUND(AVERAGE(L15,K15),)</f>
        <v>47</v>
      </c>
      <c r="M35" s="1">
        <f>ROUND(AVERAGE(M15,L15),)</f>
        <v>47</v>
      </c>
      <c r="N35" s="1">
        <f t="shared" si="1"/>
        <v>47.583333333333336</v>
      </c>
    </row>
    <row r="36" spans="1:14" x14ac:dyDescent="0.3">
      <c r="A36" s="2" t="s">
        <v>24</v>
      </c>
      <c r="B36" s="3">
        <f t="shared" ref="B36:M36" si="2">+B33+B34+B35</f>
        <v>68740</v>
      </c>
      <c r="C36" s="3">
        <f t="shared" si="2"/>
        <v>68824</v>
      </c>
      <c r="D36" s="3">
        <f t="shared" si="2"/>
        <v>68909</v>
      </c>
      <c r="E36" s="3">
        <f t="shared" si="2"/>
        <v>68993</v>
      </c>
      <c r="F36" s="3">
        <f t="shared" si="2"/>
        <v>69078</v>
      </c>
      <c r="G36" s="3">
        <f t="shared" si="2"/>
        <v>69163</v>
      </c>
      <c r="H36" s="3">
        <f t="shared" si="2"/>
        <v>69248</v>
      </c>
      <c r="I36" s="3">
        <f t="shared" si="2"/>
        <v>69332</v>
      </c>
      <c r="J36" s="3">
        <f t="shared" si="2"/>
        <v>69416</v>
      </c>
      <c r="K36" s="3">
        <f t="shared" si="2"/>
        <v>69501</v>
      </c>
      <c r="L36" s="3">
        <f t="shared" si="2"/>
        <v>69586</v>
      </c>
      <c r="M36" s="3">
        <f t="shared" si="2"/>
        <v>69671</v>
      </c>
      <c r="N36" s="3">
        <f>+N33+N34+N35</f>
        <v>69205.083333333328</v>
      </c>
    </row>
    <row r="38" spans="1:14" x14ac:dyDescent="0.3">
      <c r="A38" t="s">
        <v>29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701C-CDDF-4224-A06A-0937F8D7C0CF}">
  <dimension ref="A2:S38"/>
  <sheetViews>
    <sheetView topLeftCell="A13" workbookViewId="0">
      <selection activeCell="A2" sqref="A2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34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318241</v>
      </c>
      <c r="C4" s="1">
        <v>318539</v>
      </c>
      <c r="D4" s="1">
        <v>319803</v>
      </c>
      <c r="E4" s="1">
        <v>320289</v>
      </c>
      <c r="F4" s="1">
        <v>320712</v>
      </c>
      <c r="G4" s="1">
        <v>321220</v>
      </c>
      <c r="H4" s="1">
        <v>321700</v>
      </c>
      <c r="I4" s="1">
        <v>322133</v>
      </c>
      <c r="J4" s="1">
        <v>322767</v>
      </c>
      <c r="K4" s="1">
        <v>323377</v>
      </c>
      <c r="L4" s="1">
        <v>324142</v>
      </c>
      <c r="M4" s="1">
        <v>324728</v>
      </c>
    </row>
    <row r="5" spans="1:13" x14ac:dyDescent="0.3">
      <c r="A5" t="s">
        <v>14</v>
      </c>
      <c r="B5" s="1">
        <v>25176</v>
      </c>
      <c r="C5" s="1">
        <v>25181</v>
      </c>
      <c r="D5" s="1">
        <v>25203</v>
      </c>
      <c r="E5" s="1">
        <v>25207</v>
      </c>
      <c r="F5" s="1">
        <v>25206</v>
      </c>
      <c r="G5" s="1">
        <v>25216</v>
      </c>
      <c r="H5" s="1">
        <v>25218</v>
      </c>
      <c r="I5" s="1">
        <v>25232</v>
      </c>
      <c r="J5" s="1">
        <v>25236</v>
      </c>
      <c r="K5" s="1">
        <v>25255</v>
      </c>
      <c r="L5" s="1">
        <v>25459</v>
      </c>
      <c r="M5" s="1">
        <v>25479</v>
      </c>
    </row>
    <row r="6" spans="1:13" x14ac:dyDescent="0.3">
      <c r="A6" t="s">
        <v>16</v>
      </c>
      <c r="B6" s="1">
        <v>3115</v>
      </c>
      <c r="C6" s="1">
        <v>3113</v>
      </c>
      <c r="D6" s="1">
        <v>3117</v>
      </c>
      <c r="E6" s="1">
        <v>3116</v>
      </c>
      <c r="F6" s="1">
        <v>3118</v>
      </c>
      <c r="G6" s="1">
        <v>3117</v>
      </c>
      <c r="H6" s="1">
        <v>3116</v>
      </c>
      <c r="I6" s="1">
        <v>3120</v>
      </c>
      <c r="J6" s="1">
        <v>3121</v>
      </c>
      <c r="K6" s="1">
        <v>3113</v>
      </c>
      <c r="L6" s="1">
        <v>2918</v>
      </c>
      <c r="M6" s="1">
        <v>2967</v>
      </c>
    </row>
    <row r="7" spans="1:13" x14ac:dyDescent="0.3">
      <c r="A7" t="s">
        <v>17</v>
      </c>
      <c r="B7">
        <v>87</v>
      </c>
      <c r="C7">
        <v>88</v>
      </c>
      <c r="D7">
        <v>88</v>
      </c>
      <c r="E7">
        <v>89</v>
      </c>
      <c r="F7">
        <v>89</v>
      </c>
      <c r="G7">
        <v>90</v>
      </c>
      <c r="H7">
        <v>90</v>
      </c>
      <c r="I7">
        <v>95</v>
      </c>
      <c r="J7">
        <v>96</v>
      </c>
      <c r="K7">
        <v>104</v>
      </c>
      <c r="L7">
        <v>110</v>
      </c>
      <c r="M7">
        <v>73</v>
      </c>
    </row>
    <row r="8" spans="1:13" x14ac:dyDescent="0.3">
      <c r="A8" t="s">
        <v>18</v>
      </c>
      <c r="B8">
        <v>67</v>
      </c>
      <c r="C8">
        <v>67</v>
      </c>
      <c r="D8">
        <v>68</v>
      </c>
      <c r="E8">
        <v>69</v>
      </c>
      <c r="F8">
        <v>71</v>
      </c>
      <c r="G8">
        <v>70</v>
      </c>
      <c r="H8">
        <v>70</v>
      </c>
      <c r="I8">
        <v>70</v>
      </c>
      <c r="J8">
        <v>70</v>
      </c>
      <c r="K8">
        <v>70</v>
      </c>
      <c r="L8">
        <v>58</v>
      </c>
      <c r="M8">
        <v>58</v>
      </c>
    </row>
    <row r="9" spans="1:13" x14ac:dyDescent="0.3">
      <c r="A9" t="s">
        <v>19</v>
      </c>
      <c r="B9">
        <v>11</v>
      </c>
      <c r="C9">
        <v>11</v>
      </c>
      <c r="D9">
        <v>11</v>
      </c>
      <c r="E9">
        <v>11</v>
      </c>
      <c r="F9">
        <v>11</v>
      </c>
      <c r="G9">
        <v>11</v>
      </c>
      <c r="H9">
        <v>11</v>
      </c>
      <c r="I9">
        <v>11</v>
      </c>
      <c r="J9">
        <v>11</v>
      </c>
      <c r="K9">
        <v>11</v>
      </c>
      <c r="L9">
        <v>10</v>
      </c>
      <c r="M9">
        <v>10</v>
      </c>
    </row>
    <row r="10" spans="1:13" x14ac:dyDescent="0.3">
      <c r="A10" s="2" t="s">
        <v>20</v>
      </c>
      <c r="B10" s="3">
        <v>346697</v>
      </c>
      <c r="C10" s="3">
        <v>346999</v>
      </c>
      <c r="D10" s="3">
        <v>348290</v>
      </c>
      <c r="E10" s="3">
        <v>348781</v>
      </c>
      <c r="F10" s="3">
        <v>349207</v>
      </c>
      <c r="G10" s="3">
        <v>349724</v>
      </c>
      <c r="H10" s="3">
        <v>350205</v>
      </c>
      <c r="I10" s="3">
        <v>350661</v>
      </c>
      <c r="J10" s="3">
        <v>351301</v>
      </c>
      <c r="K10" s="3">
        <v>351930</v>
      </c>
      <c r="L10" s="3">
        <v>352697</v>
      </c>
      <c r="M10" s="3">
        <v>353315</v>
      </c>
    </row>
    <row r="12" spans="1:13" x14ac:dyDescent="0.3">
      <c r="A12" t="s">
        <v>21</v>
      </c>
    </row>
    <row r="13" spans="1:13" x14ac:dyDescent="0.3">
      <c r="A13" t="s">
        <v>22</v>
      </c>
      <c r="B13" s="1">
        <v>62222</v>
      </c>
      <c r="C13" s="1">
        <v>62283</v>
      </c>
      <c r="D13" s="1">
        <v>62363</v>
      </c>
      <c r="E13" s="1">
        <v>62423</v>
      </c>
      <c r="F13" s="1">
        <v>62503</v>
      </c>
      <c r="G13" s="1">
        <v>62556</v>
      </c>
      <c r="H13" s="1">
        <v>62597</v>
      </c>
      <c r="I13" s="1">
        <v>62740</v>
      </c>
      <c r="J13" s="1">
        <v>62841</v>
      </c>
      <c r="K13" s="1">
        <v>62841</v>
      </c>
      <c r="L13" s="1">
        <v>62867</v>
      </c>
      <c r="M13" s="1">
        <v>63032</v>
      </c>
    </row>
    <row r="14" spans="1:13" x14ac:dyDescent="0.3">
      <c r="A14" t="s">
        <v>28</v>
      </c>
      <c r="B14" s="1">
        <v>3470</v>
      </c>
      <c r="C14" s="1">
        <v>3470</v>
      </c>
      <c r="D14" s="1">
        <v>3565</v>
      </c>
      <c r="E14" s="1">
        <v>3561</v>
      </c>
      <c r="F14" s="1">
        <v>3621</v>
      </c>
      <c r="G14" s="1">
        <v>3621</v>
      </c>
      <c r="H14" s="1">
        <v>3627</v>
      </c>
      <c r="I14" s="1">
        <v>3640</v>
      </c>
      <c r="J14" s="1">
        <v>3643</v>
      </c>
      <c r="K14" s="1">
        <v>3648</v>
      </c>
      <c r="L14" s="1">
        <v>3668</v>
      </c>
      <c r="M14" s="1">
        <v>3673</v>
      </c>
    </row>
    <row r="15" spans="1:13" x14ac:dyDescent="0.3">
      <c r="A15" t="s">
        <v>23</v>
      </c>
      <c r="B15">
        <v>54</v>
      </c>
      <c r="C15">
        <v>54</v>
      </c>
      <c r="D15">
        <v>54</v>
      </c>
      <c r="E15">
        <v>54</v>
      </c>
      <c r="F15">
        <v>54</v>
      </c>
      <c r="G15">
        <v>53</v>
      </c>
      <c r="H15">
        <v>48</v>
      </c>
      <c r="I15">
        <v>54</v>
      </c>
      <c r="J15">
        <v>54</v>
      </c>
      <c r="K15">
        <v>50</v>
      </c>
      <c r="L15">
        <v>54</v>
      </c>
      <c r="M15">
        <v>53</v>
      </c>
    </row>
    <row r="16" spans="1:13" x14ac:dyDescent="0.3">
      <c r="A16" s="2" t="s">
        <v>24</v>
      </c>
      <c r="B16" s="3">
        <v>65746</v>
      </c>
      <c r="C16" s="3">
        <v>65807</v>
      </c>
      <c r="D16" s="3">
        <v>65982</v>
      </c>
      <c r="E16" s="3">
        <v>66038</v>
      </c>
      <c r="F16" s="3">
        <v>66178</v>
      </c>
      <c r="G16" s="3">
        <v>66230</v>
      </c>
      <c r="H16" s="3">
        <v>66272</v>
      </c>
      <c r="I16" s="3">
        <v>66434</v>
      </c>
      <c r="J16" s="3">
        <v>66538</v>
      </c>
      <c r="K16" s="3">
        <v>66539</v>
      </c>
      <c r="L16" s="3">
        <v>66589</v>
      </c>
      <c r="M16" s="3">
        <v>66758</v>
      </c>
    </row>
    <row r="17" spans="1:19" x14ac:dyDescent="0.3">
      <c r="M17">
        <v>810</v>
      </c>
    </row>
    <row r="18" spans="1:19" x14ac:dyDescent="0.3">
      <c r="A18" t="s">
        <v>25</v>
      </c>
    </row>
    <row r="19" spans="1:19" x14ac:dyDescent="0.3">
      <c r="A19" t="s">
        <v>22</v>
      </c>
      <c r="B19">
        <v>7</v>
      </c>
      <c r="C19">
        <v>7</v>
      </c>
      <c r="D19">
        <v>7</v>
      </c>
      <c r="E19">
        <v>7</v>
      </c>
      <c r="F19">
        <v>7</v>
      </c>
      <c r="G19">
        <v>7</v>
      </c>
      <c r="H19">
        <v>7</v>
      </c>
      <c r="I19">
        <v>7</v>
      </c>
      <c r="J19">
        <v>7</v>
      </c>
      <c r="K19">
        <v>7</v>
      </c>
      <c r="L19">
        <v>7</v>
      </c>
      <c r="M19">
        <v>7</v>
      </c>
    </row>
    <row r="20" spans="1:19" x14ac:dyDescent="0.3">
      <c r="A20" t="s">
        <v>28</v>
      </c>
      <c r="B20">
        <v>134</v>
      </c>
      <c r="C20">
        <v>134</v>
      </c>
      <c r="D20">
        <v>135</v>
      </c>
      <c r="E20">
        <v>134</v>
      </c>
      <c r="F20">
        <v>134</v>
      </c>
      <c r="G20">
        <v>134</v>
      </c>
      <c r="H20">
        <v>134</v>
      </c>
      <c r="I20">
        <v>133</v>
      </c>
      <c r="J20">
        <v>133</v>
      </c>
      <c r="K20">
        <v>133</v>
      </c>
      <c r="L20">
        <v>134</v>
      </c>
      <c r="M20">
        <v>134</v>
      </c>
    </row>
    <row r="21" spans="1:19" x14ac:dyDescent="0.3">
      <c r="A21" t="s">
        <v>23</v>
      </c>
      <c r="B21">
        <v>48</v>
      </c>
      <c r="C21">
        <v>48</v>
      </c>
      <c r="D21">
        <v>48</v>
      </c>
      <c r="E21">
        <v>48</v>
      </c>
      <c r="F21">
        <v>48</v>
      </c>
      <c r="G21">
        <v>48</v>
      </c>
      <c r="H21">
        <v>48</v>
      </c>
      <c r="I21">
        <v>48</v>
      </c>
      <c r="J21">
        <v>48</v>
      </c>
      <c r="K21">
        <v>48</v>
      </c>
      <c r="L21">
        <v>48</v>
      </c>
      <c r="M21">
        <v>48</v>
      </c>
    </row>
    <row r="22" spans="1:19" x14ac:dyDescent="0.3">
      <c r="A22" s="2" t="s">
        <v>20</v>
      </c>
      <c r="B22" s="3">
        <v>189</v>
      </c>
      <c r="C22" s="3">
        <v>189</v>
      </c>
      <c r="D22" s="3">
        <v>190</v>
      </c>
      <c r="E22" s="3">
        <v>189</v>
      </c>
      <c r="F22" s="3">
        <v>189</v>
      </c>
      <c r="G22" s="3">
        <v>189</v>
      </c>
      <c r="H22" s="3">
        <v>189</v>
      </c>
      <c r="I22" s="3">
        <v>188</v>
      </c>
      <c r="J22" s="3">
        <v>188</v>
      </c>
      <c r="K22" s="3">
        <v>188</v>
      </c>
      <c r="L22" s="3">
        <v>189</v>
      </c>
      <c r="M22" s="3">
        <v>189</v>
      </c>
    </row>
    <row r="25" spans="1:19" x14ac:dyDescent="0.3">
      <c r="A25" t="s">
        <v>26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s="4" t="s">
        <v>27</v>
      </c>
      <c r="Q25" s="1"/>
    </row>
    <row r="26" spans="1:19" x14ac:dyDescent="0.3">
      <c r="A26" t="s">
        <v>13</v>
      </c>
      <c r="B26" s="1">
        <f>AVERAGE(B4,317918)</f>
        <v>318079.5</v>
      </c>
      <c r="C26" s="1">
        <f>ROUND(AVERAGE(B4:C4),)</f>
        <v>318390</v>
      </c>
      <c r="D26" s="1">
        <f>ROUND(AVERAGE(C4:D4),)</f>
        <v>319171</v>
      </c>
      <c r="E26" s="1">
        <f>ROUND(AVERAGE(D4:E4),)</f>
        <v>320046</v>
      </c>
      <c r="F26" s="1">
        <f>ROUND(AVERAGE(E4:F4),)</f>
        <v>320501</v>
      </c>
      <c r="G26" s="1">
        <f>ROUND(AVERAGE(F4:G4),)</f>
        <v>320966</v>
      </c>
      <c r="H26" s="1">
        <f>ROUND(AVERAGE(G4:H4),)</f>
        <v>321460</v>
      </c>
      <c r="I26" s="1">
        <f>ROUND(AVERAGE(H4:I4),)</f>
        <v>321917</v>
      </c>
      <c r="J26" s="1">
        <f>ROUND(AVERAGE(I4:J4),)</f>
        <v>322450</v>
      </c>
      <c r="K26" s="1">
        <f>ROUND(AVERAGE(J4:K4),)</f>
        <v>323072</v>
      </c>
      <c r="L26" s="1">
        <f>ROUND(AVERAGE(K4:L4),)</f>
        <v>323760</v>
      </c>
      <c r="M26" s="1">
        <f>ROUND(AVERAGE(L4:M4),)</f>
        <v>324435</v>
      </c>
      <c r="N26" s="1">
        <f>AVERAGE(B26:M26)</f>
        <v>321187.29166666669</v>
      </c>
      <c r="S26" s="1"/>
    </row>
    <row r="27" spans="1:19" x14ac:dyDescent="0.3">
      <c r="A27" t="s">
        <v>14</v>
      </c>
      <c r="B27" s="1">
        <f>AVERAGE(B5,25162)</f>
        <v>25169</v>
      </c>
      <c r="C27" s="1">
        <f>ROUND(AVERAGE(B5:C5),)</f>
        <v>25179</v>
      </c>
      <c r="D27" s="1">
        <f>ROUND(AVERAGE(C5:D5),)</f>
        <v>25192</v>
      </c>
      <c r="E27" s="1">
        <f>ROUND(AVERAGE(D5:E5),)</f>
        <v>25205</v>
      </c>
      <c r="F27" s="1">
        <f>ROUND(AVERAGE(E5:F5),)</f>
        <v>25207</v>
      </c>
      <c r="G27" s="1">
        <f>ROUND(AVERAGE(F5:G5),)</f>
        <v>25211</v>
      </c>
      <c r="H27" s="1">
        <f>ROUND(AVERAGE(G5:H5),)</f>
        <v>25217</v>
      </c>
      <c r="I27" s="1">
        <f>ROUND(AVERAGE(H5:I5),)</f>
        <v>25225</v>
      </c>
      <c r="J27" s="1">
        <f>ROUND(AVERAGE(I5:J5),)</f>
        <v>25234</v>
      </c>
      <c r="K27" s="1">
        <f>ROUND(AVERAGE(J5:K5),)</f>
        <v>25246</v>
      </c>
      <c r="L27" s="1">
        <f>ROUND(AVERAGE(K5:L5),)</f>
        <v>25357</v>
      </c>
      <c r="M27" s="1">
        <f>ROUND(AVERAGE(L5:M5),)</f>
        <v>25469</v>
      </c>
      <c r="N27" s="1">
        <f t="shared" ref="N27:N31" si="0">AVERAGE(B27:M27)</f>
        <v>25242.583333333332</v>
      </c>
    </row>
    <row r="28" spans="1:19" x14ac:dyDescent="0.3">
      <c r="A28" t="s">
        <v>16</v>
      </c>
      <c r="B28" s="1">
        <f>AVERAGE(B6,3106)</f>
        <v>3110.5</v>
      </c>
      <c r="C28" s="1">
        <f>ROUND(AVERAGE(B6:C6),)</f>
        <v>3114</v>
      </c>
      <c r="D28" s="1">
        <f>ROUND(AVERAGE(C6:D6),)</f>
        <v>3115</v>
      </c>
      <c r="E28" s="1">
        <f>ROUND(AVERAGE(D6:E6),)</f>
        <v>3117</v>
      </c>
      <c r="F28" s="1">
        <f>ROUND(AVERAGE(E6:F6),)</f>
        <v>3117</v>
      </c>
      <c r="G28" s="1">
        <f>ROUND(AVERAGE(F6:G6),)</f>
        <v>3118</v>
      </c>
      <c r="H28" s="1">
        <f>ROUND(AVERAGE(G6:H6),)</f>
        <v>3117</v>
      </c>
      <c r="I28" s="1">
        <f>ROUND(AVERAGE(H6:I6),)</f>
        <v>3118</v>
      </c>
      <c r="J28" s="1">
        <f>ROUND(AVERAGE(I6:J6),)</f>
        <v>3121</v>
      </c>
      <c r="K28" s="1">
        <f>ROUND(AVERAGE(J6:K6),)</f>
        <v>3117</v>
      </c>
      <c r="L28" s="1">
        <f>ROUND(AVERAGE(K6:L6),)</f>
        <v>3016</v>
      </c>
      <c r="M28" s="1">
        <f>ROUND(AVERAGE(L6:M6),)</f>
        <v>2943</v>
      </c>
      <c r="N28" s="1">
        <f t="shared" si="0"/>
        <v>3093.625</v>
      </c>
    </row>
    <row r="29" spans="1:19" x14ac:dyDescent="0.3">
      <c r="A29" t="s">
        <v>17</v>
      </c>
      <c r="B29" s="1">
        <f>AVERAGE(B7,85)</f>
        <v>86</v>
      </c>
      <c r="C29" s="1">
        <f>ROUND(AVERAGE(B7:C7),)</f>
        <v>88</v>
      </c>
      <c r="D29" s="1">
        <f>ROUND(AVERAGE(C7:D7),)</f>
        <v>88</v>
      </c>
      <c r="E29" s="1">
        <f>ROUND(AVERAGE(D7:E7),)</f>
        <v>89</v>
      </c>
      <c r="F29" s="1">
        <f>ROUND(AVERAGE(E7:F7),)</f>
        <v>89</v>
      </c>
      <c r="G29" s="1">
        <f>ROUND(AVERAGE(F7:G7),)</f>
        <v>90</v>
      </c>
      <c r="H29" s="1">
        <f>ROUND(AVERAGE(G7:H7),)</f>
        <v>90</v>
      </c>
      <c r="I29" s="1">
        <f>ROUND(AVERAGE(H7:I7),)</f>
        <v>93</v>
      </c>
      <c r="J29" s="1">
        <f>ROUND(AVERAGE(I7:J7),)</f>
        <v>96</v>
      </c>
      <c r="K29" s="1">
        <f>ROUND(AVERAGE(J7:K7),)</f>
        <v>100</v>
      </c>
      <c r="L29" s="1">
        <f>ROUND(AVERAGE(K7:L7),)</f>
        <v>107</v>
      </c>
      <c r="M29" s="1">
        <f>ROUND(AVERAGE(L7:M7),)</f>
        <v>92</v>
      </c>
      <c r="N29" s="1">
        <f t="shared" si="0"/>
        <v>92.333333333333329</v>
      </c>
    </row>
    <row r="30" spans="1:19" x14ac:dyDescent="0.3">
      <c r="A30" t="s">
        <v>18</v>
      </c>
      <c r="B30" s="1">
        <f>AVERAGE(B8,65)</f>
        <v>66</v>
      </c>
      <c r="C30" s="1">
        <f>ROUND(AVERAGE(B8:C8),)</f>
        <v>67</v>
      </c>
      <c r="D30" s="1">
        <f>ROUND(AVERAGE(C8:D8),)</f>
        <v>68</v>
      </c>
      <c r="E30" s="1">
        <f>ROUND(AVERAGE(D8:E8),)</f>
        <v>69</v>
      </c>
      <c r="F30" s="1">
        <f>ROUND(AVERAGE(E8:F8),)</f>
        <v>70</v>
      </c>
      <c r="G30" s="1">
        <f>ROUND(AVERAGE(F8:G8),)</f>
        <v>71</v>
      </c>
      <c r="H30" s="1">
        <f>ROUND(AVERAGE(G8:H8),)</f>
        <v>70</v>
      </c>
      <c r="I30" s="1">
        <f>ROUND(AVERAGE(H8:I8),)</f>
        <v>70</v>
      </c>
      <c r="J30" s="1">
        <f>ROUND(AVERAGE(I8:J8),)</f>
        <v>70</v>
      </c>
      <c r="K30" s="1">
        <f>ROUND(AVERAGE(J8:K8),)</f>
        <v>70</v>
      </c>
      <c r="L30" s="1">
        <f>ROUND(AVERAGE(K8:L8),)</f>
        <v>64</v>
      </c>
      <c r="M30" s="1">
        <f>ROUND(AVERAGE(L8:M8),)</f>
        <v>58</v>
      </c>
      <c r="N30" s="1">
        <f t="shared" si="0"/>
        <v>67.75</v>
      </c>
    </row>
    <row r="31" spans="1:19" x14ac:dyDescent="0.3">
      <c r="A31" t="s">
        <v>19</v>
      </c>
      <c r="B31" s="1">
        <f>AVERAGE(B9,11)</f>
        <v>11</v>
      </c>
      <c r="C31" s="1">
        <f>ROUND(AVERAGE(B9:C9),)</f>
        <v>11</v>
      </c>
      <c r="D31" s="1">
        <f>ROUND(AVERAGE(C9:D9),)</f>
        <v>11</v>
      </c>
      <c r="E31" s="1">
        <f>ROUND(AVERAGE(D9:E9),)</f>
        <v>11</v>
      </c>
      <c r="F31" s="1">
        <f>ROUND(AVERAGE(E9:F9),)</f>
        <v>11</v>
      </c>
      <c r="G31" s="1">
        <f>ROUND(AVERAGE(F9:G9),)</f>
        <v>11</v>
      </c>
      <c r="H31" s="1">
        <f>ROUND(AVERAGE(G9:H9),)</f>
        <v>11</v>
      </c>
      <c r="I31" s="1">
        <f>ROUND(AVERAGE(H9:I9),)</f>
        <v>11</v>
      </c>
      <c r="J31" s="1">
        <f>ROUND(AVERAGE(I9:J9),)</f>
        <v>11</v>
      </c>
      <c r="K31" s="1">
        <f>ROUND(AVERAGE(J9:K9),)</f>
        <v>11</v>
      </c>
      <c r="L31" s="1">
        <f>ROUND(AVERAGE(K9:L9),)</f>
        <v>11</v>
      </c>
      <c r="M31" s="1">
        <f>ROUND(AVERAGE(L9:M9),)</f>
        <v>10</v>
      </c>
      <c r="N31" s="1">
        <f t="shared" si="0"/>
        <v>10.916666666666666</v>
      </c>
    </row>
    <row r="32" spans="1:19" x14ac:dyDescent="0.3">
      <c r="A32" s="2" t="s">
        <v>20</v>
      </c>
      <c r="B32" s="3">
        <f>SUM(B26:B31)</f>
        <v>346522</v>
      </c>
      <c r="C32" s="3">
        <f>SUM(C26:C31)</f>
        <v>346849</v>
      </c>
      <c r="D32" s="3">
        <f>SUM(D26:D31)</f>
        <v>347645</v>
      </c>
      <c r="E32" s="3">
        <f>SUM(E26:E31)</f>
        <v>348537</v>
      </c>
      <c r="F32" s="3">
        <f>SUM(F26:F31)</f>
        <v>348995</v>
      </c>
      <c r="G32" s="3">
        <f>SUM(G26:G31)</f>
        <v>349467</v>
      </c>
      <c r="H32" s="3">
        <f>SUM(H26:H31)</f>
        <v>349965</v>
      </c>
      <c r="I32" s="3">
        <f>SUM(I26:I31)</f>
        <v>350434</v>
      </c>
      <c r="J32" s="3">
        <f>SUM(J26:J31)</f>
        <v>350982</v>
      </c>
      <c r="K32" s="3">
        <f>SUM(K26:K31)</f>
        <v>351616</v>
      </c>
      <c r="L32" s="3">
        <f>SUM(L26:L31)</f>
        <v>352315</v>
      </c>
      <c r="M32" s="3">
        <f>SUM(M26:M31)</f>
        <v>353007</v>
      </c>
      <c r="N32" s="3">
        <f>SUM(N26:N31)</f>
        <v>349694.5</v>
      </c>
    </row>
    <row r="33" spans="1:14" x14ac:dyDescent="0.3">
      <c r="A33" t="s">
        <v>22</v>
      </c>
      <c r="B33" s="1">
        <f>ROUND(AVERAGE(B13,62181),)</f>
        <v>62202</v>
      </c>
      <c r="C33" s="1">
        <f>ROUND(AVERAGE(C13,B13),)</f>
        <v>62253</v>
      </c>
      <c r="D33" s="1">
        <f>ROUND(AVERAGE(D13,C13),)</f>
        <v>62323</v>
      </c>
      <c r="E33" s="1">
        <f>ROUND(AVERAGE(E13,D13),)</f>
        <v>62393</v>
      </c>
      <c r="F33" s="1">
        <f>ROUND(AVERAGE(F13,E13),)</f>
        <v>62463</v>
      </c>
      <c r="G33" s="1">
        <f>ROUND(AVERAGE(G13,F13),)</f>
        <v>62530</v>
      </c>
      <c r="H33" s="1">
        <f>ROUND(AVERAGE(H13,G13),)</f>
        <v>62577</v>
      </c>
      <c r="I33" s="1">
        <f>ROUND(AVERAGE(I13,H13),)</f>
        <v>62669</v>
      </c>
      <c r="J33" s="1">
        <f>ROUND(AVERAGE(J13,I13),)</f>
        <v>62791</v>
      </c>
      <c r="K33" s="1">
        <f>ROUND(AVERAGE(K13,J13),)</f>
        <v>62841</v>
      </c>
      <c r="L33" s="1">
        <f>ROUND(AVERAGE(L13,K13),)</f>
        <v>62854</v>
      </c>
      <c r="M33" s="1">
        <f>ROUND(AVERAGE(M13,L13),)</f>
        <v>62950</v>
      </c>
      <c r="N33" s="1">
        <f t="shared" ref="N33:N35" si="1">AVERAGE(B33:M33)</f>
        <v>62570.5</v>
      </c>
    </row>
    <row r="34" spans="1:14" x14ac:dyDescent="0.3">
      <c r="A34" t="s">
        <v>28</v>
      </c>
      <c r="B34" s="1">
        <f>ROUND(AVERAGE(B14,3424),)</f>
        <v>3447</v>
      </c>
      <c r="C34" s="1">
        <f>ROUND(AVERAGE(C14,B14),)</f>
        <v>3470</v>
      </c>
      <c r="D34" s="1">
        <f>ROUND(AVERAGE(D14,C14),)</f>
        <v>3518</v>
      </c>
      <c r="E34" s="1">
        <f>ROUND(AVERAGE(E14,D14),)</f>
        <v>3563</v>
      </c>
      <c r="F34" s="1">
        <f>ROUND(AVERAGE(F14,E14),)</f>
        <v>3591</v>
      </c>
      <c r="G34" s="1">
        <f>ROUND(AVERAGE(G14,F14),)</f>
        <v>3621</v>
      </c>
      <c r="H34" s="1">
        <f>ROUND(AVERAGE(H14,G14),)</f>
        <v>3624</v>
      </c>
      <c r="I34" s="1">
        <f>ROUND(AVERAGE(I14,H14),)</f>
        <v>3634</v>
      </c>
      <c r="J34" s="1">
        <f>ROUND(AVERAGE(J14,I14),)</f>
        <v>3642</v>
      </c>
      <c r="K34" s="1">
        <f>ROUND(AVERAGE(K14,J14),)</f>
        <v>3646</v>
      </c>
      <c r="L34" s="1">
        <f>ROUND(AVERAGE(L14,K14),)</f>
        <v>3658</v>
      </c>
      <c r="M34" s="1">
        <f>ROUND(AVERAGE(M14,L14),)</f>
        <v>3671</v>
      </c>
      <c r="N34" s="1">
        <f t="shared" si="1"/>
        <v>3590.4166666666665</v>
      </c>
    </row>
    <row r="35" spans="1:14" x14ac:dyDescent="0.3">
      <c r="A35" t="s">
        <v>23</v>
      </c>
      <c r="B35" s="1">
        <f>ROUND(AVERAGE(B15,54),)</f>
        <v>54</v>
      </c>
      <c r="C35" s="1">
        <f>ROUND(AVERAGE(C15,B15),)</f>
        <v>54</v>
      </c>
      <c r="D35" s="1">
        <f>ROUND(AVERAGE(D15,C15),)</f>
        <v>54</v>
      </c>
      <c r="E35" s="1">
        <f>ROUND(AVERAGE(E15,D15),)</f>
        <v>54</v>
      </c>
      <c r="F35" s="1">
        <f>ROUND(AVERAGE(F15,E15),)</f>
        <v>54</v>
      </c>
      <c r="G35" s="1">
        <f>ROUND(AVERAGE(G15,F15),)</f>
        <v>54</v>
      </c>
      <c r="H35" s="1">
        <f>ROUND(AVERAGE(H15,G15),)</f>
        <v>51</v>
      </c>
      <c r="I35" s="1">
        <f>ROUND(AVERAGE(I15,H15),)</f>
        <v>51</v>
      </c>
      <c r="J35" s="1">
        <f>ROUND(AVERAGE(J15,I15),)</f>
        <v>54</v>
      </c>
      <c r="K35" s="1">
        <f>ROUND(AVERAGE(K15,J15),)</f>
        <v>52</v>
      </c>
      <c r="L35" s="1">
        <f>ROUND(AVERAGE(L15,K15),)</f>
        <v>52</v>
      </c>
      <c r="M35" s="1">
        <f>ROUND(AVERAGE(M15,L15),)</f>
        <v>54</v>
      </c>
      <c r="N35" s="1">
        <f t="shared" si="1"/>
        <v>53.166666666666664</v>
      </c>
    </row>
    <row r="36" spans="1:14" x14ac:dyDescent="0.3">
      <c r="A36" s="2" t="s">
        <v>24</v>
      </c>
      <c r="B36" s="3">
        <f t="shared" ref="B36:M36" si="2">+B33+B34+B35</f>
        <v>65703</v>
      </c>
      <c r="C36" s="3">
        <f t="shared" si="2"/>
        <v>65777</v>
      </c>
      <c r="D36" s="3">
        <f t="shared" si="2"/>
        <v>65895</v>
      </c>
      <c r="E36" s="3">
        <f t="shared" si="2"/>
        <v>66010</v>
      </c>
      <c r="F36" s="3">
        <f t="shared" si="2"/>
        <v>66108</v>
      </c>
      <c r="G36" s="3">
        <f t="shared" si="2"/>
        <v>66205</v>
      </c>
      <c r="H36" s="3">
        <f t="shared" si="2"/>
        <v>66252</v>
      </c>
      <c r="I36" s="3">
        <f t="shared" si="2"/>
        <v>66354</v>
      </c>
      <c r="J36" s="3">
        <f t="shared" si="2"/>
        <v>66487</v>
      </c>
      <c r="K36" s="3">
        <f t="shared" si="2"/>
        <v>66539</v>
      </c>
      <c r="L36" s="3">
        <f t="shared" si="2"/>
        <v>66564</v>
      </c>
      <c r="M36" s="3">
        <f t="shared" si="2"/>
        <v>66675</v>
      </c>
      <c r="N36" s="3">
        <f>+N33+N34+N35</f>
        <v>66214.083333333343</v>
      </c>
    </row>
    <row r="38" spans="1:14" x14ac:dyDescent="0.3">
      <c r="A38" t="s">
        <v>29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E535-D552-4B49-A3BA-038CF3C4FDFF}">
  <dimension ref="A2:N38"/>
  <sheetViews>
    <sheetView topLeftCell="A16" workbookViewId="0">
      <selection activeCell="N17" sqref="N17"/>
    </sheetView>
  </sheetViews>
  <sheetFormatPr defaultRowHeight="14.4" x14ac:dyDescent="0.3"/>
  <cols>
    <col min="1" max="1" width="38" bestFit="1" customWidth="1"/>
    <col min="14" max="14" width="16.6640625" bestFit="1" customWidth="1"/>
  </cols>
  <sheetData>
    <row r="2" spans="1:13" x14ac:dyDescent="0.3">
      <c r="A2" s="2" t="s">
        <v>30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318450</v>
      </c>
      <c r="C4" s="1">
        <v>318597</v>
      </c>
      <c r="D4" s="1">
        <v>318715</v>
      </c>
      <c r="E4" s="1">
        <v>318853</v>
      </c>
      <c r="F4" s="1">
        <v>319015</v>
      </c>
      <c r="G4" s="1">
        <v>319289</v>
      </c>
      <c r="H4" s="1">
        <v>319442</v>
      </c>
      <c r="I4" s="1">
        <v>319680</v>
      </c>
      <c r="J4" s="1">
        <v>319963</v>
      </c>
      <c r="K4" s="1">
        <v>320355</v>
      </c>
      <c r="L4" s="1">
        <v>320738</v>
      </c>
      <c r="M4" s="1">
        <v>321022</v>
      </c>
    </row>
    <row r="5" spans="1:13" x14ac:dyDescent="0.3">
      <c r="A5" t="s">
        <v>14</v>
      </c>
      <c r="B5" s="1">
        <v>25498</v>
      </c>
      <c r="C5" s="1">
        <v>25506</v>
      </c>
      <c r="D5" s="1">
        <v>25513</v>
      </c>
      <c r="E5" s="1">
        <v>25520</v>
      </c>
      <c r="F5" s="1">
        <v>25529</v>
      </c>
      <c r="G5" s="1">
        <v>25543</v>
      </c>
      <c r="H5" s="1">
        <v>25551</v>
      </c>
      <c r="I5" s="1">
        <v>25564</v>
      </c>
      <c r="J5" s="1">
        <v>25578</v>
      </c>
      <c r="K5" s="1">
        <v>25598</v>
      </c>
      <c r="L5" s="1">
        <v>25618</v>
      </c>
      <c r="M5" s="1">
        <v>25632</v>
      </c>
    </row>
    <row r="6" spans="1:13" x14ac:dyDescent="0.3">
      <c r="A6" t="s">
        <v>15</v>
      </c>
      <c r="B6" s="1">
        <v>1964</v>
      </c>
      <c r="C6" s="1">
        <v>1958</v>
      </c>
      <c r="D6" s="1">
        <v>1952</v>
      </c>
      <c r="E6" s="1">
        <v>1946</v>
      </c>
      <c r="F6" s="1">
        <v>1939</v>
      </c>
      <c r="G6" s="1">
        <v>1933</v>
      </c>
      <c r="H6" s="1">
        <v>1927</v>
      </c>
      <c r="I6" s="1">
        <v>1921</v>
      </c>
      <c r="J6" s="1">
        <v>1915</v>
      </c>
      <c r="K6" s="1">
        <v>1908</v>
      </c>
      <c r="L6" s="1">
        <v>1902</v>
      </c>
      <c r="M6" s="1">
        <v>1896</v>
      </c>
    </row>
    <row r="7" spans="1:13" x14ac:dyDescent="0.3">
      <c r="A7" t="s">
        <v>16</v>
      </c>
      <c r="B7" s="1">
        <v>1070</v>
      </c>
      <c r="C7" s="1">
        <v>1072</v>
      </c>
      <c r="D7" s="1">
        <v>1073</v>
      </c>
      <c r="E7" s="1">
        <v>1075</v>
      </c>
      <c r="F7" s="1">
        <v>1077</v>
      </c>
      <c r="G7" s="1">
        <v>1081</v>
      </c>
      <c r="H7" s="1">
        <v>1083</v>
      </c>
      <c r="I7" s="1">
        <v>1086</v>
      </c>
      <c r="J7" s="1">
        <v>1090</v>
      </c>
      <c r="K7" s="1">
        <v>1095</v>
      </c>
      <c r="L7" s="1">
        <v>1100</v>
      </c>
      <c r="M7" s="1">
        <v>1104</v>
      </c>
    </row>
    <row r="8" spans="1:13" x14ac:dyDescent="0.3">
      <c r="A8" t="s">
        <v>17</v>
      </c>
      <c r="B8">
        <v>73</v>
      </c>
      <c r="C8">
        <v>73</v>
      </c>
      <c r="D8">
        <v>73</v>
      </c>
      <c r="E8">
        <v>73</v>
      </c>
      <c r="F8">
        <v>73</v>
      </c>
      <c r="G8">
        <v>73</v>
      </c>
      <c r="H8">
        <v>73</v>
      </c>
      <c r="I8">
        <v>73</v>
      </c>
      <c r="J8">
        <v>73</v>
      </c>
      <c r="K8">
        <v>73</v>
      </c>
      <c r="L8">
        <v>73</v>
      </c>
      <c r="M8">
        <v>73</v>
      </c>
    </row>
    <row r="9" spans="1:13" x14ac:dyDescent="0.3">
      <c r="A9" t="s">
        <v>18</v>
      </c>
      <c r="B9">
        <v>68</v>
      </c>
      <c r="C9">
        <v>68</v>
      </c>
      <c r="D9">
        <v>68</v>
      </c>
      <c r="E9">
        <v>68</v>
      </c>
      <c r="F9">
        <v>68</v>
      </c>
      <c r="G9">
        <v>68</v>
      </c>
      <c r="H9">
        <v>68</v>
      </c>
      <c r="I9">
        <v>68</v>
      </c>
      <c r="J9">
        <v>68</v>
      </c>
      <c r="K9">
        <v>68</v>
      </c>
      <c r="L9">
        <v>68</v>
      </c>
      <c r="M9">
        <v>68</v>
      </c>
    </row>
    <row r="10" spans="1:13" x14ac:dyDescent="0.3">
      <c r="A10" t="s">
        <v>19</v>
      </c>
      <c r="B10">
        <v>11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11</v>
      </c>
      <c r="K10">
        <v>11</v>
      </c>
      <c r="L10">
        <v>11</v>
      </c>
      <c r="M10">
        <v>11</v>
      </c>
    </row>
    <row r="11" spans="1:13" x14ac:dyDescent="0.3">
      <c r="A11" s="2" t="s">
        <v>20</v>
      </c>
      <c r="B11" s="3">
        <v>347134</v>
      </c>
      <c r="C11" s="3">
        <v>347285</v>
      </c>
      <c r="D11" s="3">
        <v>347405</v>
      </c>
      <c r="E11" s="3">
        <v>347546</v>
      </c>
      <c r="F11" s="3">
        <v>347712</v>
      </c>
      <c r="G11" s="3">
        <v>347998</v>
      </c>
      <c r="H11" s="3">
        <v>348155</v>
      </c>
      <c r="I11" s="3">
        <v>348403</v>
      </c>
      <c r="J11" s="3">
        <v>348698</v>
      </c>
      <c r="K11" s="3">
        <v>349108</v>
      </c>
      <c r="L11" s="3">
        <v>349510</v>
      </c>
      <c r="M11" s="3">
        <v>349806</v>
      </c>
    </row>
    <row r="13" spans="1:13" x14ac:dyDescent="0.3">
      <c r="A13" t="s">
        <v>21</v>
      </c>
    </row>
    <row r="14" spans="1:13" x14ac:dyDescent="0.3">
      <c r="A14" t="s">
        <v>22</v>
      </c>
      <c r="B14" s="1">
        <v>63304</v>
      </c>
      <c r="C14" s="1">
        <v>63380</v>
      </c>
      <c r="D14" s="1">
        <v>63457</v>
      </c>
      <c r="E14" s="1">
        <v>63534</v>
      </c>
      <c r="F14" s="1">
        <v>63610</v>
      </c>
      <c r="G14" s="1">
        <v>63687</v>
      </c>
      <c r="H14" s="1">
        <v>63763</v>
      </c>
      <c r="I14" s="1">
        <v>63840</v>
      </c>
      <c r="J14" s="1">
        <v>63917</v>
      </c>
      <c r="K14" s="1">
        <v>63993</v>
      </c>
      <c r="L14" s="1">
        <v>64070</v>
      </c>
      <c r="M14" s="1">
        <v>64147</v>
      </c>
    </row>
    <row r="15" spans="1:13" x14ac:dyDescent="0.3">
      <c r="A15" t="s">
        <v>28</v>
      </c>
      <c r="B15" s="1">
        <v>3321</v>
      </c>
      <c r="C15" s="1">
        <v>3321</v>
      </c>
      <c r="D15" s="1">
        <v>3321</v>
      </c>
      <c r="E15" s="1">
        <v>3321</v>
      </c>
      <c r="F15" s="1">
        <v>3321</v>
      </c>
      <c r="G15" s="1">
        <v>3321</v>
      </c>
      <c r="H15" s="1">
        <v>3321</v>
      </c>
      <c r="I15" s="1">
        <v>3321</v>
      </c>
      <c r="J15" s="1">
        <v>3321</v>
      </c>
      <c r="K15" s="1">
        <v>3321</v>
      </c>
      <c r="L15" s="1">
        <v>3321</v>
      </c>
      <c r="M15" s="1">
        <v>3321</v>
      </c>
    </row>
    <row r="16" spans="1:13" x14ac:dyDescent="0.3">
      <c r="A16" t="s">
        <v>23</v>
      </c>
      <c r="B16">
        <v>55</v>
      </c>
      <c r="C16">
        <v>55</v>
      </c>
      <c r="D16">
        <v>55</v>
      </c>
      <c r="E16">
        <v>55</v>
      </c>
      <c r="F16">
        <v>55</v>
      </c>
      <c r="G16">
        <v>55</v>
      </c>
      <c r="H16">
        <v>55</v>
      </c>
      <c r="I16">
        <v>55</v>
      </c>
      <c r="J16">
        <v>55</v>
      </c>
      <c r="K16">
        <v>55</v>
      </c>
      <c r="L16">
        <v>55</v>
      </c>
      <c r="M16">
        <v>55</v>
      </c>
    </row>
    <row r="17" spans="1:14" x14ac:dyDescent="0.3">
      <c r="A17" s="2" t="s">
        <v>24</v>
      </c>
      <c r="B17" s="3">
        <v>66678</v>
      </c>
      <c r="C17" s="3">
        <v>66754</v>
      </c>
      <c r="D17" s="3">
        <v>66831</v>
      </c>
      <c r="E17" s="3">
        <v>66908</v>
      </c>
      <c r="F17" s="3">
        <v>66984</v>
      </c>
      <c r="G17" s="3">
        <v>67061</v>
      </c>
      <c r="H17" s="3">
        <v>67136</v>
      </c>
      <c r="I17" s="3">
        <v>67213</v>
      </c>
      <c r="J17" s="3">
        <v>67290</v>
      </c>
      <c r="K17" s="3">
        <v>67366</v>
      </c>
      <c r="L17" s="3">
        <v>67443</v>
      </c>
      <c r="M17" s="3">
        <v>67520</v>
      </c>
    </row>
    <row r="19" spans="1:14" x14ac:dyDescent="0.3">
      <c r="A19" t="s">
        <v>25</v>
      </c>
    </row>
    <row r="20" spans="1:14" x14ac:dyDescent="0.3">
      <c r="A20" t="s">
        <v>22</v>
      </c>
      <c r="B20">
        <v>7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</row>
    <row r="21" spans="1:14" x14ac:dyDescent="0.3">
      <c r="A21" t="s">
        <v>28</v>
      </c>
      <c r="B21">
        <v>134</v>
      </c>
      <c r="C21">
        <v>133</v>
      </c>
      <c r="D21">
        <v>133</v>
      </c>
      <c r="E21">
        <v>132</v>
      </c>
      <c r="F21">
        <v>131</v>
      </c>
      <c r="G21">
        <v>131</v>
      </c>
      <c r="H21">
        <v>131</v>
      </c>
      <c r="I21">
        <v>131</v>
      </c>
      <c r="J21">
        <v>131</v>
      </c>
      <c r="K21">
        <v>131</v>
      </c>
      <c r="L21">
        <v>132</v>
      </c>
      <c r="M21">
        <v>133</v>
      </c>
    </row>
    <row r="22" spans="1:14" x14ac:dyDescent="0.3">
      <c r="A22" t="s">
        <v>23</v>
      </c>
      <c r="B22">
        <v>47</v>
      </c>
      <c r="C22">
        <v>47</v>
      </c>
      <c r="D22">
        <v>47</v>
      </c>
      <c r="E22">
        <v>45</v>
      </c>
      <c r="F22">
        <v>46</v>
      </c>
      <c r="G22">
        <v>46</v>
      </c>
      <c r="H22">
        <v>45</v>
      </c>
      <c r="I22">
        <v>45</v>
      </c>
      <c r="J22">
        <v>45</v>
      </c>
      <c r="K22">
        <v>45</v>
      </c>
      <c r="L22">
        <v>44</v>
      </c>
      <c r="M22">
        <v>44</v>
      </c>
    </row>
    <row r="23" spans="1:14" x14ac:dyDescent="0.3">
      <c r="A23" s="2" t="s">
        <v>20</v>
      </c>
      <c r="B23" s="3">
        <v>188</v>
      </c>
      <c r="C23" s="3">
        <v>187</v>
      </c>
      <c r="D23" s="3">
        <v>187</v>
      </c>
      <c r="E23" s="3">
        <v>184</v>
      </c>
      <c r="F23" s="3">
        <v>184</v>
      </c>
      <c r="G23" s="3">
        <v>184</v>
      </c>
      <c r="H23" s="3">
        <v>183</v>
      </c>
      <c r="I23" s="3">
        <v>183</v>
      </c>
      <c r="J23" s="3">
        <v>183</v>
      </c>
      <c r="K23" s="3">
        <v>183</v>
      </c>
      <c r="L23" s="3">
        <v>183</v>
      </c>
      <c r="M23" s="3">
        <v>184</v>
      </c>
    </row>
    <row r="26" spans="1:14" x14ac:dyDescent="0.3">
      <c r="A26" t="s">
        <v>26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s="4" t="s">
        <v>27</v>
      </c>
    </row>
    <row r="27" spans="1:14" x14ac:dyDescent="0.3">
      <c r="A27" t="s">
        <v>13</v>
      </c>
      <c r="B27" s="1">
        <f>ROUND(AVERAGE(B4,'2021'!M4),)</f>
        <v>318185</v>
      </c>
      <c r="C27" s="1">
        <f>ROUND(AVERAGE(B4:C4),)</f>
        <v>318524</v>
      </c>
      <c r="D27" s="1">
        <f>ROUND(AVERAGE(C4:D4),)</f>
        <v>318656</v>
      </c>
      <c r="E27" s="1">
        <f>ROUND(AVERAGE(D4:E4),)</f>
        <v>318784</v>
      </c>
      <c r="F27" s="1">
        <f>ROUND(AVERAGE(E4:F4),)</f>
        <v>318934</v>
      </c>
      <c r="G27" s="1">
        <f>ROUND(AVERAGE(F4:G4),)</f>
        <v>319152</v>
      </c>
      <c r="H27" s="1">
        <f>ROUND(AVERAGE(G4:H4),)</f>
        <v>319366</v>
      </c>
      <c r="I27" s="1">
        <f>ROUND(AVERAGE(H4:I4),)</f>
        <v>319561</v>
      </c>
      <c r="J27" s="1">
        <f>ROUND(AVERAGE(I4:J4),)</f>
        <v>319822</v>
      </c>
      <c r="K27" s="1">
        <f>ROUND(AVERAGE(J4:K4),)</f>
        <v>320159</v>
      </c>
      <c r="L27" s="1">
        <f>ROUND(AVERAGE(K4:L4),)</f>
        <v>320547</v>
      </c>
      <c r="M27" s="1">
        <f>ROUND(AVERAGE(L4:M4),)</f>
        <v>320880</v>
      </c>
      <c r="N27" s="1">
        <f>AVERAGE(B27:M27)</f>
        <v>319380.83333333331</v>
      </c>
    </row>
    <row r="28" spans="1:14" x14ac:dyDescent="0.3">
      <c r="A28" t="s">
        <v>14</v>
      </c>
      <c r="B28" s="1">
        <f>ROUND(AVERAGE(B5,'2021'!M5),)</f>
        <v>25488</v>
      </c>
      <c r="C28" s="1">
        <f>ROUND(AVERAGE(B5:C5),)</f>
        <v>25502</v>
      </c>
      <c r="D28" s="1">
        <f>ROUND(AVERAGE(C5:D5),)</f>
        <v>25510</v>
      </c>
      <c r="E28" s="1">
        <f>ROUND(AVERAGE(D5:E5),)</f>
        <v>25517</v>
      </c>
      <c r="F28" s="1">
        <f>ROUND(AVERAGE(E5:F5),)</f>
        <v>25525</v>
      </c>
      <c r="G28" s="1">
        <f>ROUND(AVERAGE(F5:G5),)</f>
        <v>25536</v>
      </c>
      <c r="H28" s="1">
        <f>ROUND(AVERAGE(G5:H5),)</f>
        <v>25547</v>
      </c>
      <c r="I28" s="1">
        <f>ROUND(AVERAGE(H5:I5),)</f>
        <v>25558</v>
      </c>
      <c r="J28" s="1">
        <f>ROUND(AVERAGE(I5:J5),)</f>
        <v>25571</v>
      </c>
      <c r="K28" s="1">
        <f>ROUND(AVERAGE(J5:K5),)</f>
        <v>25588</v>
      </c>
      <c r="L28" s="1">
        <f>ROUND(AVERAGE(K5:L5),)</f>
        <v>25608</v>
      </c>
      <c r="M28" s="1">
        <f>ROUND(AVERAGE(L5:M5),)</f>
        <v>25625</v>
      </c>
      <c r="N28" s="1">
        <f t="shared" ref="N28:N33" si="0">AVERAGE(B28:M28)</f>
        <v>25547.916666666668</v>
      </c>
    </row>
    <row r="29" spans="1:14" x14ac:dyDescent="0.3">
      <c r="A29" t="s">
        <v>15</v>
      </c>
      <c r="B29" s="1">
        <f>ROUND(AVERAGE(B6,'2021'!M6),)</f>
        <v>1967</v>
      </c>
      <c r="C29" s="1">
        <f>ROUND(AVERAGE(B6:C6),)</f>
        <v>1961</v>
      </c>
      <c r="D29" s="1">
        <f>ROUND(AVERAGE(C6:D6),)</f>
        <v>1955</v>
      </c>
      <c r="E29" s="1">
        <f>ROUND(AVERAGE(D6:E6),)</f>
        <v>1949</v>
      </c>
      <c r="F29" s="1">
        <f>ROUND(AVERAGE(E6:F6),)</f>
        <v>1943</v>
      </c>
      <c r="G29" s="1">
        <f>ROUND(AVERAGE(F6:G6),)</f>
        <v>1936</v>
      </c>
      <c r="H29" s="1">
        <f>ROUND(AVERAGE(G6:H6),)</f>
        <v>1930</v>
      </c>
      <c r="I29" s="1">
        <f>ROUND(AVERAGE(H6:I6),)</f>
        <v>1924</v>
      </c>
      <c r="J29" s="1">
        <f>ROUND(AVERAGE(I6:J6),)</f>
        <v>1918</v>
      </c>
      <c r="K29" s="1">
        <f>ROUND(AVERAGE(J6:K6),)</f>
        <v>1912</v>
      </c>
      <c r="L29" s="1">
        <f>ROUND(AVERAGE(K6:L6),)</f>
        <v>1905</v>
      </c>
      <c r="M29" s="1">
        <f>ROUND(AVERAGE(L6:M6),)</f>
        <v>1899</v>
      </c>
      <c r="N29" s="1">
        <f t="shared" si="0"/>
        <v>1933.25</v>
      </c>
    </row>
    <row r="30" spans="1:14" x14ac:dyDescent="0.3">
      <c r="A30" t="s">
        <v>16</v>
      </c>
      <c r="B30" s="1">
        <f>ROUND(AVERAGE(B7,'2021'!M7),)</f>
        <v>1067</v>
      </c>
      <c r="C30" s="1">
        <f>ROUND(AVERAGE(B7:C7),)</f>
        <v>1071</v>
      </c>
      <c r="D30" s="1">
        <f>ROUND(AVERAGE(C7:D7),)</f>
        <v>1073</v>
      </c>
      <c r="E30" s="1">
        <f>ROUND(AVERAGE(D7:E7),)</f>
        <v>1074</v>
      </c>
      <c r="F30" s="1">
        <f>ROUND(AVERAGE(E7:F7),)</f>
        <v>1076</v>
      </c>
      <c r="G30" s="1">
        <f>ROUND(AVERAGE(F7:G7),)</f>
        <v>1079</v>
      </c>
      <c r="H30" s="1">
        <f>ROUND(AVERAGE(G7:H7),)</f>
        <v>1082</v>
      </c>
      <c r="I30" s="1">
        <f>ROUND(AVERAGE(H7:I7),)</f>
        <v>1085</v>
      </c>
      <c r="J30" s="1">
        <f>ROUND(AVERAGE(I7:J7),)</f>
        <v>1088</v>
      </c>
      <c r="K30" s="1">
        <f>ROUND(AVERAGE(J7:K7),)</f>
        <v>1093</v>
      </c>
      <c r="L30" s="1">
        <f>ROUND(AVERAGE(K7:L7),)</f>
        <v>1098</v>
      </c>
      <c r="M30" s="1">
        <f>ROUND(AVERAGE(L7:M7),)</f>
        <v>1102</v>
      </c>
      <c r="N30" s="1">
        <f t="shared" si="0"/>
        <v>1082.3333333333333</v>
      </c>
    </row>
    <row r="31" spans="1:14" x14ac:dyDescent="0.3">
      <c r="A31" t="s">
        <v>17</v>
      </c>
      <c r="B31" s="1">
        <f>ROUND(AVERAGE(B8,'2021'!M8),)</f>
        <v>73</v>
      </c>
      <c r="C31" s="1">
        <f>ROUND(AVERAGE(B8:C8),)</f>
        <v>73</v>
      </c>
      <c r="D31" s="1">
        <f>ROUND(AVERAGE(C8:D8),)</f>
        <v>73</v>
      </c>
      <c r="E31" s="1">
        <f>ROUND(AVERAGE(D8:E8),)</f>
        <v>73</v>
      </c>
      <c r="F31" s="1">
        <f>ROUND(AVERAGE(E8:F8),)</f>
        <v>73</v>
      </c>
      <c r="G31" s="1">
        <f>ROUND(AVERAGE(F8:G8),)</f>
        <v>73</v>
      </c>
      <c r="H31" s="1">
        <f>ROUND(AVERAGE(G8:H8),)</f>
        <v>73</v>
      </c>
      <c r="I31" s="1">
        <f>ROUND(AVERAGE(H8:I8),)</f>
        <v>73</v>
      </c>
      <c r="J31" s="1">
        <f>ROUND(AVERAGE(I8:J8),)</f>
        <v>73</v>
      </c>
      <c r="K31" s="1">
        <f>ROUND(AVERAGE(J8:K8),)</f>
        <v>73</v>
      </c>
      <c r="L31" s="1">
        <f>ROUND(AVERAGE(K8:L8),)</f>
        <v>73</v>
      </c>
      <c r="M31" s="1">
        <f>ROUND(AVERAGE(L8:M8),)</f>
        <v>73</v>
      </c>
      <c r="N31" s="1">
        <f t="shared" si="0"/>
        <v>73</v>
      </c>
    </row>
    <row r="32" spans="1:14" x14ac:dyDescent="0.3">
      <c r="A32" t="s">
        <v>18</v>
      </c>
      <c r="B32" s="1">
        <f>ROUND(AVERAGE(B9,'2021'!M9),)</f>
        <v>68</v>
      </c>
      <c r="C32" s="1">
        <f>ROUND(AVERAGE(B9:C9),)</f>
        <v>68</v>
      </c>
      <c r="D32" s="1">
        <f>ROUND(AVERAGE(C9:D9),)</f>
        <v>68</v>
      </c>
      <c r="E32" s="1">
        <f>ROUND(AVERAGE(D9:E9),)</f>
        <v>68</v>
      </c>
      <c r="F32" s="1">
        <f>ROUND(AVERAGE(E9:F9),)</f>
        <v>68</v>
      </c>
      <c r="G32" s="1">
        <f>ROUND(AVERAGE(F9:G9),)</f>
        <v>68</v>
      </c>
      <c r="H32" s="1">
        <f>ROUND(AVERAGE(G9:H9),)</f>
        <v>68</v>
      </c>
      <c r="I32" s="1">
        <f>ROUND(AVERAGE(H9:I9),)</f>
        <v>68</v>
      </c>
      <c r="J32" s="1">
        <f>ROUND(AVERAGE(I9:J9),)</f>
        <v>68</v>
      </c>
      <c r="K32" s="1">
        <f>ROUND(AVERAGE(J9:K9),)</f>
        <v>68</v>
      </c>
      <c r="L32" s="1">
        <f>ROUND(AVERAGE(K9:L9),)</f>
        <v>68</v>
      </c>
      <c r="M32" s="1">
        <f>ROUND(AVERAGE(L9:M9),)</f>
        <v>68</v>
      </c>
      <c r="N32" s="1">
        <f t="shared" si="0"/>
        <v>68</v>
      </c>
    </row>
    <row r="33" spans="1:14" x14ac:dyDescent="0.3">
      <c r="A33" t="s">
        <v>19</v>
      </c>
      <c r="B33" s="1">
        <f>ROUND(AVERAGE(B10,'2021'!M10),)</f>
        <v>11</v>
      </c>
      <c r="C33" s="1">
        <f>ROUND(AVERAGE(B10:C10),)</f>
        <v>11</v>
      </c>
      <c r="D33" s="1">
        <f>ROUND(AVERAGE(C10:D10),)</f>
        <v>11</v>
      </c>
      <c r="E33" s="1">
        <f>ROUND(AVERAGE(D10:E10),)</f>
        <v>11</v>
      </c>
      <c r="F33" s="1">
        <f>ROUND(AVERAGE(E10:F10),)</f>
        <v>11</v>
      </c>
      <c r="G33" s="1">
        <f>ROUND(AVERAGE(F10:G10),)</f>
        <v>11</v>
      </c>
      <c r="H33" s="1">
        <f>ROUND(AVERAGE(G10:H10),)</f>
        <v>11</v>
      </c>
      <c r="I33" s="1">
        <f>ROUND(AVERAGE(H10:I10),)</f>
        <v>11</v>
      </c>
      <c r="J33" s="1">
        <f>ROUND(AVERAGE(I10:J10),)</f>
        <v>11</v>
      </c>
      <c r="K33" s="1">
        <f>ROUND(AVERAGE(J10:K10),)</f>
        <v>11</v>
      </c>
      <c r="L33" s="1">
        <f>ROUND(AVERAGE(K10:L10),)</f>
        <v>11</v>
      </c>
      <c r="M33" s="1">
        <f>ROUND(AVERAGE(L10:M10),)</f>
        <v>11</v>
      </c>
      <c r="N33" s="1">
        <f t="shared" si="0"/>
        <v>11</v>
      </c>
    </row>
    <row r="34" spans="1:14" x14ac:dyDescent="0.3">
      <c r="A34" s="2" t="s">
        <v>20</v>
      </c>
      <c r="B34" s="3">
        <f>SUM(B27:B33)</f>
        <v>346859</v>
      </c>
      <c r="C34" s="3">
        <f t="shared" ref="C34:N34" si="1">SUM(C27:C33)</f>
        <v>347210</v>
      </c>
      <c r="D34" s="3">
        <f t="shared" si="1"/>
        <v>347346</v>
      </c>
      <c r="E34" s="3">
        <f t="shared" si="1"/>
        <v>347476</v>
      </c>
      <c r="F34" s="3">
        <f t="shared" si="1"/>
        <v>347630</v>
      </c>
      <c r="G34" s="3">
        <f t="shared" si="1"/>
        <v>347855</v>
      </c>
      <c r="H34" s="3">
        <f t="shared" si="1"/>
        <v>348077</v>
      </c>
      <c r="I34" s="3">
        <f t="shared" si="1"/>
        <v>348280</v>
      </c>
      <c r="J34" s="3">
        <f t="shared" si="1"/>
        <v>348551</v>
      </c>
      <c r="K34" s="3">
        <f t="shared" si="1"/>
        <v>348904</v>
      </c>
      <c r="L34" s="3">
        <f t="shared" si="1"/>
        <v>349310</v>
      </c>
      <c r="M34" s="3">
        <f t="shared" si="1"/>
        <v>349658</v>
      </c>
      <c r="N34" s="3">
        <f t="shared" si="1"/>
        <v>348096.33333333331</v>
      </c>
    </row>
    <row r="35" spans="1:14" x14ac:dyDescent="0.3">
      <c r="A35" t="s">
        <v>22</v>
      </c>
      <c r="B35" s="1">
        <f>ROUND(AVERAGE(B14,'2021'!M14),)</f>
        <v>63266</v>
      </c>
      <c r="C35" s="1">
        <f>ROUND(AVERAGE(C14,B14),)</f>
        <v>63342</v>
      </c>
      <c r="D35" s="1">
        <f t="shared" ref="D35:M37" si="2">ROUND(AVERAGE(D14,C14),)</f>
        <v>63419</v>
      </c>
      <c r="E35" s="1">
        <f t="shared" si="2"/>
        <v>63496</v>
      </c>
      <c r="F35" s="1">
        <f t="shared" si="2"/>
        <v>63572</v>
      </c>
      <c r="G35" s="1">
        <f t="shared" si="2"/>
        <v>63649</v>
      </c>
      <c r="H35" s="1">
        <f t="shared" si="2"/>
        <v>63725</v>
      </c>
      <c r="I35" s="1">
        <f t="shared" si="2"/>
        <v>63802</v>
      </c>
      <c r="J35" s="1">
        <f t="shared" si="2"/>
        <v>63879</v>
      </c>
      <c r="K35" s="1">
        <f t="shared" si="2"/>
        <v>63955</v>
      </c>
      <c r="L35" s="1">
        <f t="shared" si="2"/>
        <v>64032</v>
      </c>
      <c r="M35" s="1">
        <f t="shared" si="2"/>
        <v>64109</v>
      </c>
      <c r="N35" s="1">
        <f t="shared" ref="N35:N37" si="3">AVERAGE(B35:M35)</f>
        <v>63687.166666666664</v>
      </c>
    </row>
    <row r="36" spans="1:14" x14ac:dyDescent="0.3">
      <c r="A36" t="s">
        <v>28</v>
      </c>
      <c r="B36" s="1">
        <f>ROUND(AVERAGE(B15,'2021'!M15),)</f>
        <v>3321</v>
      </c>
      <c r="C36" s="1">
        <f>ROUND(AVERAGE(C15,B15),)</f>
        <v>3321</v>
      </c>
      <c r="D36" s="1">
        <f t="shared" si="2"/>
        <v>3321</v>
      </c>
      <c r="E36" s="1">
        <f t="shared" si="2"/>
        <v>3321</v>
      </c>
      <c r="F36" s="1">
        <f t="shared" si="2"/>
        <v>3321</v>
      </c>
      <c r="G36" s="1">
        <f t="shared" si="2"/>
        <v>3321</v>
      </c>
      <c r="H36" s="1">
        <f t="shared" si="2"/>
        <v>3321</v>
      </c>
      <c r="I36" s="1">
        <f t="shared" si="2"/>
        <v>3321</v>
      </c>
      <c r="J36" s="1">
        <f t="shared" si="2"/>
        <v>3321</v>
      </c>
      <c r="K36" s="1">
        <f t="shared" si="2"/>
        <v>3321</v>
      </c>
      <c r="L36" s="1">
        <f t="shared" si="2"/>
        <v>3321</v>
      </c>
      <c r="M36" s="1">
        <f t="shared" si="2"/>
        <v>3321</v>
      </c>
      <c r="N36" s="1">
        <f t="shared" si="3"/>
        <v>3321</v>
      </c>
    </row>
    <row r="37" spans="1:14" x14ac:dyDescent="0.3">
      <c r="A37" t="s">
        <v>23</v>
      </c>
      <c r="B37" s="1">
        <f>ROUND(AVERAGE(B16,'2021'!M16),)</f>
        <v>55</v>
      </c>
      <c r="C37" s="1">
        <f>ROUND(AVERAGE(C16,B16),)</f>
        <v>55</v>
      </c>
      <c r="D37" s="1">
        <f t="shared" si="2"/>
        <v>55</v>
      </c>
      <c r="E37" s="1">
        <f t="shared" si="2"/>
        <v>55</v>
      </c>
      <c r="F37" s="1">
        <f t="shared" si="2"/>
        <v>55</v>
      </c>
      <c r="G37" s="1">
        <f t="shared" si="2"/>
        <v>55</v>
      </c>
      <c r="H37" s="1">
        <f t="shared" si="2"/>
        <v>55</v>
      </c>
      <c r="I37" s="1">
        <f t="shared" si="2"/>
        <v>55</v>
      </c>
      <c r="J37" s="1">
        <f t="shared" si="2"/>
        <v>55</v>
      </c>
      <c r="K37" s="1">
        <f t="shared" si="2"/>
        <v>55</v>
      </c>
      <c r="L37" s="1">
        <f t="shared" si="2"/>
        <v>55</v>
      </c>
      <c r="M37" s="1">
        <f t="shared" si="2"/>
        <v>55</v>
      </c>
      <c r="N37" s="1">
        <f t="shared" si="3"/>
        <v>55</v>
      </c>
    </row>
    <row r="38" spans="1:14" x14ac:dyDescent="0.3">
      <c r="A38" s="2" t="s">
        <v>24</v>
      </c>
      <c r="B38" s="3">
        <f t="shared" ref="B38:M38" si="4">+B35+B36+B37</f>
        <v>66642</v>
      </c>
      <c r="C38" s="3">
        <f t="shared" si="4"/>
        <v>66718</v>
      </c>
      <c r="D38" s="3">
        <f t="shared" si="4"/>
        <v>66795</v>
      </c>
      <c r="E38" s="3">
        <f t="shared" si="4"/>
        <v>66872</v>
      </c>
      <c r="F38" s="3">
        <f t="shared" si="4"/>
        <v>66948</v>
      </c>
      <c r="G38" s="3">
        <f t="shared" si="4"/>
        <v>67025</v>
      </c>
      <c r="H38" s="3">
        <f t="shared" si="4"/>
        <v>67101</v>
      </c>
      <c r="I38" s="3">
        <f t="shared" si="4"/>
        <v>67178</v>
      </c>
      <c r="J38" s="3">
        <f t="shared" si="4"/>
        <v>67255</v>
      </c>
      <c r="K38" s="3">
        <f t="shared" si="4"/>
        <v>67331</v>
      </c>
      <c r="L38" s="3">
        <f t="shared" si="4"/>
        <v>67408</v>
      </c>
      <c r="M38" s="3">
        <f t="shared" si="4"/>
        <v>67485</v>
      </c>
      <c r="N38" s="3">
        <f>+N35+N36+N37</f>
        <v>67063.166666666657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95D3-BF54-45A5-8249-F6ED6028B2C1}">
  <dimension ref="A2:S38"/>
  <sheetViews>
    <sheetView topLeftCell="A16" workbookViewId="0">
      <selection activeCell="A2" sqref="A2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34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325179</v>
      </c>
      <c r="C4" s="1">
        <v>325765</v>
      </c>
      <c r="D4" s="1">
        <v>326194</v>
      </c>
      <c r="E4" s="1">
        <v>326568</v>
      </c>
      <c r="F4" s="1">
        <v>327000</v>
      </c>
      <c r="G4" s="1">
        <v>327479</v>
      </c>
      <c r="H4" s="1">
        <v>327762</v>
      </c>
      <c r="I4" s="1">
        <v>328168</v>
      </c>
      <c r="J4" s="1">
        <v>328825</v>
      </c>
      <c r="K4" s="1">
        <v>329175</v>
      </c>
      <c r="L4" s="1">
        <v>329897</v>
      </c>
      <c r="M4" s="1">
        <v>330264</v>
      </c>
    </row>
    <row r="5" spans="1:13" x14ac:dyDescent="0.3">
      <c r="A5" t="s">
        <v>14</v>
      </c>
      <c r="B5" s="1">
        <v>25494</v>
      </c>
      <c r="C5" s="1">
        <v>25513</v>
      </c>
      <c r="D5" s="1">
        <v>25474</v>
      </c>
      <c r="E5" s="1">
        <v>25456</v>
      </c>
      <c r="F5" s="1">
        <v>25472</v>
      </c>
      <c r="G5" s="1">
        <v>25475</v>
      </c>
      <c r="H5" s="1">
        <v>25452</v>
      </c>
      <c r="I5" s="1">
        <v>25480</v>
      </c>
      <c r="J5" s="1">
        <v>25471</v>
      </c>
      <c r="K5" s="1">
        <v>25509</v>
      </c>
      <c r="L5" s="1">
        <v>25556</v>
      </c>
      <c r="M5" s="1">
        <v>25520</v>
      </c>
    </row>
    <row r="6" spans="1:13" x14ac:dyDescent="0.3">
      <c r="A6" t="s">
        <v>16</v>
      </c>
      <c r="B6" s="1">
        <v>2965</v>
      </c>
      <c r="C6" s="1">
        <v>2967</v>
      </c>
      <c r="D6" s="1">
        <v>2970</v>
      </c>
      <c r="E6" s="1">
        <v>2972</v>
      </c>
      <c r="F6" s="1">
        <v>2974</v>
      </c>
      <c r="G6" s="1">
        <v>2975</v>
      </c>
      <c r="H6" s="1">
        <v>2974</v>
      </c>
      <c r="I6" s="1">
        <v>2960</v>
      </c>
      <c r="J6" s="1">
        <v>2975</v>
      </c>
      <c r="K6" s="1">
        <v>2975</v>
      </c>
      <c r="L6" s="1">
        <v>2928</v>
      </c>
      <c r="M6" s="1">
        <v>2973</v>
      </c>
    </row>
    <row r="7" spans="1:13" x14ac:dyDescent="0.3">
      <c r="A7" t="s">
        <v>17</v>
      </c>
      <c r="B7">
        <v>74</v>
      </c>
      <c r="C7">
        <v>75</v>
      </c>
      <c r="D7">
        <v>76</v>
      </c>
      <c r="E7">
        <v>76</v>
      </c>
      <c r="F7">
        <v>76</v>
      </c>
      <c r="G7">
        <v>75</v>
      </c>
      <c r="H7">
        <v>76</v>
      </c>
      <c r="I7">
        <v>76</v>
      </c>
      <c r="J7">
        <v>78</v>
      </c>
      <c r="K7">
        <v>78</v>
      </c>
      <c r="L7">
        <v>94</v>
      </c>
      <c r="M7">
        <v>73</v>
      </c>
    </row>
    <row r="8" spans="1:13" x14ac:dyDescent="0.3">
      <c r="A8" t="s">
        <v>18</v>
      </c>
      <c r="B8">
        <v>58</v>
      </c>
      <c r="C8">
        <v>58</v>
      </c>
      <c r="D8">
        <v>58</v>
      </c>
      <c r="E8">
        <v>58</v>
      </c>
      <c r="F8">
        <v>58</v>
      </c>
      <c r="G8">
        <v>60</v>
      </c>
      <c r="H8">
        <v>61</v>
      </c>
      <c r="I8">
        <v>60</v>
      </c>
      <c r="J8">
        <v>62</v>
      </c>
      <c r="K8">
        <v>63</v>
      </c>
      <c r="L8">
        <v>63</v>
      </c>
      <c r="M8">
        <v>61</v>
      </c>
    </row>
    <row r="9" spans="1:13" x14ac:dyDescent="0.3">
      <c r="A9" t="s">
        <v>19</v>
      </c>
      <c r="B9">
        <v>10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v>10</v>
      </c>
      <c r="J9">
        <v>10</v>
      </c>
      <c r="K9">
        <v>10</v>
      </c>
      <c r="L9">
        <v>10</v>
      </c>
      <c r="M9">
        <v>10</v>
      </c>
    </row>
    <row r="10" spans="1:13" x14ac:dyDescent="0.3">
      <c r="A10" s="2" t="s">
        <v>20</v>
      </c>
      <c r="B10" s="3">
        <v>353780</v>
      </c>
      <c r="C10" s="3">
        <v>354388</v>
      </c>
      <c r="D10" s="3">
        <v>354782</v>
      </c>
      <c r="E10" s="3">
        <v>355140</v>
      </c>
      <c r="F10" s="3">
        <v>355590</v>
      </c>
      <c r="G10" s="3">
        <v>356074</v>
      </c>
      <c r="H10" s="3">
        <v>356335</v>
      </c>
      <c r="I10" s="3">
        <v>356754</v>
      </c>
      <c r="J10" s="3">
        <v>357421</v>
      </c>
      <c r="K10" s="3">
        <v>357810</v>
      </c>
      <c r="L10" s="3">
        <v>358548</v>
      </c>
      <c r="M10" s="3">
        <v>358901</v>
      </c>
    </row>
    <row r="12" spans="1:13" x14ac:dyDescent="0.3">
      <c r="A12" t="s">
        <v>21</v>
      </c>
    </row>
    <row r="13" spans="1:13" x14ac:dyDescent="0.3">
      <c r="A13" t="s">
        <v>22</v>
      </c>
      <c r="B13" s="1">
        <v>63156</v>
      </c>
      <c r="C13" s="1">
        <v>63214</v>
      </c>
      <c r="D13" s="1">
        <v>63342</v>
      </c>
      <c r="E13" s="1">
        <v>63450</v>
      </c>
      <c r="F13" s="1">
        <v>63506</v>
      </c>
      <c r="G13" s="1">
        <v>63524</v>
      </c>
      <c r="H13" s="1">
        <v>63535</v>
      </c>
      <c r="I13" s="1">
        <v>63552</v>
      </c>
      <c r="J13" s="1">
        <v>63695</v>
      </c>
      <c r="K13" s="1">
        <v>63767</v>
      </c>
      <c r="L13" s="1">
        <v>63895</v>
      </c>
      <c r="M13" s="1">
        <v>63900</v>
      </c>
    </row>
    <row r="14" spans="1:13" x14ac:dyDescent="0.3">
      <c r="A14" t="s">
        <v>28</v>
      </c>
      <c r="B14" s="1">
        <v>3672</v>
      </c>
      <c r="C14" s="1">
        <v>3675</v>
      </c>
      <c r="D14" s="1">
        <v>3695</v>
      </c>
      <c r="E14" s="1">
        <v>3671</v>
      </c>
      <c r="F14" s="1">
        <v>3675</v>
      </c>
      <c r="G14" s="1">
        <v>3675</v>
      </c>
      <c r="H14" s="1">
        <v>3676</v>
      </c>
      <c r="I14" s="1">
        <v>3677</v>
      </c>
      <c r="J14" s="1">
        <v>3677</v>
      </c>
      <c r="K14" s="1">
        <v>3686</v>
      </c>
      <c r="L14" s="1">
        <v>3723</v>
      </c>
      <c r="M14" s="1">
        <v>3750</v>
      </c>
    </row>
    <row r="15" spans="1:13" x14ac:dyDescent="0.3">
      <c r="A15" t="s">
        <v>23</v>
      </c>
      <c r="B15">
        <v>53</v>
      </c>
      <c r="C15">
        <v>53</v>
      </c>
      <c r="D15">
        <v>53</v>
      </c>
      <c r="E15">
        <v>53</v>
      </c>
      <c r="F15">
        <v>53</v>
      </c>
      <c r="G15">
        <v>53</v>
      </c>
      <c r="H15">
        <v>52</v>
      </c>
      <c r="I15">
        <v>52</v>
      </c>
      <c r="J15">
        <v>52</v>
      </c>
      <c r="K15">
        <v>52</v>
      </c>
      <c r="L15">
        <v>52</v>
      </c>
      <c r="M15">
        <v>52</v>
      </c>
    </row>
    <row r="16" spans="1:13" x14ac:dyDescent="0.3">
      <c r="A16" s="2" t="s">
        <v>24</v>
      </c>
      <c r="B16" s="3">
        <v>66881</v>
      </c>
      <c r="C16" s="3">
        <v>66942</v>
      </c>
      <c r="D16" s="3">
        <v>67090</v>
      </c>
      <c r="E16" s="3">
        <v>67174</v>
      </c>
      <c r="F16" s="3">
        <v>67234</v>
      </c>
      <c r="G16" s="3">
        <v>67252</v>
      </c>
      <c r="H16" s="3">
        <v>67263</v>
      </c>
      <c r="I16" s="3">
        <v>67281</v>
      </c>
      <c r="J16" s="3">
        <v>67424</v>
      </c>
      <c r="K16" s="3">
        <v>67505</v>
      </c>
      <c r="L16" s="3">
        <v>67670</v>
      </c>
      <c r="M16" s="3">
        <v>67702</v>
      </c>
    </row>
    <row r="17" spans="1:19" x14ac:dyDescent="0.3">
      <c r="M17">
        <v>744</v>
      </c>
    </row>
    <row r="18" spans="1:19" x14ac:dyDescent="0.3">
      <c r="A18" t="s">
        <v>25</v>
      </c>
    </row>
    <row r="19" spans="1:19" x14ac:dyDescent="0.3">
      <c r="A19" t="s">
        <v>22</v>
      </c>
      <c r="B19">
        <v>7</v>
      </c>
      <c r="C19">
        <v>7</v>
      </c>
      <c r="D19">
        <v>7</v>
      </c>
      <c r="E19">
        <v>7</v>
      </c>
      <c r="F19">
        <v>7</v>
      </c>
      <c r="G19">
        <v>7</v>
      </c>
      <c r="H19">
        <v>7</v>
      </c>
      <c r="I19">
        <v>7</v>
      </c>
      <c r="J19">
        <v>7</v>
      </c>
      <c r="K19">
        <v>7</v>
      </c>
      <c r="L19">
        <v>7</v>
      </c>
      <c r="M19">
        <v>7</v>
      </c>
    </row>
    <row r="20" spans="1:19" x14ac:dyDescent="0.3">
      <c r="A20" t="s">
        <v>28</v>
      </c>
      <c r="B20">
        <v>134</v>
      </c>
      <c r="C20">
        <v>133</v>
      </c>
      <c r="D20">
        <v>133</v>
      </c>
      <c r="E20">
        <v>132</v>
      </c>
      <c r="F20">
        <v>131</v>
      </c>
      <c r="G20">
        <v>131</v>
      </c>
      <c r="H20">
        <v>131</v>
      </c>
      <c r="I20">
        <v>131</v>
      </c>
      <c r="J20">
        <v>131</v>
      </c>
      <c r="K20">
        <v>131</v>
      </c>
      <c r="L20">
        <v>132</v>
      </c>
      <c r="M20">
        <v>133</v>
      </c>
    </row>
    <row r="21" spans="1:19" x14ac:dyDescent="0.3">
      <c r="A21" t="s">
        <v>23</v>
      </c>
      <c r="B21">
        <v>47</v>
      </c>
      <c r="C21">
        <v>47</v>
      </c>
      <c r="D21">
        <v>47</v>
      </c>
      <c r="E21">
        <v>45</v>
      </c>
      <c r="F21">
        <v>46</v>
      </c>
      <c r="G21">
        <v>46</v>
      </c>
      <c r="H21">
        <v>45</v>
      </c>
      <c r="I21">
        <v>45</v>
      </c>
      <c r="J21">
        <v>45</v>
      </c>
      <c r="K21">
        <v>45</v>
      </c>
      <c r="L21">
        <v>44</v>
      </c>
      <c r="M21">
        <v>44</v>
      </c>
    </row>
    <row r="22" spans="1:19" x14ac:dyDescent="0.3">
      <c r="A22" s="2" t="s">
        <v>20</v>
      </c>
      <c r="B22" s="3">
        <v>188</v>
      </c>
      <c r="C22" s="3">
        <v>187</v>
      </c>
      <c r="D22" s="3">
        <v>187</v>
      </c>
      <c r="E22" s="3">
        <v>184</v>
      </c>
      <c r="F22" s="3">
        <v>184</v>
      </c>
      <c r="G22" s="3">
        <v>184</v>
      </c>
      <c r="H22" s="3">
        <v>183</v>
      </c>
      <c r="I22" s="3">
        <v>183</v>
      </c>
      <c r="J22" s="3">
        <v>183</v>
      </c>
      <c r="K22" s="3">
        <v>183</v>
      </c>
      <c r="L22" s="3">
        <v>183</v>
      </c>
      <c r="M22" s="3">
        <v>184</v>
      </c>
    </row>
    <row r="25" spans="1:19" x14ac:dyDescent="0.3">
      <c r="A25" t="s">
        <v>26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s="4" t="s">
        <v>27</v>
      </c>
      <c r="Q25" s="1"/>
    </row>
    <row r="26" spans="1:19" x14ac:dyDescent="0.3">
      <c r="A26" t="s">
        <v>13</v>
      </c>
      <c r="B26" s="1">
        <f>AVERAGE(B4,'2021 (2)'!M4)</f>
        <v>324953.5</v>
      </c>
      <c r="C26" s="1">
        <f>ROUND(AVERAGE(B4:C4),)</f>
        <v>325472</v>
      </c>
      <c r="D26" s="1">
        <f>ROUND(AVERAGE(C4:D4),)</f>
        <v>325980</v>
      </c>
      <c r="E26" s="1">
        <f>ROUND(AVERAGE(D4:E4),)</f>
        <v>326381</v>
      </c>
      <c r="F26" s="1">
        <f>ROUND(AVERAGE(E4:F4),)</f>
        <v>326784</v>
      </c>
      <c r="G26" s="1">
        <f>ROUND(AVERAGE(F4:G4),)</f>
        <v>327240</v>
      </c>
      <c r="H26" s="1">
        <f>ROUND(AVERAGE(G4:H4),)</f>
        <v>327621</v>
      </c>
      <c r="I26" s="1">
        <f>ROUND(AVERAGE(H4:I4),)</f>
        <v>327965</v>
      </c>
      <c r="J26" s="1">
        <f>ROUND(AVERAGE(I4:J4),)</f>
        <v>328497</v>
      </c>
      <c r="K26" s="1">
        <f>ROUND(AVERAGE(J4:K4),)</f>
        <v>329000</v>
      </c>
      <c r="L26" s="1">
        <f>ROUND(AVERAGE(K4:L4),)</f>
        <v>329536</v>
      </c>
      <c r="M26" s="1">
        <f>ROUND(AVERAGE(L4:M4),)</f>
        <v>330081</v>
      </c>
      <c r="N26" s="1">
        <f>AVERAGE(B26:M26)</f>
        <v>327459.20833333331</v>
      </c>
      <c r="S26" s="1"/>
    </row>
    <row r="27" spans="1:19" x14ac:dyDescent="0.3">
      <c r="A27" t="s">
        <v>14</v>
      </c>
      <c r="B27" s="1">
        <f>AVERAGE(B5,'2021 (2)'!M5)</f>
        <v>25486.5</v>
      </c>
      <c r="C27" s="1">
        <f>ROUND(AVERAGE(B5:C5),)</f>
        <v>25504</v>
      </c>
      <c r="D27" s="1">
        <f>ROUND(AVERAGE(C5:D5),)</f>
        <v>25494</v>
      </c>
      <c r="E27" s="1">
        <f>ROUND(AVERAGE(D5:E5),)</f>
        <v>25465</v>
      </c>
      <c r="F27" s="1">
        <f>ROUND(AVERAGE(E5:F5),)</f>
        <v>25464</v>
      </c>
      <c r="G27" s="1">
        <f>ROUND(AVERAGE(F5:G5),)</f>
        <v>25474</v>
      </c>
      <c r="H27" s="1">
        <f>ROUND(AVERAGE(G5:H5),)</f>
        <v>25464</v>
      </c>
      <c r="I27" s="1">
        <f>ROUND(AVERAGE(H5:I5),)</f>
        <v>25466</v>
      </c>
      <c r="J27" s="1">
        <f>ROUND(AVERAGE(I5:J5),)</f>
        <v>25476</v>
      </c>
      <c r="K27" s="1">
        <f>ROUND(AVERAGE(J5:K5),)</f>
        <v>25490</v>
      </c>
      <c r="L27" s="1">
        <f>ROUND(AVERAGE(K5:L5),)</f>
        <v>25533</v>
      </c>
      <c r="M27" s="1">
        <f>ROUND(AVERAGE(L5:M5),)</f>
        <v>25538</v>
      </c>
      <c r="N27" s="1">
        <f t="shared" ref="N27:N31" si="0">AVERAGE(B27:M27)</f>
        <v>25487.875</v>
      </c>
    </row>
    <row r="28" spans="1:19" x14ac:dyDescent="0.3">
      <c r="A28" t="s">
        <v>16</v>
      </c>
      <c r="B28" s="1">
        <f>AVERAGE(B6,'2021 (2)'!M6)</f>
        <v>2966</v>
      </c>
      <c r="C28" s="1">
        <f>ROUND(AVERAGE(B6:C6),)</f>
        <v>2966</v>
      </c>
      <c r="D28" s="1">
        <f>ROUND(AVERAGE(C6:D6),)</f>
        <v>2969</v>
      </c>
      <c r="E28" s="1">
        <f>ROUND(AVERAGE(D6:E6),)</f>
        <v>2971</v>
      </c>
      <c r="F28" s="1">
        <f>ROUND(AVERAGE(E6:F6),)</f>
        <v>2973</v>
      </c>
      <c r="G28" s="1">
        <f>ROUND(AVERAGE(F6:G6),)</f>
        <v>2975</v>
      </c>
      <c r="H28" s="1">
        <f>ROUND(AVERAGE(G6:H6),)</f>
        <v>2975</v>
      </c>
      <c r="I28" s="1">
        <f>ROUND(AVERAGE(H6:I6),)</f>
        <v>2967</v>
      </c>
      <c r="J28" s="1">
        <f>ROUND(AVERAGE(I6:J6),)</f>
        <v>2968</v>
      </c>
      <c r="K28" s="1">
        <f>ROUND(AVERAGE(J6:K6),)</f>
        <v>2975</v>
      </c>
      <c r="L28" s="1">
        <f>ROUND(AVERAGE(K6:L6),)</f>
        <v>2952</v>
      </c>
      <c r="M28" s="1">
        <f>ROUND(AVERAGE(L6:M6),)</f>
        <v>2951</v>
      </c>
      <c r="N28" s="1">
        <f t="shared" si="0"/>
        <v>2967.3333333333335</v>
      </c>
    </row>
    <row r="29" spans="1:19" x14ac:dyDescent="0.3">
      <c r="A29" t="s">
        <v>17</v>
      </c>
      <c r="B29" s="1">
        <f>AVERAGE(B7,'2021 (2)'!M7)</f>
        <v>73.5</v>
      </c>
      <c r="C29" s="1">
        <f>ROUND(AVERAGE(B7:C7),)</f>
        <v>75</v>
      </c>
      <c r="D29" s="1">
        <f>ROUND(AVERAGE(C7:D7),)</f>
        <v>76</v>
      </c>
      <c r="E29" s="1">
        <f>ROUND(AVERAGE(D7:E7),)</f>
        <v>76</v>
      </c>
      <c r="F29" s="1">
        <f>ROUND(AVERAGE(E7:F7),)</f>
        <v>76</v>
      </c>
      <c r="G29" s="1">
        <f>ROUND(AVERAGE(F7:G7),)</f>
        <v>76</v>
      </c>
      <c r="H29" s="1">
        <f>ROUND(AVERAGE(G7:H7),)</f>
        <v>76</v>
      </c>
      <c r="I29" s="1">
        <f>ROUND(AVERAGE(H7:I7),)</f>
        <v>76</v>
      </c>
      <c r="J29" s="1">
        <f>ROUND(AVERAGE(I7:J7),)</f>
        <v>77</v>
      </c>
      <c r="K29" s="1">
        <f>ROUND(AVERAGE(J7:K7),)</f>
        <v>78</v>
      </c>
      <c r="L29" s="1">
        <f>ROUND(AVERAGE(K7:L7),)</f>
        <v>86</v>
      </c>
      <c r="M29" s="1">
        <f>ROUND(AVERAGE(L7:M7),)</f>
        <v>84</v>
      </c>
      <c r="N29" s="1">
        <f t="shared" si="0"/>
        <v>77.458333333333329</v>
      </c>
    </row>
    <row r="30" spans="1:19" x14ac:dyDescent="0.3">
      <c r="A30" t="s">
        <v>18</v>
      </c>
      <c r="B30" s="1">
        <f>AVERAGE(B8,'2021 (2)'!M8)</f>
        <v>58</v>
      </c>
      <c r="C30" s="1">
        <f>ROUND(AVERAGE(B8:C8),)</f>
        <v>58</v>
      </c>
      <c r="D30" s="1">
        <f>ROUND(AVERAGE(C8:D8),)</f>
        <v>58</v>
      </c>
      <c r="E30" s="1">
        <f>ROUND(AVERAGE(D8:E8),)</f>
        <v>58</v>
      </c>
      <c r="F30" s="1">
        <f>ROUND(AVERAGE(E8:F8),)</f>
        <v>58</v>
      </c>
      <c r="G30" s="1">
        <f>ROUND(AVERAGE(F8:G8),)</f>
        <v>59</v>
      </c>
      <c r="H30" s="1">
        <f>ROUND(AVERAGE(G8:H8),)</f>
        <v>61</v>
      </c>
      <c r="I30" s="1">
        <f>ROUND(AVERAGE(H8:I8),)</f>
        <v>61</v>
      </c>
      <c r="J30" s="1">
        <f>ROUND(AVERAGE(I8:J8),)</f>
        <v>61</v>
      </c>
      <c r="K30" s="1">
        <f>ROUND(AVERAGE(J8:K8),)</f>
        <v>63</v>
      </c>
      <c r="L30" s="1">
        <f>ROUND(AVERAGE(K8:L8),)</f>
        <v>63</v>
      </c>
      <c r="M30" s="1">
        <f>ROUND(AVERAGE(L8:M8),)</f>
        <v>62</v>
      </c>
      <c r="N30" s="1">
        <f t="shared" si="0"/>
        <v>60</v>
      </c>
    </row>
    <row r="31" spans="1:19" x14ac:dyDescent="0.3">
      <c r="A31" t="s">
        <v>19</v>
      </c>
      <c r="B31" s="1">
        <f>AVERAGE(B9,'2021 (2)'!M9)</f>
        <v>10</v>
      </c>
      <c r="C31" s="1">
        <f>ROUND(AVERAGE(B9:C9),)</f>
        <v>10</v>
      </c>
      <c r="D31" s="1">
        <f>ROUND(AVERAGE(C9:D9),)</f>
        <v>10</v>
      </c>
      <c r="E31" s="1">
        <f>ROUND(AVERAGE(D9:E9),)</f>
        <v>10</v>
      </c>
      <c r="F31" s="1">
        <f>ROUND(AVERAGE(E9:F9),)</f>
        <v>10</v>
      </c>
      <c r="G31" s="1">
        <f>ROUND(AVERAGE(F9:G9),)</f>
        <v>10</v>
      </c>
      <c r="H31" s="1">
        <f>ROUND(AVERAGE(G9:H9),)</f>
        <v>10</v>
      </c>
      <c r="I31" s="1">
        <f>ROUND(AVERAGE(H9:I9),)</f>
        <v>10</v>
      </c>
      <c r="J31" s="1">
        <f>ROUND(AVERAGE(I9:J9),)</f>
        <v>10</v>
      </c>
      <c r="K31" s="1">
        <f>ROUND(AVERAGE(J9:K9),)</f>
        <v>10</v>
      </c>
      <c r="L31" s="1">
        <f>ROUND(AVERAGE(K9:L9),)</f>
        <v>10</v>
      </c>
      <c r="M31" s="1">
        <f>ROUND(AVERAGE(L9:M9),)</f>
        <v>10</v>
      </c>
      <c r="N31" s="1">
        <f t="shared" si="0"/>
        <v>10</v>
      </c>
    </row>
    <row r="32" spans="1:19" x14ac:dyDescent="0.3">
      <c r="A32" s="2" t="s">
        <v>20</v>
      </c>
      <c r="B32" s="3">
        <f>SUM(B26:B31)</f>
        <v>353547.5</v>
      </c>
      <c r="C32" s="3">
        <f>SUM(C26:C31)</f>
        <v>354085</v>
      </c>
      <c r="D32" s="3">
        <f>SUM(D26:D31)</f>
        <v>354587</v>
      </c>
      <c r="E32" s="3">
        <f>SUM(E26:E31)</f>
        <v>354961</v>
      </c>
      <c r="F32" s="3">
        <f>SUM(F26:F31)</f>
        <v>355365</v>
      </c>
      <c r="G32" s="3">
        <f>SUM(G26:G31)</f>
        <v>355834</v>
      </c>
      <c r="H32" s="3">
        <f>SUM(H26:H31)</f>
        <v>356207</v>
      </c>
      <c r="I32" s="3">
        <f>SUM(I26:I31)</f>
        <v>356545</v>
      </c>
      <c r="J32" s="3">
        <f>SUM(J26:J31)</f>
        <v>357089</v>
      </c>
      <c r="K32" s="3">
        <f>SUM(K26:K31)</f>
        <v>357616</v>
      </c>
      <c r="L32" s="3">
        <f>SUM(L26:L31)</f>
        <v>358180</v>
      </c>
      <c r="M32" s="3">
        <f>SUM(M26:M31)</f>
        <v>358726</v>
      </c>
      <c r="N32" s="3">
        <f>SUM(N26:N31)</f>
        <v>356061.87499999994</v>
      </c>
    </row>
    <row r="33" spans="1:14" x14ac:dyDescent="0.3">
      <c r="A33" t="s">
        <v>22</v>
      </c>
      <c r="B33" s="1">
        <f>ROUND(AVERAGE(B13,'2021 (2)'!M13),)</f>
        <v>63094</v>
      </c>
      <c r="C33" s="1">
        <f>ROUND(AVERAGE(C13,B13),)</f>
        <v>63185</v>
      </c>
      <c r="D33" s="1">
        <f>ROUND(AVERAGE(D13,C13),)</f>
        <v>63278</v>
      </c>
      <c r="E33" s="1">
        <f>ROUND(AVERAGE(E13,D13),)</f>
        <v>63396</v>
      </c>
      <c r="F33" s="1">
        <f>ROUND(AVERAGE(F13,E13),)</f>
        <v>63478</v>
      </c>
      <c r="G33" s="1">
        <f>ROUND(AVERAGE(G13,F13),)</f>
        <v>63515</v>
      </c>
      <c r="H33" s="1">
        <f>ROUND(AVERAGE(H13,G13),)</f>
        <v>63530</v>
      </c>
      <c r="I33" s="1">
        <f>ROUND(AVERAGE(I13,H13),)</f>
        <v>63544</v>
      </c>
      <c r="J33" s="1">
        <f>ROUND(AVERAGE(J13,I13),)</f>
        <v>63624</v>
      </c>
      <c r="K33" s="1">
        <f>ROUND(AVERAGE(K13,J13),)</f>
        <v>63731</v>
      </c>
      <c r="L33" s="1">
        <f>ROUND(AVERAGE(L13,K13),)</f>
        <v>63831</v>
      </c>
      <c r="M33" s="1">
        <f>ROUND(AVERAGE(M13,L13),)</f>
        <v>63898</v>
      </c>
      <c r="N33" s="1">
        <f t="shared" ref="N33:N35" si="1">AVERAGE(B33:M33)</f>
        <v>63508.666666666664</v>
      </c>
    </row>
    <row r="34" spans="1:14" x14ac:dyDescent="0.3">
      <c r="A34" t="s">
        <v>28</v>
      </c>
      <c r="B34" s="1">
        <f>ROUND(AVERAGE(B14,'2021 (2)'!M14),)</f>
        <v>3673</v>
      </c>
      <c r="C34" s="1">
        <f>ROUND(AVERAGE(C14,B14),)</f>
        <v>3674</v>
      </c>
      <c r="D34" s="1">
        <f>ROUND(AVERAGE(D14,C14),)</f>
        <v>3685</v>
      </c>
      <c r="E34" s="1">
        <f>ROUND(AVERAGE(E14,D14),)</f>
        <v>3683</v>
      </c>
      <c r="F34" s="1">
        <f>ROUND(AVERAGE(F14,E14),)</f>
        <v>3673</v>
      </c>
      <c r="G34" s="1">
        <f>ROUND(AVERAGE(G14,F14),)</f>
        <v>3675</v>
      </c>
      <c r="H34" s="1">
        <f>ROUND(AVERAGE(H14,G14),)</f>
        <v>3676</v>
      </c>
      <c r="I34" s="1">
        <f>ROUND(AVERAGE(I14,H14),)</f>
        <v>3677</v>
      </c>
      <c r="J34" s="1">
        <f>ROUND(AVERAGE(J14,I14),)</f>
        <v>3677</v>
      </c>
      <c r="K34" s="1">
        <f>ROUND(AVERAGE(K14,J14),)</f>
        <v>3682</v>
      </c>
      <c r="L34" s="1">
        <f>ROUND(AVERAGE(L14,K14),)</f>
        <v>3705</v>
      </c>
      <c r="M34" s="1">
        <f>ROUND(AVERAGE(M14,L14),)</f>
        <v>3737</v>
      </c>
      <c r="N34" s="1">
        <f t="shared" si="1"/>
        <v>3684.75</v>
      </c>
    </row>
    <row r="35" spans="1:14" x14ac:dyDescent="0.3">
      <c r="A35" t="s">
        <v>23</v>
      </c>
      <c r="B35" s="1">
        <f>ROUND(AVERAGE(B15,'2021 (2)'!M15),)</f>
        <v>53</v>
      </c>
      <c r="C35" s="1">
        <f>ROUND(AVERAGE(C15,B15),)</f>
        <v>53</v>
      </c>
      <c r="D35" s="1">
        <f>ROUND(AVERAGE(D15,C15),)</f>
        <v>53</v>
      </c>
      <c r="E35" s="1">
        <f>ROUND(AVERAGE(E15,D15),)</f>
        <v>53</v>
      </c>
      <c r="F35" s="1">
        <f>ROUND(AVERAGE(F15,E15),)</f>
        <v>53</v>
      </c>
      <c r="G35" s="1">
        <f>ROUND(AVERAGE(G15,F15),)</f>
        <v>53</v>
      </c>
      <c r="H35" s="1">
        <f>ROUND(AVERAGE(H15,G15),)</f>
        <v>53</v>
      </c>
      <c r="I35" s="1">
        <f>ROUND(AVERAGE(I15,H15),)</f>
        <v>52</v>
      </c>
      <c r="J35" s="1">
        <f>ROUND(AVERAGE(J15,I15),)</f>
        <v>52</v>
      </c>
      <c r="K35" s="1">
        <f>ROUND(AVERAGE(K15,J15),)</f>
        <v>52</v>
      </c>
      <c r="L35" s="1">
        <f>ROUND(AVERAGE(L15,K15),)</f>
        <v>52</v>
      </c>
      <c r="M35" s="1">
        <f>ROUND(AVERAGE(M15,L15),)</f>
        <v>52</v>
      </c>
      <c r="N35" s="1">
        <f t="shared" si="1"/>
        <v>52.583333333333336</v>
      </c>
    </row>
    <row r="36" spans="1:14" x14ac:dyDescent="0.3">
      <c r="A36" s="2" t="s">
        <v>24</v>
      </c>
      <c r="B36" s="3">
        <f t="shared" ref="B36:M36" si="2">+B33+B34+B35</f>
        <v>66820</v>
      </c>
      <c r="C36" s="3">
        <f t="shared" si="2"/>
        <v>66912</v>
      </c>
      <c r="D36" s="3">
        <f t="shared" si="2"/>
        <v>67016</v>
      </c>
      <c r="E36" s="3">
        <f t="shared" si="2"/>
        <v>67132</v>
      </c>
      <c r="F36" s="3">
        <f t="shared" si="2"/>
        <v>67204</v>
      </c>
      <c r="G36" s="3">
        <f t="shared" si="2"/>
        <v>67243</v>
      </c>
      <c r="H36" s="3">
        <f t="shared" si="2"/>
        <v>67259</v>
      </c>
      <c r="I36" s="3">
        <f t="shared" si="2"/>
        <v>67273</v>
      </c>
      <c r="J36" s="3">
        <f t="shared" si="2"/>
        <v>67353</v>
      </c>
      <c r="K36" s="3">
        <f t="shared" si="2"/>
        <v>67465</v>
      </c>
      <c r="L36" s="3">
        <f t="shared" si="2"/>
        <v>67588</v>
      </c>
      <c r="M36" s="3">
        <f t="shared" si="2"/>
        <v>67687</v>
      </c>
      <c r="N36" s="3">
        <f>+N33+N34+N35</f>
        <v>67245.999999999985</v>
      </c>
    </row>
    <row r="38" spans="1:14" x14ac:dyDescent="0.3">
      <c r="A38" t="s">
        <v>29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389F-7002-45CE-BE9F-F0433EDF513B}">
  <dimension ref="A2:N38"/>
  <sheetViews>
    <sheetView topLeftCell="A16" workbookViewId="0">
      <selection activeCell="O34" sqref="O34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30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321692</v>
      </c>
      <c r="C4" s="1">
        <v>321830</v>
      </c>
      <c r="D4" s="1">
        <v>321939</v>
      </c>
      <c r="E4" s="1">
        <v>322068</v>
      </c>
      <c r="F4" s="1">
        <v>322221</v>
      </c>
      <c r="G4" s="1">
        <v>322487</v>
      </c>
      <c r="H4" s="1">
        <v>322632</v>
      </c>
      <c r="I4" s="1">
        <v>322861</v>
      </c>
      <c r="J4" s="1">
        <v>323137</v>
      </c>
      <c r="K4" s="1">
        <v>323521</v>
      </c>
      <c r="L4" s="1">
        <v>323897</v>
      </c>
      <c r="M4" s="1">
        <v>324174</v>
      </c>
    </row>
    <row r="5" spans="1:13" x14ac:dyDescent="0.3">
      <c r="A5" t="s">
        <v>14</v>
      </c>
      <c r="B5" s="1">
        <v>25652</v>
      </c>
      <c r="C5" s="1">
        <v>25659</v>
      </c>
      <c r="D5" s="1">
        <v>25665</v>
      </c>
      <c r="E5" s="1">
        <v>25672</v>
      </c>
      <c r="F5" s="1">
        <v>25679</v>
      </c>
      <c r="G5" s="1">
        <v>25693</v>
      </c>
      <c r="H5" s="1">
        <v>25700</v>
      </c>
      <c r="I5" s="1">
        <v>25712</v>
      </c>
      <c r="J5" s="1">
        <v>25726</v>
      </c>
      <c r="K5" s="1">
        <v>25745</v>
      </c>
      <c r="L5" s="1">
        <v>25764</v>
      </c>
      <c r="M5" s="1">
        <v>25777</v>
      </c>
    </row>
    <row r="6" spans="1:13" x14ac:dyDescent="0.3">
      <c r="A6" t="s">
        <v>15</v>
      </c>
      <c r="B6" s="1">
        <v>1890</v>
      </c>
      <c r="C6" s="1">
        <v>1884</v>
      </c>
      <c r="D6" s="1">
        <v>1878</v>
      </c>
      <c r="E6" s="1">
        <v>1871</v>
      </c>
      <c r="F6" s="1">
        <v>1865</v>
      </c>
      <c r="G6" s="1">
        <v>1859</v>
      </c>
      <c r="H6" s="1">
        <v>1853</v>
      </c>
      <c r="I6" s="1">
        <v>1847</v>
      </c>
      <c r="J6" s="1">
        <v>1840</v>
      </c>
      <c r="K6" s="1">
        <v>1834</v>
      </c>
      <c r="L6" s="1">
        <v>1828</v>
      </c>
      <c r="M6" s="1">
        <v>1822</v>
      </c>
    </row>
    <row r="7" spans="1:13" x14ac:dyDescent="0.3">
      <c r="A7" t="s">
        <v>16</v>
      </c>
      <c r="B7" s="1">
        <v>1112</v>
      </c>
      <c r="C7" s="1">
        <v>1114</v>
      </c>
      <c r="D7" s="1">
        <v>1116</v>
      </c>
      <c r="E7" s="1">
        <v>1117</v>
      </c>
      <c r="F7" s="1">
        <v>1119</v>
      </c>
      <c r="G7" s="1">
        <v>1123</v>
      </c>
      <c r="H7" s="1">
        <v>1125</v>
      </c>
      <c r="I7" s="1">
        <v>1128</v>
      </c>
      <c r="J7" s="1">
        <v>1131</v>
      </c>
      <c r="K7" s="1">
        <v>1137</v>
      </c>
      <c r="L7" s="1">
        <v>1142</v>
      </c>
      <c r="M7" s="1">
        <v>1145</v>
      </c>
    </row>
    <row r="8" spans="1:13" x14ac:dyDescent="0.3">
      <c r="A8" t="s">
        <v>17</v>
      </c>
      <c r="B8">
        <v>73</v>
      </c>
      <c r="C8">
        <v>73</v>
      </c>
      <c r="D8">
        <v>73</v>
      </c>
      <c r="E8">
        <v>73</v>
      </c>
      <c r="F8">
        <v>73</v>
      </c>
      <c r="G8">
        <v>73</v>
      </c>
      <c r="H8">
        <v>73</v>
      </c>
      <c r="I8">
        <v>73</v>
      </c>
      <c r="J8">
        <v>73</v>
      </c>
      <c r="K8">
        <v>73</v>
      </c>
      <c r="L8">
        <v>73</v>
      </c>
      <c r="M8">
        <v>73</v>
      </c>
    </row>
    <row r="9" spans="1:13" x14ac:dyDescent="0.3">
      <c r="A9" t="s">
        <v>18</v>
      </c>
      <c r="B9">
        <v>68</v>
      </c>
      <c r="C9">
        <v>68</v>
      </c>
      <c r="D9">
        <v>68</v>
      </c>
      <c r="E9">
        <v>68</v>
      </c>
      <c r="F9">
        <v>68</v>
      </c>
      <c r="G9">
        <v>68</v>
      </c>
      <c r="H9">
        <v>68</v>
      </c>
      <c r="I9">
        <v>68</v>
      </c>
      <c r="J9">
        <v>68</v>
      </c>
      <c r="K9">
        <v>68</v>
      </c>
      <c r="L9">
        <v>68</v>
      </c>
      <c r="M9">
        <v>68</v>
      </c>
    </row>
    <row r="10" spans="1:13" x14ac:dyDescent="0.3">
      <c r="A10" t="s">
        <v>19</v>
      </c>
      <c r="B10">
        <v>11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11</v>
      </c>
      <c r="K10">
        <v>11</v>
      </c>
      <c r="L10">
        <v>11</v>
      </c>
      <c r="M10">
        <v>11</v>
      </c>
    </row>
    <row r="11" spans="1:13" x14ac:dyDescent="0.3">
      <c r="A11" s="2" t="s">
        <v>20</v>
      </c>
      <c r="B11" s="3">
        <v>350498</v>
      </c>
      <c r="C11" s="3">
        <v>350639</v>
      </c>
      <c r="D11" s="3">
        <v>350750</v>
      </c>
      <c r="E11" s="3">
        <v>350880</v>
      </c>
      <c r="F11" s="3">
        <v>351036</v>
      </c>
      <c r="G11" s="3">
        <v>351314</v>
      </c>
      <c r="H11" s="3">
        <v>351462</v>
      </c>
      <c r="I11" s="3">
        <v>351700</v>
      </c>
      <c r="J11" s="3">
        <v>351986</v>
      </c>
      <c r="K11" s="3">
        <v>352389</v>
      </c>
      <c r="L11" s="3">
        <v>352783</v>
      </c>
      <c r="M11" s="3">
        <v>353070</v>
      </c>
    </row>
    <row r="13" spans="1:13" x14ac:dyDescent="0.3">
      <c r="A13" t="s">
        <v>21</v>
      </c>
    </row>
    <row r="14" spans="1:13" x14ac:dyDescent="0.3">
      <c r="A14" t="s">
        <v>22</v>
      </c>
      <c r="B14" s="1">
        <v>64223</v>
      </c>
      <c r="C14" s="1">
        <v>64300</v>
      </c>
      <c r="D14" s="1">
        <v>64376</v>
      </c>
      <c r="E14" s="1">
        <v>64453</v>
      </c>
      <c r="F14" s="1">
        <v>64530</v>
      </c>
      <c r="G14" s="1">
        <v>64606</v>
      </c>
      <c r="H14" s="1">
        <v>64683</v>
      </c>
      <c r="I14" s="1">
        <v>64760</v>
      </c>
      <c r="J14" s="1">
        <v>64836</v>
      </c>
      <c r="K14" s="1">
        <v>64913</v>
      </c>
      <c r="L14" s="1">
        <v>64990</v>
      </c>
      <c r="M14" s="1">
        <v>65066</v>
      </c>
    </row>
    <row r="15" spans="1:13" x14ac:dyDescent="0.3">
      <c r="A15" t="s">
        <v>28</v>
      </c>
      <c r="B15" s="1">
        <v>3321</v>
      </c>
      <c r="C15" s="1">
        <v>3321</v>
      </c>
      <c r="D15" s="1">
        <v>3321</v>
      </c>
      <c r="E15" s="1">
        <v>3321</v>
      </c>
      <c r="F15" s="1">
        <v>3321</v>
      </c>
      <c r="G15" s="1">
        <v>3321</v>
      </c>
      <c r="H15" s="1">
        <v>3321</v>
      </c>
      <c r="I15" s="1">
        <v>3321</v>
      </c>
      <c r="J15" s="1">
        <v>3321</v>
      </c>
      <c r="K15" s="1">
        <v>3321</v>
      </c>
      <c r="L15" s="1">
        <v>3321</v>
      </c>
      <c r="M15" s="1">
        <v>3321</v>
      </c>
    </row>
    <row r="16" spans="1:13" x14ac:dyDescent="0.3">
      <c r="A16" t="s">
        <v>23</v>
      </c>
      <c r="B16">
        <v>53</v>
      </c>
      <c r="C16">
        <v>53</v>
      </c>
      <c r="D16">
        <v>53</v>
      </c>
      <c r="E16">
        <v>53</v>
      </c>
      <c r="F16">
        <v>53</v>
      </c>
      <c r="G16">
        <v>53</v>
      </c>
      <c r="H16">
        <v>53</v>
      </c>
      <c r="I16">
        <v>53</v>
      </c>
      <c r="J16">
        <v>53</v>
      </c>
      <c r="K16">
        <v>53</v>
      </c>
      <c r="L16">
        <v>53</v>
      </c>
      <c r="M16">
        <v>53</v>
      </c>
    </row>
    <row r="17" spans="1:14" x14ac:dyDescent="0.3">
      <c r="A17" s="2" t="s">
        <v>24</v>
      </c>
      <c r="B17" s="3">
        <v>67597</v>
      </c>
      <c r="C17" s="3">
        <v>67674</v>
      </c>
      <c r="D17" s="3">
        <v>67750</v>
      </c>
      <c r="E17" s="3">
        <v>67827</v>
      </c>
      <c r="F17" s="3">
        <v>67904</v>
      </c>
      <c r="G17" s="3">
        <v>67980</v>
      </c>
      <c r="H17" s="3">
        <v>68057</v>
      </c>
      <c r="I17" s="3">
        <v>68134</v>
      </c>
      <c r="J17" s="3">
        <v>68210</v>
      </c>
      <c r="K17" s="3">
        <v>68287</v>
      </c>
      <c r="L17" s="3">
        <v>68364</v>
      </c>
      <c r="M17" s="3">
        <v>68440</v>
      </c>
    </row>
    <row r="19" spans="1:14" x14ac:dyDescent="0.3">
      <c r="A19" t="s">
        <v>25</v>
      </c>
    </row>
    <row r="20" spans="1:14" x14ac:dyDescent="0.3">
      <c r="A20" t="s">
        <v>22</v>
      </c>
      <c r="B20">
        <v>7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</row>
    <row r="21" spans="1:14" x14ac:dyDescent="0.3">
      <c r="A21" t="s">
        <v>28</v>
      </c>
      <c r="B21">
        <v>131</v>
      </c>
      <c r="C21">
        <v>132</v>
      </c>
      <c r="D21">
        <v>131</v>
      </c>
      <c r="E21">
        <v>130</v>
      </c>
      <c r="F21">
        <v>130</v>
      </c>
      <c r="G21">
        <v>131</v>
      </c>
      <c r="H21">
        <v>131</v>
      </c>
      <c r="I21">
        <v>131</v>
      </c>
      <c r="J21">
        <v>131</v>
      </c>
      <c r="K21">
        <v>131</v>
      </c>
      <c r="L21">
        <v>128</v>
      </c>
      <c r="M21">
        <v>129</v>
      </c>
    </row>
    <row r="22" spans="1:14" x14ac:dyDescent="0.3">
      <c r="A22" t="s">
        <v>23</v>
      </c>
      <c r="B22">
        <v>44</v>
      </c>
      <c r="C22">
        <v>44</v>
      </c>
      <c r="D22">
        <v>41</v>
      </c>
      <c r="E22">
        <v>43</v>
      </c>
      <c r="F22">
        <v>44</v>
      </c>
      <c r="G22">
        <v>45</v>
      </c>
      <c r="H22">
        <v>44</v>
      </c>
      <c r="I22">
        <v>44</v>
      </c>
      <c r="J22">
        <v>44</v>
      </c>
      <c r="K22">
        <v>43</v>
      </c>
      <c r="L22">
        <v>42</v>
      </c>
      <c r="M22">
        <v>41</v>
      </c>
    </row>
    <row r="23" spans="1:14" x14ac:dyDescent="0.3">
      <c r="A23" s="2" t="s">
        <v>20</v>
      </c>
      <c r="B23" s="3">
        <v>182</v>
      </c>
      <c r="C23" s="3">
        <v>183</v>
      </c>
      <c r="D23" s="3">
        <v>179</v>
      </c>
      <c r="E23" s="3">
        <v>180</v>
      </c>
      <c r="F23" s="3">
        <v>181</v>
      </c>
      <c r="G23" s="3">
        <v>183</v>
      </c>
      <c r="H23" s="3">
        <v>182</v>
      </c>
      <c r="I23" s="3">
        <v>182</v>
      </c>
      <c r="J23" s="3">
        <v>182</v>
      </c>
      <c r="K23" s="3">
        <v>181</v>
      </c>
      <c r="L23" s="3">
        <v>177</v>
      </c>
      <c r="M23" s="3">
        <v>177</v>
      </c>
    </row>
    <row r="26" spans="1:14" x14ac:dyDescent="0.3">
      <c r="A26" t="s">
        <v>26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s="4" t="s">
        <v>27</v>
      </c>
    </row>
    <row r="27" spans="1:14" x14ac:dyDescent="0.3">
      <c r="A27" t="s">
        <v>13</v>
      </c>
      <c r="B27" s="1">
        <f>ROUND(AVERAGE(B4,'2022'!M4),)</f>
        <v>321357</v>
      </c>
      <c r="C27" s="1">
        <f>ROUND(AVERAGE(B4:C4),)</f>
        <v>321761</v>
      </c>
      <c r="D27" s="1">
        <f>ROUND(AVERAGE(C4:D4),)</f>
        <v>321885</v>
      </c>
      <c r="E27" s="1">
        <f>ROUND(AVERAGE(D4:E4),)</f>
        <v>322004</v>
      </c>
      <c r="F27" s="1">
        <f>ROUND(AVERAGE(E4:F4),)</f>
        <v>322145</v>
      </c>
      <c r="G27" s="1">
        <f>ROUND(AVERAGE(F4:G4),)</f>
        <v>322354</v>
      </c>
      <c r="H27" s="1">
        <f>ROUND(AVERAGE(G4:H4),)</f>
        <v>322560</v>
      </c>
      <c r="I27" s="1">
        <f>ROUND(AVERAGE(H4:I4),)</f>
        <v>322747</v>
      </c>
      <c r="J27" s="1">
        <f>ROUND(AVERAGE(I4:J4),)</f>
        <v>322999</v>
      </c>
      <c r="K27" s="1">
        <f>ROUND(AVERAGE(J4:K4),)</f>
        <v>323329</v>
      </c>
      <c r="L27" s="1">
        <f>ROUND(AVERAGE(K4:L4),)</f>
        <v>323709</v>
      </c>
      <c r="M27" s="1">
        <f>ROUND(AVERAGE(L4:M4),)</f>
        <v>324036</v>
      </c>
      <c r="N27" s="1">
        <f>AVERAGE(B27:M27)</f>
        <v>322573.83333333331</v>
      </c>
    </row>
    <row r="28" spans="1:14" x14ac:dyDescent="0.3">
      <c r="A28" t="s">
        <v>14</v>
      </c>
      <c r="B28" s="1">
        <f>ROUND(AVERAGE(B5,'2022'!M5),)</f>
        <v>25642</v>
      </c>
      <c r="C28" s="1">
        <f>ROUND(AVERAGE(B5:C5),)</f>
        <v>25656</v>
      </c>
      <c r="D28" s="1">
        <f>ROUND(AVERAGE(C5:D5),)</f>
        <v>25662</v>
      </c>
      <c r="E28" s="1">
        <f>ROUND(AVERAGE(D5:E5),)</f>
        <v>25669</v>
      </c>
      <c r="F28" s="1">
        <f>ROUND(AVERAGE(E5:F5),)</f>
        <v>25676</v>
      </c>
      <c r="G28" s="1">
        <f>ROUND(AVERAGE(F5:G5),)</f>
        <v>25686</v>
      </c>
      <c r="H28" s="1">
        <f>ROUND(AVERAGE(G5:H5),)</f>
        <v>25697</v>
      </c>
      <c r="I28" s="1">
        <f>ROUND(AVERAGE(H5:I5),)</f>
        <v>25706</v>
      </c>
      <c r="J28" s="1">
        <f>ROUND(AVERAGE(I5:J5),)</f>
        <v>25719</v>
      </c>
      <c r="K28" s="1">
        <f>ROUND(AVERAGE(J5:K5),)</f>
        <v>25736</v>
      </c>
      <c r="L28" s="1">
        <f>ROUND(AVERAGE(K5:L5),)</f>
        <v>25755</v>
      </c>
      <c r="M28" s="1">
        <f>ROUND(AVERAGE(L5:M5),)</f>
        <v>25771</v>
      </c>
      <c r="N28" s="1">
        <f t="shared" ref="N28:N33" si="0">AVERAGE(B28:M28)</f>
        <v>25697.916666666668</v>
      </c>
    </row>
    <row r="29" spans="1:14" x14ac:dyDescent="0.3">
      <c r="A29" t="s">
        <v>15</v>
      </c>
      <c r="B29" s="1">
        <f>ROUND(AVERAGE(B6,'2022'!M6),)</f>
        <v>1893</v>
      </c>
      <c r="C29" s="1">
        <f>ROUND(AVERAGE(B6:C6),)</f>
        <v>1887</v>
      </c>
      <c r="D29" s="1">
        <f>ROUND(AVERAGE(C6:D6),)</f>
        <v>1881</v>
      </c>
      <c r="E29" s="1">
        <f>ROUND(AVERAGE(D6:E6),)</f>
        <v>1875</v>
      </c>
      <c r="F29" s="1">
        <f>ROUND(AVERAGE(E6:F6),)</f>
        <v>1868</v>
      </c>
      <c r="G29" s="1">
        <f>ROUND(AVERAGE(F6:G6),)</f>
        <v>1862</v>
      </c>
      <c r="H29" s="1">
        <f>ROUND(AVERAGE(G6:H6),)</f>
        <v>1856</v>
      </c>
      <c r="I29" s="1">
        <f>ROUND(AVERAGE(H6:I6),)</f>
        <v>1850</v>
      </c>
      <c r="J29" s="1">
        <f>ROUND(AVERAGE(I6:J6),)</f>
        <v>1844</v>
      </c>
      <c r="K29" s="1">
        <f>ROUND(AVERAGE(J6:K6),)</f>
        <v>1837</v>
      </c>
      <c r="L29" s="1">
        <f>ROUND(AVERAGE(K6:L6),)</f>
        <v>1831</v>
      </c>
      <c r="M29" s="1">
        <f>ROUND(AVERAGE(L6:M6),)</f>
        <v>1825</v>
      </c>
      <c r="N29" s="1">
        <f t="shared" si="0"/>
        <v>1859.0833333333333</v>
      </c>
    </row>
    <row r="30" spans="1:14" x14ac:dyDescent="0.3">
      <c r="A30" t="s">
        <v>16</v>
      </c>
      <c r="B30" s="1">
        <f>ROUND(AVERAGE(B7,'2022'!M7),)</f>
        <v>1108</v>
      </c>
      <c r="C30" s="1">
        <f>ROUND(AVERAGE(B7:C7),)</f>
        <v>1113</v>
      </c>
      <c r="D30" s="1">
        <f>ROUND(AVERAGE(C7:D7),)</f>
        <v>1115</v>
      </c>
      <c r="E30" s="1">
        <f>ROUND(AVERAGE(D7:E7),)</f>
        <v>1117</v>
      </c>
      <c r="F30" s="1">
        <f>ROUND(AVERAGE(E7:F7),)</f>
        <v>1118</v>
      </c>
      <c r="G30" s="1">
        <f>ROUND(AVERAGE(F7:G7),)</f>
        <v>1121</v>
      </c>
      <c r="H30" s="1">
        <f>ROUND(AVERAGE(G7:H7),)</f>
        <v>1124</v>
      </c>
      <c r="I30" s="1">
        <f>ROUND(AVERAGE(H7:I7),)</f>
        <v>1127</v>
      </c>
      <c r="J30" s="1">
        <f>ROUND(AVERAGE(I7:J7),)</f>
        <v>1130</v>
      </c>
      <c r="K30" s="1">
        <f>ROUND(AVERAGE(J7:K7),)</f>
        <v>1134</v>
      </c>
      <c r="L30" s="1">
        <f>ROUND(AVERAGE(K7:L7),)</f>
        <v>1140</v>
      </c>
      <c r="M30" s="1">
        <f>ROUND(AVERAGE(L7:M7),)</f>
        <v>1144</v>
      </c>
      <c r="N30" s="1">
        <f t="shared" si="0"/>
        <v>1124.25</v>
      </c>
    </row>
    <row r="31" spans="1:14" x14ac:dyDescent="0.3">
      <c r="A31" t="s">
        <v>17</v>
      </c>
      <c r="B31" s="1">
        <f>ROUND(AVERAGE(B8,'2022'!M8),)</f>
        <v>73</v>
      </c>
      <c r="C31" s="1">
        <f>ROUND(AVERAGE(B8:C8),)</f>
        <v>73</v>
      </c>
      <c r="D31" s="1">
        <f>ROUND(AVERAGE(C8:D8),)</f>
        <v>73</v>
      </c>
      <c r="E31" s="1">
        <f>ROUND(AVERAGE(D8:E8),)</f>
        <v>73</v>
      </c>
      <c r="F31" s="1">
        <f>ROUND(AVERAGE(E8:F8),)</f>
        <v>73</v>
      </c>
      <c r="G31" s="1">
        <f>ROUND(AVERAGE(F8:G8),)</f>
        <v>73</v>
      </c>
      <c r="H31" s="1">
        <f>ROUND(AVERAGE(G8:H8),)</f>
        <v>73</v>
      </c>
      <c r="I31" s="1">
        <f>ROUND(AVERAGE(H8:I8),)</f>
        <v>73</v>
      </c>
      <c r="J31" s="1">
        <f>ROUND(AVERAGE(I8:J8),)</f>
        <v>73</v>
      </c>
      <c r="K31" s="1">
        <f>ROUND(AVERAGE(J8:K8),)</f>
        <v>73</v>
      </c>
      <c r="L31" s="1">
        <f>ROUND(AVERAGE(K8:L8),)</f>
        <v>73</v>
      </c>
      <c r="M31" s="1">
        <f>ROUND(AVERAGE(L8:M8),)</f>
        <v>73</v>
      </c>
      <c r="N31" s="1">
        <f t="shared" si="0"/>
        <v>73</v>
      </c>
    </row>
    <row r="32" spans="1:14" x14ac:dyDescent="0.3">
      <c r="A32" t="s">
        <v>18</v>
      </c>
      <c r="B32" s="1">
        <f>ROUND(AVERAGE(B9,'2022'!M9),)</f>
        <v>68</v>
      </c>
      <c r="C32" s="1">
        <f>ROUND(AVERAGE(B9:C9),)</f>
        <v>68</v>
      </c>
      <c r="D32" s="1">
        <f>ROUND(AVERAGE(C9:D9),)</f>
        <v>68</v>
      </c>
      <c r="E32" s="1">
        <f>ROUND(AVERAGE(D9:E9),)</f>
        <v>68</v>
      </c>
      <c r="F32" s="1">
        <f>ROUND(AVERAGE(E9:F9),)</f>
        <v>68</v>
      </c>
      <c r="G32" s="1">
        <f>ROUND(AVERAGE(F9:G9),)</f>
        <v>68</v>
      </c>
      <c r="H32" s="1">
        <f>ROUND(AVERAGE(G9:H9),)</f>
        <v>68</v>
      </c>
      <c r="I32" s="1">
        <f>ROUND(AVERAGE(H9:I9),)</f>
        <v>68</v>
      </c>
      <c r="J32" s="1">
        <f>ROUND(AVERAGE(I9:J9),)</f>
        <v>68</v>
      </c>
      <c r="K32" s="1">
        <f>ROUND(AVERAGE(J9:K9),)</f>
        <v>68</v>
      </c>
      <c r="L32" s="1">
        <f>ROUND(AVERAGE(K9:L9),)</f>
        <v>68</v>
      </c>
      <c r="M32" s="1">
        <f>ROUND(AVERAGE(L9:M9),)</f>
        <v>68</v>
      </c>
      <c r="N32" s="1">
        <f t="shared" si="0"/>
        <v>68</v>
      </c>
    </row>
    <row r="33" spans="1:14" x14ac:dyDescent="0.3">
      <c r="A33" t="s">
        <v>19</v>
      </c>
      <c r="B33" s="1">
        <f>ROUND(AVERAGE(B10,'2022'!M10),)</f>
        <v>11</v>
      </c>
      <c r="C33" s="1">
        <f>ROUND(AVERAGE(B10:C10),)</f>
        <v>11</v>
      </c>
      <c r="D33" s="1">
        <f>ROUND(AVERAGE(C10:D10),)</f>
        <v>11</v>
      </c>
      <c r="E33" s="1">
        <f>ROUND(AVERAGE(D10:E10),)</f>
        <v>11</v>
      </c>
      <c r="F33" s="1">
        <f>ROUND(AVERAGE(E10:F10),)</f>
        <v>11</v>
      </c>
      <c r="G33" s="1">
        <f>ROUND(AVERAGE(F10:G10),)</f>
        <v>11</v>
      </c>
      <c r="H33" s="1">
        <f>ROUND(AVERAGE(G10:H10),)</f>
        <v>11</v>
      </c>
      <c r="I33" s="1">
        <f>ROUND(AVERAGE(H10:I10),)</f>
        <v>11</v>
      </c>
      <c r="J33" s="1">
        <f>ROUND(AVERAGE(I10:J10),)</f>
        <v>11</v>
      </c>
      <c r="K33" s="1">
        <f>ROUND(AVERAGE(J10:K10),)</f>
        <v>11</v>
      </c>
      <c r="L33" s="1">
        <f>ROUND(AVERAGE(K10:L10),)</f>
        <v>11</v>
      </c>
      <c r="M33" s="1">
        <f>ROUND(AVERAGE(L10:M10),)</f>
        <v>11</v>
      </c>
      <c r="N33" s="1">
        <f t="shared" si="0"/>
        <v>11</v>
      </c>
    </row>
    <row r="34" spans="1:14" x14ac:dyDescent="0.3">
      <c r="A34" s="2" t="s">
        <v>20</v>
      </c>
      <c r="B34" s="3">
        <f>SUM(B27:B33)</f>
        <v>350152</v>
      </c>
      <c r="C34" s="3">
        <f t="shared" ref="C34:N34" si="1">SUM(C27:C33)</f>
        <v>350569</v>
      </c>
      <c r="D34" s="3">
        <f t="shared" si="1"/>
        <v>350695</v>
      </c>
      <c r="E34" s="3">
        <f t="shared" si="1"/>
        <v>350817</v>
      </c>
      <c r="F34" s="3">
        <f t="shared" si="1"/>
        <v>350959</v>
      </c>
      <c r="G34" s="3">
        <f t="shared" si="1"/>
        <v>351175</v>
      </c>
      <c r="H34" s="3">
        <f t="shared" si="1"/>
        <v>351389</v>
      </c>
      <c r="I34" s="3">
        <f t="shared" si="1"/>
        <v>351582</v>
      </c>
      <c r="J34" s="3">
        <f t="shared" si="1"/>
        <v>351844</v>
      </c>
      <c r="K34" s="3">
        <f t="shared" si="1"/>
        <v>352188</v>
      </c>
      <c r="L34" s="3">
        <f t="shared" si="1"/>
        <v>352587</v>
      </c>
      <c r="M34" s="3">
        <f t="shared" si="1"/>
        <v>352928</v>
      </c>
      <c r="N34" s="3">
        <f t="shared" si="1"/>
        <v>351407.08333333331</v>
      </c>
    </row>
    <row r="35" spans="1:14" x14ac:dyDescent="0.3">
      <c r="A35" t="s">
        <v>22</v>
      </c>
      <c r="B35" s="1">
        <f>ROUND(AVERAGE(B14,'2022'!M14),)</f>
        <v>64185</v>
      </c>
      <c r="C35" s="1">
        <f>ROUND(AVERAGE(C14,B14),)</f>
        <v>64262</v>
      </c>
      <c r="D35" s="1">
        <f t="shared" ref="D35:M37" si="2">ROUND(AVERAGE(D14,C14),)</f>
        <v>64338</v>
      </c>
      <c r="E35" s="1">
        <f t="shared" si="2"/>
        <v>64415</v>
      </c>
      <c r="F35" s="1">
        <f t="shared" si="2"/>
        <v>64492</v>
      </c>
      <c r="G35" s="1">
        <f t="shared" si="2"/>
        <v>64568</v>
      </c>
      <c r="H35" s="1">
        <f t="shared" si="2"/>
        <v>64645</v>
      </c>
      <c r="I35" s="1">
        <f t="shared" si="2"/>
        <v>64722</v>
      </c>
      <c r="J35" s="1">
        <f t="shared" si="2"/>
        <v>64798</v>
      </c>
      <c r="K35" s="1">
        <f t="shared" si="2"/>
        <v>64875</v>
      </c>
      <c r="L35" s="1">
        <f t="shared" si="2"/>
        <v>64952</v>
      </c>
      <c r="M35" s="1">
        <f t="shared" si="2"/>
        <v>65028</v>
      </c>
      <c r="N35" s="1">
        <f t="shared" ref="N35:N37" si="3">AVERAGE(B35:M35)</f>
        <v>64606.666666666664</v>
      </c>
    </row>
    <row r="36" spans="1:14" x14ac:dyDescent="0.3">
      <c r="A36" t="s">
        <v>28</v>
      </c>
      <c r="B36" s="1">
        <f>ROUND(AVERAGE(B15,'2022'!M15),)</f>
        <v>3321</v>
      </c>
      <c r="C36" s="1">
        <f>ROUND(AVERAGE(C15,B15),)</f>
        <v>3321</v>
      </c>
      <c r="D36" s="1">
        <f t="shared" si="2"/>
        <v>3321</v>
      </c>
      <c r="E36" s="1">
        <f t="shared" si="2"/>
        <v>3321</v>
      </c>
      <c r="F36" s="1">
        <f t="shared" si="2"/>
        <v>3321</v>
      </c>
      <c r="G36" s="1">
        <f t="shared" si="2"/>
        <v>3321</v>
      </c>
      <c r="H36" s="1">
        <f t="shared" si="2"/>
        <v>3321</v>
      </c>
      <c r="I36" s="1">
        <f t="shared" si="2"/>
        <v>3321</v>
      </c>
      <c r="J36" s="1">
        <f t="shared" si="2"/>
        <v>3321</v>
      </c>
      <c r="K36" s="1">
        <f t="shared" si="2"/>
        <v>3321</v>
      </c>
      <c r="L36" s="1">
        <f t="shared" si="2"/>
        <v>3321</v>
      </c>
      <c r="M36" s="1">
        <f t="shared" si="2"/>
        <v>3321</v>
      </c>
      <c r="N36" s="1">
        <f t="shared" si="3"/>
        <v>3321</v>
      </c>
    </row>
    <row r="37" spans="1:14" x14ac:dyDescent="0.3">
      <c r="A37" t="s">
        <v>23</v>
      </c>
      <c r="B37" s="1">
        <f>ROUND(AVERAGE(B16,'2022'!M16),)</f>
        <v>54</v>
      </c>
      <c r="C37" s="1">
        <f>ROUND(AVERAGE(C16,B16),)</f>
        <v>53</v>
      </c>
      <c r="D37" s="1">
        <f t="shared" si="2"/>
        <v>53</v>
      </c>
      <c r="E37" s="1">
        <f t="shared" si="2"/>
        <v>53</v>
      </c>
      <c r="F37" s="1">
        <f t="shared" si="2"/>
        <v>53</v>
      </c>
      <c r="G37" s="1">
        <f t="shared" si="2"/>
        <v>53</v>
      </c>
      <c r="H37" s="1">
        <f t="shared" si="2"/>
        <v>53</v>
      </c>
      <c r="I37" s="1">
        <f t="shared" si="2"/>
        <v>53</v>
      </c>
      <c r="J37" s="1">
        <f t="shared" si="2"/>
        <v>53</v>
      </c>
      <c r="K37" s="1">
        <f t="shared" si="2"/>
        <v>53</v>
      </c>
      <c r="L37" s="1">
        <f t="shared" si="2"/>
        <v>53</v>
      </c>
      <c r="M37" s="1">
        <f t="shared" si="2"/>
        <v>53</v>
      </c>
      <c r="N37" s="1">
        <f t="shared" si="3"/>
        <v>53.083333333333336</v>
      </c>
    </row>
    <row r="38" spans="1:14" x14ac:dyDescent="0.3">
      <c r="A38" s="2" t="s">
        <v>24</v>
      </c>
      <c r="B38" s="3">
        <f t="shared" ref="B38:M38" si="4">+B35+B36+B37</f>
        <v>67560</v>
      </c>
      <c r="C38" s="3">
        <f t="shared" si="4"/>
        <v>67636</v>
      </c>
      <c r="D38" s="3">
        <f t="shared" si="4"/>
        <v>67712</v>
      </c>
      <c r="E38" s="3">
        <f t="shared" si="4"/>
        <v>67789</v>
      </c>
      <c r="F38" s="3">
        <f t="shared" si="4"/>
        <v>67866</v>
      </c>
      <c r="G38" s="3">
        <f t="shared" si="4"/>
        <v>67942</v>
      </c>
      <c r="H38" s="3">
        <f t="shared" si="4"/>
        <v>68019</v>
      </c>
      <c r="I38" s="3">
        <f t="shared" si="4"/>
        <v>68096</v>
      </c>
      <c r="J38" s="3">
        <f t="shared" si="4"/>
        <v>68172</v>
      </c>
      <c r="K38" s="3">
        <f t="shared" si="4"/>
        <v>68249</v>
      </c>
      <c r="L38" s="3">
        <f t="shared" si="4"/>
        <v>68326</v>
      </c>
      <c r="M38" s="3">
        <f t="shared" si="4"/>
        <v>68402</v>
      </c>
      <c r="N38" s="3">
        <f>+N35+N36+N37</f>
        <v>67980.749999999985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FC72-E39C-49E0-99A8-61788DAB2164}">
  <dimension ref="A2:S38"/>
  <sheetViews>
    <sheetView topLeftCell="A19" workbookViewId="0">
      <selection activeCell="N28" sqref="N28:N29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34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330552</v>
      </c>
      <c r="C4" s="1">
        <v>331027</v>
      </c>
      <c r="D4" s="1">
        <v>331672</v>
      </c>
      <c r="E4" s="1">
        <v>332121</v>
      </c>
      <c r="F4" s="1">
        <v>332765</v>
      </c>
      <c r="G4" s="1">
        <v>333362</v>
      </c>
      <c r="H4" s="1">
        <v>333507</v>
      </c>
      <c r="I4" s="1">
        <v>333698</v>
      </c>
      <c r="J4" s="1">
        <v>333849</v>
      </c>
      <c r="K4" s="1">
        <v>333822</v>
      </c>
      <c r="L4" s="1">
        <v>335307</v>
      </c>
      <c r="M4" s="1">
        <v>335548</v>
      </c>
    </row>
    <row r="5" spans="1:13" x14ac:dyDescent="0.3">
      <c r="A5" t="s">
        <v>14</v>
      </c>
      <c r="B5" s="1">
        <v>25634</v>
      </c>
      <c r="C5" s="1">
        <v>25661</v>
      </c>
      <c r="D5" s="1">
        <v>25674</v>
      </c>
      <c r="E5" s="1">
        <v>25674</v>
      </c>
      <c r="F5" s="1">
        <v>25682</v>
      </c>
      <c r="G5" s="1">
        <v>25671</v>
      </c>
      <c r="H5" s="1">
        <v>25668</v>
      </c>
      <c r="I5" s="1">
        <v>25665</v>
      </c>
      <c r="J5" s="1">
        <v>25660</v>
      </c>
      <c r="K5" s="1">
        <v>25664</v>
      </c>
      <c r="L5" s="1">
        <v>25698</v>
      </c>
      <c r="M5" s="1">
        <v>25700</v>
      </c>
    </row>
    <row r="6" spans="1:13" x14ac:dyDescent="0.3">
      <c r="A6" t="s">
        <v>16</v>
      </c>
      <c r="B6" s="1">
        <v>2979</v>
      </c>
      <c r="C6" s="1">
        <v>2985</v>
      </c>
      <c r="D6" s="1">
        <v>2989</v>
      </c>
      <c r="E6" s="1">
        <v>2993</v>
      </c>
      <c r="F6" s="1">
        <v>3003</v>
      </c>
      <c r="G6" s="1">
        <v>3008</v>
      </c>
      <c r="H6" s="1">
        <v>3008</v>
      </c>
      <c r="I6" s="1">
        <v>3008</v>
      </c>
      <c r="J6" s="1">
        <v>3009</v>
      </c>
      <c r="K6" s="1">
        <v>3009</v>
      </c>
      <c r="L6" s="1">
        <v>2955</v>
      </c>
      <c r="M6" s="1">
        <v>2933</v>
      </c>
    </row>
    <row r="7" spans="1:13" x14ac:dyDescent="0.3">
      <c r="A7" t="s">
        <v>17</v>
      </c>
      <c r="B7">
        <v>73</v>
      </c>
      <c r="C7">
        <v>73</v>
      </c>
      <c r="D7">
        <v>73</v>
      </c>
      <c r="E7">
        <v>74</v>
      </c>
      <c r="F7">
        <v>74</v>
      </c>
      <c r="G7">
        <v>74</v>
      </c>
      <c r="H7">
        <v>74</v>
      </c>
      <c r="I7">
        <v>75</v>
      </c>
      <c r="J7">
        <v>73</v>
      </c>
      <c r="K7">
        <v>77</v>
      </c>
      <c r="L7">
        <v>78</v>
      </c>
      <c r="M7">
        <v>80</v>
      </c>
    </row>
    <row r="8" spans="1:13" x14ac:dyDescent="0.3">
      <c r="A8" t="s">
        <v>18</v>
      </c>
      <c r="B8">
        <v>63</v>
      </c>
      <c r="C8">
        <v>63</v>
      </c>
      <c r="D8">
        <v>63</v>
      </c>
      <c r="E8">
        <v>63</v>
      </c>
      <c r="F8">
        <v>62</v>
      </c>
      <c r="G8">
        <v>66</v>
      </c>
      <c r="H8">
        <v>66</v>
      </c>
      <c r="I8">
        <v>66</v>
      </c>
      <c r="J8">
        <v>66</v>
      </c>
      <c r="K8">
        <v>66</v>
      </c>
      <c r="L8">
        <v>66</v>
      </c>
      <c r="M8">
        <v>63</v>
      </c>
    </row>
    <row r="9" spans="1:13" x14ac:dyDescent="0.3">
      <c r="A9" t="s">
        <v>19</v>
      </c>
      <c r="B9">
        <v>10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v>10</v>
      </c>
      <c r="J9">
        <v>10</v>
      </c>
      <c r="K9">
        <v>10</v>
      </c>
      <c r="L9">
        <v>10</v>
      </c>
      <c r="M9">
        <v>10</v>
      </c>
    </row>
    <row r="10" spans="1:13" x14ac:dyDescent="0.3">
      <c r="A10" s="2" t="s">
        <v>20</v>
      </c>
      <c r="B10" s="3">
        <v>359311</v>
      </c>
      <c r="C10" s="3">
        <v>359819</v>
      </c>
      <c r="D10" s="3">
        <v>360481</v>
      </c>
      <c r="E10" s="3">
        <v>360935</v>
      </c>
      <c r="F10" s="3">
        <v>361596</v>
      </c>
      <c r="G10" s="3">
        <v>362191</v>
      </c>
      <c r="H10" s="3">
        <v>362333</v>
      </c>
      <c r="I10" s="3">
        <v>362522</v>
      </c>
      <c r="J10" s="3">
        <v>362667</v>
      </c>
      <c r="K10" s="3">
        <v>362648</v>
      </c>
      <c r="L10" s="3">
        <v>364114</v>
      </c>
      <c r="M10" s="3">
        <v>364334</v>
      </c>
    </row>
    <row r="12" spans="1:13" x14ac:dyDescent="0.3">
      <c r="A12" t="s">
        <v>21</v>
      </c>
    </row>
    <row r="13" spans="1:13" x14ac:dyDescent="0.3">
      <c r="A13" t="s">
        <v>22</v>
      </c>
      <c r="B13" s="1">
        <v>63915</v>
      </c>
      <c r="C13" s="1">
        <v>63915</v>
      </c>
      <c r="D13" s="1">
        <v>63915</v>
      </c>
      <c r="E13" s="1">
        <v>63912</v>
      </c>
      <c r="F13" s="1">
        <v>64014</v>
      </c>
      <c r="G13" s="1">
        <v>64022</v>
      </c>
      <c r="H13" s="1">
        <v>64045</v>
      </c>
      <c r="I13" s="1">
        <v>64045</v>
      </c>
      <c r="J13" s="1">
        <v>64045</v>
      </c>
      <c r="K13" s="1">
        <v>64093</v>
      </c>
      <c r="L13" s="1">
        <v>64154</v>
      </c>
      <c r="M13" s="1">
        <v>64147</v>
      </c>
    </row>
    <row r="14" spans="1:13" x14ac:dyDescent="0.3">
      <c r="A14" t="s">
        <v>28</v>
      </c>
      <c r="B14" s="1">
        <v>3748</v>
      </c>
      <c r="C14" s="1">
        <v>3766</v>
      </c>
      <c r="D14" s="1">
        <v>3840</v>
      </c>
      <c r="E14" s="1">
        <v>3817</v>
      </c>
      <c r="F14" s="1">
        <v>3816</v>
      </c>
      <c r="G14" s="1">
        <v>3819</v>
      </c>
      <c r="H14" s="1">
        <v>3819</v>
      </c>
      <c r="I14" s="1">
        <v>3819</v>
      </c>
      <c r="J14" s="1">
        <v>3819</v>
      </c>
      <c r="K14" s="1">
        <v>3861</v>
      </c>
      <c r="L14" s="1">
        <v>3868</v>
      </c>
      <c r="M14" s="1">
        <v>3949</v>
      </c>
    </row>
    <row r="15" spans="1:13" x14ac:dyDescent="0.3">
      <c r="A15" t="s">
        <v>23</v>
      </c>
      <c r="B15">
        <v>51</v>
      </c>
      <c r="C15">
        <v>50</v>
      </c>
      <c r="D15">
        <v>50</v>
      </c>
      <c r="E15">
        <v>50</v>
      </c>
      <c r="F15">
        <v>50</v>
      </c>
      <c r="G15">
        <v>50</v>
      </c>
      <c r="H15">
        <v>50</v>
      </c>
      <c r="I15">
        <v>50</v>
      </c>
      <c r="J15">
        <v>50</v>
      </c>
      <c r="K15">
        <v>50</v>
      </c>
      <c r="L15">
        <v>50</v>
      </c>
      <c r="M15">
        <v>50</v>
      </c>
    </row>
    <row r="16" spans="1:13" x14ac:dyDescent="0.3">
      <c r="A16" s="2" t="s">
        <v>24</v>
      </c>
      <c r="B16" s="3">
        <v>67714</v>
      </c>
      <c r="C16" s="3">
        <v>67731</v>
      </c>
      <c r="D16" s="3">
        <v>67805</v>
      </c>
      <c r="E16" s="3">
        <v>67779</v>
      </c>
      <c r="F16" s="3">
        <v>67880</v>
      </c>
      <c r="G16" s="3">
        <v>67891</v>
      </c>
      <c r="H16" s="3">
        <v>67914</v>
      </c>
      <c r="I16" s="3">
        <v>67914</v>
      </c>
      <c r="J16" s="3">
        <v>67914</v>
      </c>
      <c r="K16" s="3">
        <v>68004</v>
      </c>
      <c r="L16" s="3">
        <v>68072</v>
      </c>
      <c r="M16" s="3">
        <v>68146</v>
      </c>
    </row>
    <row r="17" spans="1:19" x14ac:dyDescent="0.3">
      <c r="M17">
        <v>232</v>
      </c>
    </row>
    <row r="18" spans="1:19" x14ac:dyDescent="0.3">
      <c r="A18" t="s">
        <v>25</v>
      </c>
    </row>
    <row r="19" spans="1:19" x14ac:dyDescent="0.3">
      <c r="A19" t="s">
        <v>22</v>
      </c>
      <c r="B19">
        <v>7</v>
      </c>
      <c r="C19">
        <v>7</v>
      </c>
      <c r="D19">
        <v>7</v>
      </c>
      <c r="E19">
        <v>7</v>
      </c>
      <c r="F19">
        <v>7</v>
      </c>
      <c r="G19">
        <v>7</v>
      </c>
      <c r="H19">
        <v>7</v>
      </c>
      <c r="I19">
        <v>7</v>
      </c>
      <c r="J19">
        <v>7</v>
      </c>
      <c r="K19">
        <v>7</v>
      </c>
      <c r="L19">
        <v>7</v>
      </c>
      <c r="M19">
        <v>7</v>
      </c>
    </row>
    <row r="20" spans="1:19" x14ac:dyDescent="0.3">
      <c r="A20" t="s">
        <v>28</v>
      </c>
      <c r="B20">
        <v>131</v>
      </c>
      <c r="C20">
        <v>132</v>
      </c>
      <c r="D20">
        <v>131</v>
      </c>
      <c r="E20">
        <v>130</v>
      </c>
      <c r="F20">
        <v>130</v>
      </c>
      <c r="G20">
        <v>131</v>
      </c>
      <c r="H20">
        <v>131</v>
      </c>
      <c r="I20">
        <v>131</v>
      </c>
      <c r="J20">
        <v>131</v>
      </c>
      <c r="K20">
        <v>131</v>
      </c>
      <c r="L20">
        <v>128</v>
      </c>
      <c r="M20">
        <v>129</v>
      </c>
    </row>
    <row r="21" spans="1:19" x14ac:dyDescent="0.3">
      <c r="A21" t="s">
        <v>23</v>
      </c>
      <c r="B21">
        <v>44</v>
      </c>
      <c r="C21">
        <v>44</v>
      </c>
      <c r="D21">
        <v>41</v>
      </c>
      <c r="E21">
        <v>43</v>
      </c>
      <c r="F21">
        <v>44</v>
      </c>
      <c r="G21">
        <v>45</v>
      </c>
      <c r="H21">
        <v>44</v>
      </c>
      <c r="I21">
        <v>44</v>
      </c>
      <c r="J21">
        <v>44</v>
      </c>
      <c r="K21">
        <v>43</v>
      </c>
      <c r="L21">
        <v>42</v>
      </c>
      <c r="M21">
        <v>41</v>
      </c>
    </row>
    <row r="22" spans="1:19" x14ac:dyDescent="0.3">
      <c r="A22" s="2" t="s">
        <v>20</v>
      </c>
      <c r="B22" s="3">
        <v>182</v>
      </c>
      <c r="C22" s="3">
        <v>183</v>
      </c>
      <c r="D22" s="3">
        <v>179</v>
      </c>
      <c r="E22" s="3">
        <v>180</v>
      </c>
      <c r="F22" s="3">
        <v>181</v>
      </c>
      <c r="G22" s="3">
        <v>183</v>
      </c>
      <c r="H22" s="3">
        <v>182</v>
      </c>
      <c r="I22" s="3">
        <v>182</v>
      </c>
      <c r="J22" s="3">
        <v>182</v>
      </c>
      <c r="K22" s="3">
        <v>181</v>
      </c>
      <c r="L22" s="3">
        <v>177</v>
      </c>
      <c r="M22" s="3">
        <v>177</v>
      </c>
    </row>
    <row r="25" spans="1:19" x14ac:dyDescent="0.3">
      <c r="A25" t="s">
        <v>26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s="4" t="s">
        <v>27</v>
      </c>
      <c r="Q25" s="1"/>
    </row>
    <row r="26" spans="1:19" x14ac:dyDescent="0.3">
      <c r="A26" t="s">
        <v>13</v>
      </c>
      <c r="B26" s="1">
        <f>AVERAGE(B4,'2022 (2)'!M4)</f>
        <v>330408</v>
      </c>
      <c r="C26" s="1">
        <f>ROUND(AVERAGE(B4:C4),)</f>
        <v>330790</v>
      </c>
      <c r="D26" s="1">
        <f>ROUND(AVERAGE(C4:D4),)</f>
        <v>331350</v>
      </c>
      <c r="E26" s="1">
        <f>ROUND(AVERAGE(D4:E4),)</f>
        <v>331897</v>
      </c>
      <c r="F26" s="1">
        <f>ROUND(AVERAGE(E4:F4),)</f>
        <v>332443</v>
      </c>
      <c r="G26" s="1">
        <f>ROUND(AVERAGE(F4:G4),)</f>
        <v>333064</v>
      </c>
      <c r="H26" s="1">
        <f>ROUND(AVERAGE(G4:H4),)</f>
        <v>333435</v>
      </c>
      <c r="I26" s="1">
        <f>ROUND(AVERAGE(H4:I4),)</f>
        <v>333603</v>
      </c>
      <c r="J26" s="1">
        <f>ROUND(AVERAGE(I4:J4),)</f>
        <v>333774</v>
      </c>
      <c r="K26" s="1">
        <f>ROUND(AVERAGE(J4:K4),)</f>
        <v>333836</v>
      </c>
      <c r="L26" s="1">
        <f>ROUND(AVERAGE(K4:L4),)</f>
        <v>334565</v>
      </c>
      <c r="M26" s="1">
        <f>ROUND(AVERAGE(L4:M4),)</f>
        <v>335428</v>
      </c>
      <c r="N26" s="1">
        <f>AVERAGE(B26:M26)</f>
        <v>332882.75</v>
      </c>
      <c r="S26" s="1"/>
    </row>
    <row r="27" spans="1:19" x14ac:dyDescent="0.3">
      <c r="A27" t="s">
        <v>14</v>
      </c>
      <c r="B27" s="1">
        <f>AVERAGE(B5,'2022 (2)'!M5)</f>
        <v>25577</v>
      </c>
      <c r="C27" s="1">
        <f>ROUND(AVERAGE(B5:C5),)</f>
        <v>25648</v>
      </c>
      <c r="D27" s="1">
        <f>ROUND(AVERAGE(C5:D5),)</f>
        <v>25668</v>
      </c>
      <c r="E27" s="1">
        <f>ROUND(AVERAGE(D5:E5),)</f>
        <v>25674</v>
      </c>
      <c r="F27" s="1">
        <f>ROUND(AVERAGE(E5:F5),)</f>
        <v>25678</v>
      </c>
      <c r="G27" s="1">
        <f>ROUND(AVERAGE(F5:G5),)</f>
        <v>25677</v>
      </c>
      <c r="H27" s="1">
        <f>ROUND(AVERAGE(G5:H5),)</f>
        <v>25670</v>
      </c>
      <c r="I27" s="1">
        <f>ROUND(AVERAGE(H5:I5),)</f>
        <v>25667</v>
      </c>
      <c r="J27" s="1">
        <f>ROUND(AVERAGE(I5:J5),)</f>
        <v>25663</v>
      </c>
      <c r="K27" s="1">
        <f>ROUND(AVERAGE(J5:K5),)</f>
        <v>25662</v>
      </c>
      <c r="L27" s="1">
        <f>ROUND(AVERAGE(K5:L5),)</f>
        <v>25681</v>
      </c>
      <c r="M27" s="1">
        <f>ROUND(AVERAGE(L5:M5),)</f>
        <v>25699</v>
      </c>
      <c r="N27" s="1">
        <f t="shared" ref="N27:N31" si="0">AVERAGE(B27:M27)</f>
        <v>25663.666666666668</v>
      </c>
    </row>
    <row r="28" spans="1:19" x14ac:dyDescent="0.3">
      <c r="A28" t="s">
        <v>16</v>
      </c>
      <c r="B28" s="1">
        <f>AVERAGE(B6,'2022 (2)'!M6)</f>
        <v>2976</v>
      </c>
      <c r="C28" s="1">
        <f>ROUND(AVERAGE(B6:C6),)</f>
        <v>2982</v>
      </c>
      <c r="D28" s="1">
        <f>ROUND(AVERAGE(C6:D6),)</f>
        <v>2987</v>
      </c>
      <c r="E28" s="1">
        <f>ROUND(AVERAGE(D6:E6),)</f>
        <v>2991</v>
      </c>
      <c r="F28" s="1">
        <f>ROUND(AVERAGE(E6:F6),)</f>
        <v>2998</v>
      </c>
      <c r="G28" s="1">
        <f>ROUND(AVERAGE(F6:G6),)</f>
        <v>3006</v>
      </c>
      <c r="H28" s="1">
        <f>ROUND(AVERAGE(G6:H6),)</f>
        <v>3008</v>
      </c>
      <c r="I28" s="1">
        <f>ROUND(AVERAGE(H6:I6),)</f>
        <v>3008</v>
      </c>
      <c r="J28" s="1">
        <f>ROUND(AVERAGE(I6:J6),)</f>
        <v>3009</v>
      </c>
      <c r="K28" s="1">
        <f>ROUND(AVERAGE(J6:K6),)</f>
        <v>3009</v>
      </c>
      <c r="L28" s="1">
        <f>ROUND(AVERAGE(K6:L6),)</f>
        <v>2982</v>
      </c>
      <c r="M28" s="1">
        <f>ROUND(AVERAGE(L6:M6),)</f>
        <v>2944</v>
      </c>
      <c r="N28" s="1">
        <f t="shared" si="0"/>
        <v>2991.6666666666665</v>
      </c>
    </row>
    <row r="29" spans="1:19" x14ac:dyDescent="0.3">
      <c r="A29" t="s">
        <v>17</v>
      </c>
      <c r="B29" s="1">
        <f>AVERAGE(B7,'2022 (2)'!M7)</f>
        <v>73</v>
      </c>
      <c r="C29" s="1">
        <f>ROUND(AVERAGE(B7:C7),)</f>
        <v>73</v>
      </c>
      <c r="D29" s="1">
        <f>ROUND(AVERAGE(C7:D7),)</f>
        <v>73</v>
      </c>
      <c r="E29" s="1">
        <f>ROUND(AVERAGE(D7:E7),)</f>
        <v>74</v>
      </c>
      <c r="F29" s="1">
        <f>ROUND(AVERAGE(E7:F7),)</f>
        <v>74</v>
      </c>
      <c r="G29" s="1">
        <f>ROUND(AVERAGE(F7:G7),)</f>
        <v>74</v>
      </c>
      <c r="H29" s="1">
        <f>ROUND(AVERAGE(G7:H7),)</f>
        <v>74</v>
      </c>
      <c r="I29" s="1">
        <f>ROUND(AVERAGE(H7:I7),)</f>
        <v>75</v>
      </c>
      <c r="J29" s="1">
        <f>ROUND(AVERAGE(I7:J7),)</f>
        <v>74</v>
      </c>
      <c r="K29" s="1">
        <f>ROUND(AVERAGE(J7:K7),)</f>
        <v>75</v>
      </c>
      <c r="L29" s="1">
        <f>ROUND(AVERAGE(K7:L7),)</f>
        <v>78</v>
      </c>
      <c r="M29" s="1">
        <f>ROUND(AVERAGE(L7:M7),)</f>
        <v>79</v>
      </c>
      <c r="N29" s="1">
        <f t="shared" si="0"/>
        <v>74.666666666666671</v>
      </c>
    </row>
    <row r="30" spans="1:19" x14ac:dyDescent="0.3">
      <c r="A30" t="s">
        <v>18</v>
      </c>
      <c r="B30" s="1">
        <f>AVERAGE(B8,'2022 (2)'!M8)</f>
        <v>62</v>
      </c>
      <c r="C30" s="1">
        <f>ROUND(AVERAGE(B8:C8),)</f>
        <v>63</v>
      </c>
      <c r="D30" s="1">
        <f>ROUND(AVERAGE(C8:D8),)</f>
        <v>63</v>
      </c>
      <c r="E30" s="1">
        <f>ROUND(AVERAGE(D8:E8),)</f>
        <v>63</v>
      </c>
      <c r="F30" s="1">
        <f>ROUND(AVERAGE(E8:F8),)</f>
        <v>63</v>
      </c>
      <c r="G30" s="1">
        <f>ROUND(AVERAGE(F8:G8),)</f>
        <v>64</v>
      </c>
      <c r="H30" s="1">
        <f>ROUND(AVERAGE(G8:H8),)</f>
        <v>66</v>
      </c>
      <c r="I30" s="1">
        <f>ROUND(AVERAGE(H8:I8),)</f>
        <v>66</v>
      </c>
      <c r="J30" s="1">
        <f>ROUND(AVERAGE(I8:J8),)</f>
        <v>66</v>
      </c>
      <c r="K30" s="1">
        <f>ROUND(AVERAGE(J8:K8),)</f>
        <v>66</v>
      </c>
      <c r="L30" s="1">
        <f>ROUND(AVERAGE(K8:L8),)</f>
        <v>66</v>
      </c>
      <c r="M30" s="1">
        <f>ROUND(AVERAGE(L8:M8),)</f>
        <v>65</v>
      </c>
      <c r="N30" s="1">
        <f t="shared" si="0"/>
        <v>64.416666666666671</v>
      </c>
    </row>
    <row r="31" spans="1:19" x14ac:dyDescent="0.3">
      <c r="A31" t="s">
        <v>19</v>
      </c>
      <c r="B31" s="1">
        <f>AVERAGE(B9,'2022 (2)'!M9)</f>
        <v>10</v>
      </c>
      <c r="C31" s="1">
        <f>ROUND(AVERAGE(B9:C9),)</f>
        <v>10</v>
      </c>
      <c r="D31" s="1">
        <f>ROUND(AVERAGE(C9:D9),)</f>
        <v>10</v>
      </c>
      <c r="E31" s="1">
        <f>ROUND(AVERAGE(D9:E9),)</f>
        <v>10</v>
      </c>
      <c r="F31" s="1">
        <f>ROUND(AVERAGE(E9:F9),)</f>
        <v>10</v>
      </c>
      <c r="G31" s="1">
        <f>ROUND(AVERAGE(F9:G9),)</f>
        <v>10</v>
      </c>
      <c r="H31" s="1">
        <f>ROUND(AVERAGE(G9:H9),)</f>
        <v>10</v>
      </c>
      <c r="I31" s="1">
        <f>ROUND(AVERAGE(H9:I9),)</f>
        <v>10</v>
      </c>
      <c r="J31" s="1">
        <f>ROUND(AVERAGE(I9:J9),)</f>
        <v>10</v>
      </c>
      <c r="K31" s="1">
        <f>ROUND(AVERAGE(J9:K9),)</f>
        <v>10</v>
      </c>
      <c r="L31" s="1">
        <f>ROUND(AVERAGE(K9:L9),)</f>
        <v>10</v>
      </c>
      <c r="M31" s="1">
        <f>ROUND(AVERAGE(L9:M9),)</f>
        <v>10</v>
      </c>
      <c r="N31" s="1">
        <f t="shared" si="0"/>
        <v>10</v>
      </c>
    </row>
    <row r="32" spans="1:19" x14ac:dyDescent="0.3">
      <c r="A32" s="2" t="s">
        <v>20</v>
      </c>
      <c r="B32" s="3">
        <f>SUM(B26:B31)</f>
        <v>359106</v>
      </c>
      <c r="C32" s="3">
        <f>SUM(C26:C31)</f>
        <v>359566</v>
      </c>
      <c r="D32" s="3">
        <f>SUM(D26:D31)</f>
        <v>360151</v>
      </c>
      <c r="E32" s="3">
        <f>SUM(E26:E31)</f>
        <v>360709</v>
      </c>
      <c r="F32" s="3">
        <f>SUM(F26:F31)</f>
        <v>361266</v>
      </c>
      <c r="G32" s="3">
        <f>SUM(G26:G31)</f>
        <v>361895</v>
      </c>
      <c r="H32" s="3">
        <f>SUM(H26:H31)</f>
        <v>362263</v>
      </c>
      <c r="I32" s="3">
        <f>SUM(I26:I31)</f>
        <v>362429</v>
      </c>
      <c r="J32" s="3">
        <f>SUM(J26:J31)</f>
        <v>362596</v>
      </c>
      <c r="K32" s="3">
        <f>SUM(K26:K31)</f>
        <v>362658</v>
      </c>
      <c r="L32" s="3">
        <f>SUM(L26:L31)</f>
        <v>363382</v>
      </c>
      <c r="M32" s="3">
        <f>SUM(M26:M31)</f>
        <v>364225</v>
      </c>
      <c r="N32" s="3">
        <f>SUM(N26:N31)</f>
        <v>361687.16666666674</v>
      </c>
    </row>
    <row r="33" spans="1:14" x14ac:dyDescent="0.3">
      <c r="A33" t="s">
        <v>22</v>
      </c>
      <c r="B33" s="1">
        <f>ROUND(AVERAGE(B13,'2022 (2)'!M13),)</f>
        <v>63908</v>
      </c>
      <c r="C33" s="1">
        <f>ROUND(AVERAGE(C13,B13),)</f>
        <v>63915</v>
      </c>
      <c r="D33" s="1">
        <f>ROUND(AVERAGE(D13,C13),)</f>
        <v>63915</v>
      </c>
      <c r="E33" s="1">
        <f>ROUND(AVERAGE(E13,D13),)</f>
        <v>63914</v>
      </c>
      <c r="F33" s="1">
        <f>ROUND(AVERAGE(F13,E13),)</f>
        <v>63963</v>
      </c>
      <c r="G33" s="1">
        <f>ROUND(AVERAGE(G13,F13),)</f>
        <v>64018</v>
      </c>
      <c r="H33" s="1">
        <f>ROUND(AVERAGE(H13,G13),)</f>
        <v>64034</v>
      </c>
      <c r="I33" s="1">
        <f>ROUND(AVERAGE(I13,H13),)</f>
        <v>64045</v>
      </c>
      <c r="J33" s="1">
        <f>ROUND(AVERAGE(J13,I13),)</f>
        <v>64045</v>
      </c>
      <c r="K33" s="1">
        <f>ROUND(AVERAGE(K13,J13),)</f>
        <v>64069</v>
      </c>
      <c r="L33" s="1">
        <f>ROUND(AVERAGE(L13,K13),)</f>
        <v>64124</v>
      </c>
      <c r="M33" s="1">
        <f>ROUND(AVERAGE(M13,L13),)</f>
        <v>64151</v>
      </c>
      <c r="N33" s="1">
        <f t="shared" ref="N33:N35" si="1">AVERAGE(B33:M33)</f>
        <v>64008.416666666664</v>
      </c>
    </row>
    <row r="34" spans="1:14" x14ac:dyDescent="0.3">
      <c r="A34" t="s">
        <v>28</v>
      </c>
      <c r="B34" s="1">
        <f>ROUND(AVERAGE(B14,'2022 (2)'!M14),)</f>
        <v>3749</v>
      </c>
      <c r="C34" s="1">
        <f>ROUND(AVERAGE(C14,B14),)</f>
        <v>3757</v>
      </c>
      <c r="D34" s="1">
        <f>ROUND(AVERAGE(D14,C14),)</f>
        <v>3803</v>
      </c>
      <c r="E34" s="1">
        <f>ROUND(AVERAGE(E14,D14),)</f>
        <v>3829</v>
      </c>
      <c r="F34" s="1">
        <f>ROUND(AVERAGE(F14,E14),)</f>
        <v>3817</v>
      </c>
      <c r="G34" s="1">
        <f>ROUND(AVERAGE(G14,F14),)</f>
        <v>3818</v>
      </c>
      <c r="H34" s="1">
        <f>ROUND(AVERAGE(H14,G14),)</f>
        <v>3819</v>
      </c>
      <c r="I34" s="1">
        <f>ROUND(AVERAGE(I14,H14),)</f>
        <v>3819</v>
      </c>
      <c r="J34" s="1">
        <f>ROUND(AVERAGE(J14,I14),)</f>
        <v>3819</v>
      </c>
      <c r="K34" s="1">
        <f>ROUND(AVERAGE(K14,J14),)</f>
        <v>3840</v>
      </c>
      <c r="L34" s="1">
        <f>ROUND(AVERAGE(L14,K14),)</f>
        <v>3865</v>
      </c>
      <c r="M34" s="1">
        <f>ROUND(AVERAGE(M14,L14),)</f>
        <v>3909</v>
      </c>
      <c r="N34" s="1">
        <f t="shared" si="1"/>
        <v>3820.3333333333335</v>
      </c>
    </row>
    <row r="35" spans="1:14" x14ac:dyDescent="0.3">
      <c r="A35" t="s">
        <v>23</v>
      </c>
      <c r="B35" s="1">
        <f>ROUND(AVERAGE(B15,'2022 (2)'!M15),)</f>
        <v>52</v>
      </c>
      <c r="C35" s="1">
        <f>ROUND(AVERAGE(C15,B15),)</f>
        <v>51</v>
      </c>
      <c r="D35" s="1">
        <f>ROUND(AVERAGE(D15,C15),)</f>
        <v>50</v>
      </c>
      <c r="E35" s="1">
        <f>ROUND(AVERAGE(E15,D15),)</f>
        <v>50</v>
      </c>
      <c r="F35" s="1">
        <f>ROUND(AVERAGE(F15,E15),)</f>
        <v>50</v>
      </c>
      <c r="G35" s="1">
        <f>ROUND(AVERAGE(G15,F15),)</f>
        <v>50</v>
      </c>
      <c r="H35" s="1">
        <f>ROUND(AVERAGE(H15,G15),)</f>
        <v>50</v>
      </c>
      <c r="I35" s="1">
        <f>ROUND(AVERAGE(I15,H15),)</f>
        <v>50</v>
      </c>
      <c r="J35" s="1">
        <f>ROUND(AVERAGE(J15,I15),)</f>
        <v>50</v>
      </c>
      <c r="K35" s="1">
        <f>ROUND(AVERAGE(K15,J15),)</f>
        <v>50</v>
      </c>
      <c r="L35" s="1">
        <f>ROUND(AVERAGE(L15,K15),)</f>
        <v>50</v>
      </c>
      <c r="M35" s="1">
        <f>ROUND(AVERAGE(M15,L15),)</f>
        <v>50</v>
      </c>
      <c r="N35" s="1">
        <f t="shared" si="1"/>
        <v>50.25</v>
      </c>
    </row>
    <row r="36" spans="1:14" x14ac:dyDescent="0.3">
      <c r="A36" s="2" t="s">
        <v>24</v>
      </c>
      <c r="B36" s="3">
        <f t="shared" ref="B36:M36" si="2">+B33+B34+B35</f>
        <v>67709</v>
      </c>
      <c r="C36" s="3">
        <f t="shared" si="2"/>
        <v>67723</v>
      </c>
      <c r="D36" s="3">
        <f t="shared" si="2"/>
        <v>67768</v>
      </c>
      <c r="E36" s="3">
        <f t="shared" si="2"/>
        <v>67793</v>
      </c>
      <c r="F36" s="3">
        <f t="shared" si="2"/>
        <v>67830</v>
      </c>
      <c r="G36" s="3">
        <f t="shared" si="2"/>
        <v>67886</v>
      </c>
      <c r="H36" s="3">
        <f t="shared" si="2"/>
        <v>67903</v>
      </c>
      <c r="I36" s="3">
        <f t="shared" si="2"/>
        <v>67914</v>
      </c>
      <c r="J36" s="3">
        <f t="shared" si="2"/>
        <v>67914</v>
      </c>
      <c r="K36" s="3">
        <f t="shared" si="2"/>
        <v>67959</v>
      </c>
      <c r="L36" s="3">
        <f t="shared" si="2"/>
        <v>68039</v>
      </c>
      <c r="M36" s="3">
        <f t="shared" si="2"/>
        <v>68110</v>
      </c>
      <c r="N36" s="3">
        <f>+N33+N34+N35</f>
        <v>67879</v>
      </c>
    </row>
    <row r="38" spans="1:14" x14ac:dyDescent="0.3">
      <c r="A38" t="s">
        <v>29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4209-A70B-4114-BE33-33F7B1772F98}">
  <dimension ref="A2:N38"/>
  <sheetViews>
    <sheetView topLeftCell="A13" workbookViewId="0">
      <selection activeCell="O27" sqref="O27"/>
    </sheetView>
  </sheetViews>
  <sheetFormatPr defaultRowHeight="14.4" x14ac:dyDescent="0.3"/>
  <cols>
    <col min="1" max="1" width="38" bestFit="1" customWidth="1"/>
  </cols>
  <sheetData>
    <row r="2" spans="1:14" x14ac:dyDescent="0.3">
      <c r="A2" s="2" t="s">
        <v>30</v>
      </c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4" x14ac:dyDescent="0.3">
      <c r="A4" t="s">
        <v>13</v>
      </c>
      <c r="B4" s="1">
        <v>324943</v>
      </c>
      <c r="C4" s="1">
        <v>325075</v>
      </c>
      <c r="D4" s="1">
        <v>325178</v>
      </c>
      <c r="E4" s="1">
        <v>325302</v>
      </c>
      <c r="F4" s="1">
        <v>325451</v>
      </c>
      <c r="G4" s="1">
        <v>325712</v>
      </c>
      <c r="H4" s="1">
        <v>325854</v>
      </c>
      <c r="I4" s="1">
        <v>326081</v>
      </c>
      <c r="J4" s="1">
        <v>326354</v>
      </c>
      <c r="K4" s="1">
        <v>326736</v>
      </c>
      <c r="L4" s="1">
        <v>327111</v>
      </c>
      <c r="M4" s="1">
        <v>327387</v>
      </c>
      <c r="N4" s="1">
        <v>325932</v>
      </c>
    </row>
    <row r="5" spans="1:14" x14ac:dyDescent="0.3">
      <c r="A5" t="s">
        <v>14</v>
      </c>
      <c r="B5" s="1">
        <v>25797</v>
      </c>
      <c r="C5" s="1">
        <v>25804</v>
      </c>
      <c r="D5" s="1">
        <v>25809</v>
      </c>
      <c r="E5" s="1">
        <v>25815</v>
      </c>
      <c r="F5" s="1">
        <v>25822</v>
      </c>
      <c r="G5" s="1">
        <v>25835</v>
      </c>
      <c r="H5" s="1">
        <v>25843</v>
      </c>
      <c r="I5" s="1">
        <v>25854</v>
      </c>
      <c r="J5" s="1">
        <v>25867</v>
      </c>
      <c r="K5" s="1">
        <v>25886</v>
      </c>
      <c r="L5" s="1">
        <v>25905</v>
      </c>
      <c r="M5" s="1">
        <v>25919</v>
      </c>
      <c r="N5" s="1">
        <v>25846</v>
      </c>
    </row>
    <row r="6" spans="1:14" x14ac:dyDescent="0.3">
      <c r="A6" t="s">
        <v>15</v>
      </c>
      <c r="B6" s="1">
        <v>1816</v>
      </c>
      <c r="C6" s="1">
        <v>1809</v>
      </c>
      <c r="D6" s="1">
        <v>1803</v>
      </c>
      <c r="E6" s="1">
        <v>1797</v>
      </c>
      <c r="F6" s="1">
        <v>1791</v>
      </c>
      <c r="G6" s="1">
        <v>1785</v>
      </c>
      <c r="H6" s="1">
        <v>1778</v>
      </c>
      <c r="I6" s="1">
        <v>1772</v>
      </c>
      <c r="J6" s="1">
        <v>1766</v>
      </c>
      <c r="K6" s="1">
        <v>1760</v>
      </c>
      <c r="L6" s="1">
        <v>1754</v>
      </c>
      <c r="M6" s="1">
        <v>1747</v>
      </c>
      <c r="N6" s="1">
        <v>1782</v>
      </c>
    </row>
    <row r="7" spans="1:14" x14ac:dyDescent="0.3">
      <c r="A7" t="s">
        <v>16</v>
      </c>
      <c r="B7" s="1">
        <v>1155</v>
      </c>
      <c r="C7" s="1">
        <v>1157</v>
      </c>
      <c r="D7" s="1">
        <v>1158</v>
      </c>
      <c r="E7" s="1">
        <v>1160</v>
      </c>
      <c r="F7" s="1">
        <v>1162</v>
      </c>
      <c r="G7" s="1">
        <v>1166</v>
      </c>
      <c r="H7" s="1">
        <v>1167</v>
      </c>
      <c r="I7" s="1">
        <v>1170</v>
      </c>
      <c r="J7" s="1">
        <v>1174</v>
      </c>
      <c r="K7" s="1">
        <v>1179</v>
      </c>
      <c r="L7" s="1">
        <v>1184</v>
      </c>
      <c r="M7" s="1">
        <v>1188</v>
      </c>
      <c r="N7" s="1">
        <v>1168</v>
      </c>
    </row>
    <row r="8" spans="1:14" x14ac:dyDescent="0.3">
      <c r="A8" t="s">
        <v>17</v>
      </c>
      <c r="B8">
        <v>73</v>
      </c>
      <c r="C8">
        <v>73</v>
      </c>
      <c r="D8">
        <v>73</v>
      </c>
      <c r="E8">
        <v>73</v>
      </c>
      <c r="F8">
        <v>73</v>
      </c>
      <c r="G8">
        <v>73</v>
      </c>
      <c r="H8">
        <v>73</v>
      </c>
      <c r="I8">
        <v>73</v>
      </c>
      <c r="J8">
        <v>73</v>
      </c>
      <c r="K8">
        <v>73</v>
      </c>
      <c r="L8">
        <v>73</v>
      </c>
      <c r="M8">
        <v>73</v>
      </c>
      <c r="N8">
        <v>73</v>
      </c>
    </row>
    <row r="9" spans="1:14" x14ac:dyDescent="0.3">
      <c r="A9" t="s">
        <v>18</v>
      </c>
      <c r="B9">
        <v>68</v>
      </c>
      <c r="C9">
        <v>68</v>
      </c>
      <c r="D9">
        <v>68</v>
      </c>
      <c r="E9">
        <v>68</v>
      </c>
      <c r="F9">
        <v>68</v>
      </c>
      <c r="G9">
        <v>68</v>
      </c>
      <c r="H9">
        <v>68</v>
      </c>
      <c r="I9">
        <v>68</v>
      </c>
      <c r="J9">
        <v>68</v>
      </c>
      <c r="K9">
        <v>68</v>
      </c>
      <c r="L9">
        <v>68</v>
      </c>
      <c r="M9">
        <v>68</v>
      </c>
      <c r="N9">
        <v>68</v>
      </c>
    </row>
    <row r="10" spans="1:14" x14ac:dyDescent="0.3">
      <c r="A10" t="s">
        <v>19</v>
      </c>
      <c r="B10">
        <v>11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11</v>
      </c>
      <c r="K10">
        <v>11</v>
      </c>
      <c r="L10">
        <v>11</v>
      </c>
      <c r="M10">
        <v>11</v>
      </c>
      <c r="N10">
        <v>11</v>
      </c>
    </row>
    <row r="11" spans="1:14" x14ac:dyDescent="0.3">
      <c r="A11" s="2" t="s">
        <v>20</v>
      </c>
      <c r="B11" s="3">
        <v>353863</v>
      </c>
      <c r="C11" s="3">
        <v>353997</v>
      </c>
      <c r="D11" s="3">
        <v>354100</v>
      </c>
      <c r="E11" s="3">
        <v>354226</v>
      </c>
      <c r="F11" s="3">
        <v>354378</v>
      </c>
      <c r="G11" s="3">
        <v>354650</v>
      </c>
      <c r="H11" s="3">
        <v>354794</v>
      </c>
      <c r="I11" s="3">
        <v>355029</v>
      </c>
      <c r="J11" s="3">
        <v>355313</v>
      </c>
      <c r="K11" s="3">
        <v>355713</v>
      </c>
      <c r="L11" s="3">
        <v>356106</v>
      </c>
      <c r="M11" s="3">
        <v>356393</v>
      </c>
      <c r="N11" s="1">
        <v>354880</v>
      </c>
    </row>
    <row r="13" spans="1:14" x14ac:dyDescent="0.3">
      <c r="A13" t="s">
        <v>21</v>
      </c>
    </row>
    <row r="14" spans="1:14" x14ac:dyDescent="0.3">
      <c r="A14" t="s">
        <v>22</v>
      </c>
      <c r="B14" s="1">
        <v>65143</v>
      </c>
      <c r="C14" s="1">
        <v>65219</v>
      </c>
      <c r="D14" s="1">
        <v>65296</v>
      </c>
      <c r="E14" s="1">
        <v>65373</v>
      </c>
      <c r="F14" s="1">
        <v>65449</v>
      </c>
      <c r="G14" s="1">
        <v>65526</v>
      </c>
      <c r="H14" s="1">
        <v>65603</v>
      </c>
      <c r="I14" s="1">
        <v>65679</v>
      </c>
      <c r="J14" s="1">
        <v>65756</v>
      </c>
      <c r="K14" s="1">
        <v>65832</v>
      </c>
      <c r="L14" s="1">
        <v>65909</v>
      </c>
      <c r="M14" s="1">
        <v>65986</v>
      </c>
      <c r="N14" s="1">
        <v>65564</v>
      </c>
    </row>
    <row r="15" spans="1:14" x14ac:dyDescent="0.3">
      <c r="A15" t="s">
        <v>28</v>
      </c>
      <c r="B15" s="1">
        <v>3321</v>
      </c>
      <c r="C15" s="1">
        <v>3321</v>
      </c>
      <c r="D15" s="1">
        <v>3321</v>
      </c>
      <c r="E15" s="1">
        <v>3321</v>
      </c>
      <c r="F15" s="1">
        <v>3321</v>
      </c>
      <c r="G15" s="1">
        <v>3321</v>
      </c>
      <c r="H15" s="1">
        <v>3321</v>
      </c>
      <c r="I15" s="1">
        <v>3321</v>
      </c>
      <c r="J15" s="1">
        <v>3321</v>
      </c>
      <c r="K15" s="1">
        <v>3321</v>
      </c>
      <c r="L15" s="1">
        <v>3321</v>
      </c>
      <c r="M15" s="1">
        <v>3321</v>
      </c>
      <c r="N15" s="1">
        <v>3321</v>
      </c>
    </row>
    <row r="16" spans="1:14" x14ac:dyDescent="0.3">
      <c r="A16" t="s">
        <v>23</v>
      </c>
      <c r="B16">
        <v>55</v>
      </c>
      <c r="C16">
        <v>55</v>
      </c>
      <c r="D16">
        <v>55</v>
      </c>
      <c r="E16">
        <v>55</v>
      </c>
      <c r="F16">
        <v>55</v>
      </c>
      <c r="G16">
        <v>55</v>
      </c>
      <c r="H16">
        <v>55</v>
      </c>
      <c r="I16">
        <v>55</v>
      </c>
      <c r="J16">
        <v>55</v>
      </c>
      <c r="K16">
        <v>55</v>
      </c>
      <c r="L16">
        <v>55</v>
      </c>
      <c r="M16">
        <v>55</v>
      </c>
      <c r="N16">
        <v>55</v>
      </c>
    </row>
    <row r="17" spans="1:14" x14ac:dyDescent="0.3">
      <c r="A17" s="2" t="s">
        <v>24</v>
      </c>
      <c r="B17" s="3">
        <v>68513</v>
      </c>
      <c r="C17" s="3">
        <v>68589</v>
      </c>
      <c r="D17" s="3">
        <v>68666</v>
      </c>
      <c r="E17" s="3">
        <v>68743</v>
      </c>
      <c r="F17" s="3">
        <v>68819</v>
      </c>
      <c r="G17" s="3">
        <v>68896</v>
      </c>
      <c r="H17" s="3">
        <v>68973</v>
      </c>
      <c r="I17" s="3">
        <v>69049</v>
      </c>
      <c r="J17" s="3">
        <v>69125</v>
      </c>
      <c r="K17" s="3">
        <v>69201</v>
      </c>
      <c r="L17" s="3">
        <v>69278</v>
      </c>
      <c r="M17" s="3">
        <v>69355</v>
      </c>
      <c r="N17" s="1">
        <v>68934</v>
      </c>
    </row>
    <row r="19" spans="1:14" x14ac:dyDescent="0.3">
      <c r="A19" t="s">
        <v>25</v>
      </c>
      <c r="B19" t="s">
        <v>31</v>
      </c>
    </row>
    <row r="20" spans="1:14" x14ac:dyDescent="0.3">
      <c r="A20" t="s">
        <v>22</v>
      </c>
      <c r="B20">
        <v>7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</row>
    <row r="21" spans="1:14" x14ac:dyDescent="0.3">
      <c r="A21" t="s">
        <v>28</v>
      </c>
      <c r="B21">
        <v>128</v>
      </c>
      <c r="C21">
        <v>128</v>
      </c>
      <c r="D21">
        <v>126</v>
      </c>
      <c r="E21">
        <v>126</v>
      </c>
      <c r="F21">
        <v>126</v>
      </c>
      <c r="G21">
        <v>126</v>
      </c>
      <c r="H21">
        <v>126</v>
      </c>
      <c r="I21">
        <v>126</v>
      </c>
      <c r="J21">
        <v>126</v>
      </c>
      <c r="K21">
        <v>129</v>
      </c>
      <c r="L21">
        <v>129</v>
      </c>
      <c r="M21">
        <v>129</v>
      </c>
      <c r="N21">
        <v>127</v>
      </c>
    </row>
    <row r="22" spans="1:14" x14ac:dyDescent="0.3">
      <c r="A22" t="s">
        <v>23</v>
      </c>
      <c r="B22">
        <v>43</v>
      </c>
      <c r="C22">
        <v>42</v>
      </c>
      <c r="D22">
        <v>43</v>
      </c>
      <c r="E22">
        <v>42</v>
      </c>
      <c r="F22">
        <v>42</v>
      </c>
      <c r="G22">
        <v>42</v>
      </c>
      <c r="H22">
        <v>43</v>
      </c>
      <c r="I22">
        <v>43</v>
      </c>
      <c r="J22">
        <v>42</v>
      </c>
      <c r="K22">
        <v>42</v>
      </c>
      <c r="L22">
        <v>42</v>
      </c>
      <c r="M22">
        <v>42</v>
      </c>
      <c r="N22">
        <v>42</v>
      </c>
    </row>
    <row r="23" spans="1:14" x14ac:dyDescent="0.3">
      <c r="A23" s="2" t="s">
        <v>20</v>
      </c>
      <c r="B23" s="3">
        <v>178</v>
      </c>
      <c r="C23" s="3">
        <v>177</v>
      </c>
      <c r="D23" s="3">
        <v>176</v>
      </c>
      <c r="E23" s="3">
        <v>175</v>
      </c>
      <c r="F23" s="3">
        <v>175</v>
      </c>
      <c r="G23" s="3">
        <v>175</v>
      </c>
      <c r="H23" s="3">
        <v>176</v>
      </c>
      <c r="I23" s="3">
        <v>176</v>
      </c>
      <c r="J23" s="3">
        <v>175</v>
      </c>
      <c r="K23" s="3">
        <v>178</v>
      </c>
      <c r="L23" s="3">
        <v>178</v>
      </c>
      <c r="M23" s="3">
        <v>178</v>
      </c>
      <c r="N23">
        <v>176</v>
      </c>
    </row>
    <row r="26" spans="1:14" x14ac:dyDescent="0.3">
      <c r="A26" t="s">
        <v>26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s="4" t="s">
        <v>27</v>
      </c>
    </row>
    <row r="27" spans="1:14" x14ac:dyDescent="0.3">
      <c r="A27" t="s">
        <v>13</v>
      </c>
      <c r="B27" s="1">
        <f>ROUND(AVERAGE(B4,'2023'!M4),)</f>
        <v>324559</v>
      </c>
      <c r="C27" s="1">
        <f>ROUND(AVERAGE(B4:C4),)</f>
        <v>325009</v>
      </c>
      <c r="D27" s="1">
        <f>ROUND(AVERAGE(C4:D4),)</f>
        <v>325127</v>
      </c>
      <c r="E27" s="1">
        <f>ROUND(AVERAGE(D4:E4),)</f>
        <v>325240</v>
      </c>
      <c r="F27" s="1">
        <f>ROUND(AVERAGE(E4:F4),)</f>
        <v>325377</v>
      </c>
      <c r="G27" s="1">
        <f>ROUND(AVERAGE(F4:G4),)</f>
        <v>325582</v>
      </c>
      <c r="H27" s="1">
        <f>ROUND(AVERAGE(G4:H4),)</f>
        <v>325783</v>
      </c>
      <c r="I27" s="1">
        <f>ROUND(AVERAGE(H4:I4),)</f>
        <v>325968</v>
      </c>
      <c r="J27" s="1">
        <f>ROUND(AVERAGE(I4:J4),)</f>
        <v>326218</v>
      </c>
      <c r="K27" s="1">
        <f>ROUND(AVERAGE(J4:K4),)</f>
        <v>326545</v>
      </c>
      <c r="L27" s="1">
        <f>ROUND(AVERAGE(K4:L4),)</f>
        <v>326924</v>
      </c>
      <c r="M27" s="1">
        <f>ROUND(AVERAGE(L4:M4),)</f>
        <v>327249</v>
      </c>
      <c r="N27" s="1">
        <f>AVERAGE(B27:M27)</f>
        <v>325798.41666666669</v>
      </c>
    </row>
    <row r="28" spans="1:14" x14ac:dyDescent="0.3">
      <c r="A28" t="s">
        <v>14</v>
      </c>
      <c r="B28" s="1">
        <f>ROUND(AVERAGE(B5,'2023'!M5),)</f>
        <v>25787</v>
      </c>
      <c r="C28" s="1">
        <f>ROUND(AVERAGE(B5:C5),)</f>
        <v>25801</v>
      </c>
      <c r="D28" s="1">
        <f>ROUND(AVERAGE(C5:D5),)</f>
        <v>25807</v>
      </c>
      <c r="E28" s="1">
        <f>ROUND(AVERAGE(D5:E5),)</f>
        <v>25812</v>
      </c>
      <c r="F28" s="1">
        <f>ROUND(AVERAGE(E5:F5),)</f>
        <v>25819</v>
      </c>
      <c r="G28" s="1">
        <f>ROUND(AVERAGE(F5:G5),)</f>
        <v>25829</v>
      </c>
      <c r="H28" s="1">
        <f>ROUND(AVERAGE(G5:H5),)</f>
        <v>25839</v>
      </c>
      <c r="I28" s="1">
        <f>ROUND(AVERAGE(H5:I5),)</f>
        <v>25849</v>
      </c>
      <c r="J28" s="1">
        <f>ROUND(AVERAGE(I5:J5),)</f>
        <v>25861</v>
      </c>
      <c r="K28" s="1">
        <f>ROUND(AVERAGE(J5:K5),)</f>
        <v>25877</v>
      </c>
      <c r="L28" s="1">
        <f>ROUND(AVERAGE(K5:L5),)</f>
        <v>25896</v>
      </c>
      <c r="M28" s="1">
        <f>ROUND(AVERAGE(L5:M5),)</f>
        <v>25912</v>
      </c>
      <c r="N28" s="1">
        <f t="shared" ref="N28:N33" si="0">AVERAGE(B28:M28)</f>
        <v>25840.75</v>
      </c>
    </row>
    <row r="29" spans="1:14" x14ac:dyDescent="0.3">
      <c r="A29" t="s">
        <v>15</v>
      </c>
      <c r="B29" s="1">
        <f>ROUND(AVERAGE(B6,'2023'!M6),)</f>
        <v>1819</v>
      </c>
      <c r="C29" s="1">
        <f>ROUND(AVERAGE(B6:C6),)</f>
        <v>1813</v>
      </c>
      <c r="D29" s="1">
        <f>ROUND(AVERAGE(C6:D6),)</f>
        <v>1806</v>
      </c>
      <c r="E29" s="1">
        <f>ROUND(AVERAGE(D6:E6),)</f>
        <v>1800</v>
      </c>
      <c r="F29" s="1">
        <f>ROUND(AVERAGE(E6:F6),)</f>
        <v>1794</v>
      </c>
      <c r="G29" s="1">
        <f>ROUND(AVERAGE(F6:G6),)</f>
        <v>1788</v>
      </c>
      <c r="H29" s="1">
        <f>ROUND(AVERAGE(G6:H6),)</f>
        <v>1782</v>
      </c>
      <c r="I29" s="1">
        <f>ROUND(AVERAGE(H6:I6),)</f>
        <v>1775</v>
      </c>
      <c r="J29" s="1">
        <f>ROUND(AVERAGE(I6:J6),)</f>
        <v>1769</v>
      </c>
      <c r="K29" s="1">
        <f>ROUND(AVERAGE(J6:K6),)</f>
        <v>1763</v>
      </c>
      <c r="L29" s="1">
        <f>ROUND(AVERAGE(K6:L6),)</f>
        <v>1757</v>
      </c>
      <c r="M29" s="1">
        <f>ROUND(AVERAGE(L6:M6),)</f>
        <v>1751</v>
      </c>
      <c r="N29" s="1">
        <f t="shared" si="0"/>
        <v>1784.75</v>
      </c>
    </row>
    <row r="30" spans="1:14" x14ac:dyDescent="0.3">
      <c r="A30" t="s">
        <v>16</v>
      </c>
      <c r="B30" s="1">
        <f>ROUND(AVERAGE(B7,'2023'!M7),)</f>
        <v>1150</v>
      </c>
      <c r="C30" s="1">
        <f>ROUND(AVERAGE(B7:C7),)</f>
        <v>1156</v>
      </c>
      <c r="D30" s="1">
        <f>ROUND(AVERAGE(C7:D7),)</f>
        <v>1158</v>
      </c>
      <c r="E30" s="1">
        <f>ROUND(AVERAGE(D7:E7),)</f>
        <v>1159</v>
      </c>
      <c r="F30" s="1">
        <f>ROUND(AVERAGE(E7:F7),)</f>
        <v>1161</v>
      </c>
      <c r="G30" s="1">
        <f>ROUND(AVERAGE(F7:G7),)</f>
        <v>1164</v>
      </c>
      <c r="H30" s="1">
        <f>ROUND(AVERAGE(G7:H7),)</f>
        <v>1167</v>
      </c>
      <c r="I30" s="1">
        <f>ROUND(AVERAGE(H7:I7),)</f>
        <v>1169</v>
      </c>
      <c r="J30" s="1">
        <f>ROUND(AVERAGE(I7:J7),)</f>
        <v>1172</v>
      </c>
      <c r="K30" s="1">
        <f>ROUND(AVERAGE(J7:K7),)</f>
        <v>1177</v>
      </c>
      <c r="L30" s="1">
        <f>ROUND(AVERAGE(K7:L7),)</f>
        <v>1182</v>
      </c>
      <c r="M30" s="1">
        <f>ROUND(AVERAGE(L7:M7),)</f>
        <v>1186</v>
      </c>
      <c r="N30" s="1">
        <f t="shared" si="0"/>
        <v>1166.75</v>
      </c>
    </row>
    <row r="31" spans="1:14" x14ac:dyDescent="0.3">
      <c r="A31" t="s">
        <v>17</v>
      </c>
      <c r="B31" s="1">
        <f>ROUND(AVERAGE(B8,'2023'!M8),)</f>
        <v>73</v>
      </c>
      <c r="C31" s="1">
        <f>ROUND(AVERAGE(B8:C8),)</f>
        <v>73</v>
      </c>
      <c r="D31" s="1">
        <f>ROUND(AVERAGE(C8:D8),)</f>
        <v>73</v>
      </c>
      <c r="E31" s="1">
        <f>ROUND(AVERAGE(D8:E8),)</f>
        <v>73</v>
      </c>
      <c r="F31" s="1">
        <f>ROUND(AVERAGE(E8:F8),)</f>
        <v>73</v>
      </c>
      <c r="G31" s="1">
        <f>ROUND(AVERAGE(F8:G8),)</f>
        <v>73</v>
      </c>
      <c r="H31" s="1">
        <f>ROUND(AVERAGE(G8:H8),)</f>
        <v>73</v>
      </c>
      <c r="I31" s="1">
        <f>ROUND(AVERAGE(H8:I8),)</f>
        <v>73</v>
      </c>
      <c r="J31" s="1">
        <f>ROUND(AVERAGE(I8:J8),)</f>
        <v>73</v>
      </c>
      <c r="K31" s="1">
        <f>ROUND(AVERAGE(J8:K8),)</f>
        <v>73</v>
      </c>
      <c r="L31" s="1">
        <f>ROUND(AVERAGE(K8:L8),)</f>
        <v>73</v>
      </c>
      <c r="M31" s="1">
        <f>ROUND(AVERAGE(L8:M8),)</f>
        <v>73</v>
      </c>
      <c r="N31" s="1">
        <f t="shared" si="0"/>
        <v>73</v>
      </c>
    </row>
    <row r="32" spans="1:14" x14ac:dyDescent="0.3">
      <c r="A32" t="s">
        <v>18</v>
      </c>
      <c r="B32" s="1">
        <f>ROUND(AVERAGE(B9,'2023'!M9),)</f>
        <v>68</v>
      </c>
      <c r="C32" s="1">
        <f>ROUND(AVERAGE(B9:C9),)</f>
        <v>68</v>
      </c>
      <c r="D32" s="1">
        <f>ROUND(AVERAGE(C9:D9),)</f>
        <v>68</v>
      </c>
      <c r="E32" s="1">
        <f>ROUND(AVERAGE(D9:E9),)</f>
        <v>68</v>
      </c>
      <c r="F32" s="1">
        <f>ROUND(AVERAGE(E9:F9),)</f>
        <v>68</v>
      </c>
      <c r="G32" s="1">
        <f>ROUND(AVERAGE(F9:G9),)</f>
        <v>68</v>
      </c>
      <c r="H32" s="1">
        <f>ROUND(AVERAGE(G9:H9),)</f>
        <v>68</v>
      </c>
      <c r="I32" s="1">
        <f>ROUND(AVERAGE(H9:I9),)</f>
        <v>68</v>
      </c>
      <c r="J32" s="1">
        <f>ROUND(AVERAGE(I9:J9),)</f>
        <v>68</v>
      </c>
      <c r="K32" s="1">
        <f>ROUND(AVERAGE(J9:K9),)</f>
        <v>68</v>
      </c>
      <c r="L32" s="1">
        <f>ROUND(AVERAGE(K9:L9),)</f>
        <v>68</v>
      </c>
      <c r="M32" s="1">
        <f>ROUND(AVERAGE(L9:M9),)</f>
        <v>68</v>
      </c>
      <c r="N32" s="1">
        <f t="shared" si="0"/>
        <v>68</v>
      </c>
    </row>
    <row r="33" spans="1:14" x14ac:dyDescent="0.3">
      <c r="A33" t="s">
        <v>19</v>
      </c>
      <c r="B33" s="1">
        <f>ROUND(AVERAGE(B10,'2023'!M10),)</f>
        <v>11</v>
      </c>
      <c r="C33" s="1">
        <f>ROUND(AVERAGE(B10:C10),)</f>
        <v>11</v>
      </c>
      <c r="D33" s="1">
        <f>ROUND(AVERAGE(C10:D10),)</f>
        <v>11</v>
      </c>
      <c r="E33" s="1">
        <f>ROUND(AVERAGE(D10:E10),)</f>
        <v>11</v>
      </c>
      <c r="F33" s="1">
        <f>ROUND(AVERAGE(E10:F10),)</f>
        <v>11</v>
      </c>
      <c r="G33" s="1">
        <f>ROUND(AVERAGE(F10:G10),)</f>
        <v>11</v>
      </c>
      <c r="H33" s="1">
        <f>ROUND(AVERAGE(G10:H10),)</f>
        <v>11</v>
      </c>
      <c r="I33" s="1">
        <f>ROUND(AVERAGE(H10:I10),)</f>
        <v>11</v>
      </c>
      <c r="J33" s="1">
        <f>ROUND(AVERAGE(I10:J10),)</f>
        <v>11</v>
      </c>
      <c r="K33" s="1">
        <f>ROUND(AVERAGE(J10:K10),)</f>
        <v>11</v>
      </c>
      <c r="L33" s="1">
        <f>ROUND(AVERAGE(K10:L10),)</f>
        <v>11</v>
      </c>
      <c r="M33" s="1">
        <f>ROUND(AVERAGE(L10:M10),)</f>
        <v>11</v>
      </c>
      <c r="N33" s="1">
        <f t="shared" si="0"/>
        <v>11</v>
      </c>
    </row>
    <row r="34" spans="1:14" x14ac:dyDescent="0.3">
      <c r="A34" s="2" t="s">
        <v>20</v>
      </c>
      <c r="B34" s="3">
        <f>SUM(B27:B33)</f>
        <v>353467</v>
      </c>
      <c r="C34" s="3">
        <f t="shared" ref="C34:N34" si="1">SUM(C27:C33)</f>
        <v>353931</v>
      </c>
      <c r="D34" s="3">
        <f t="shared" si="1"/>
        <v>354050</v>
      </c>
      <c r="E34" s="3">
        <f t="shared" si="1"/>
        <v>354163</v>
      </c>
      <c r="F34" s="3">
        <f t="shared" si="1"/>
        <v>354303</v>
      </c>
      <c r="G34" s="3">
        <f t="shared" si="1"/>
        <v>354515</v>
      </c>
      <c r="H34" s="3">
        <f t="shared" si="1"/>
        <v>354723</v>
      </c>
      <c r="I34" s="3">
        <f t="shared" si="1"/>
        <v>354913</v>
      </c>
      <c r="J34" s="3">
        <f t="shared" si="1"/>
        <v>355172</v>
      </c>
      <c r="K34" s="3">
        <f t="shared" si="1"/>
        <v>355514</v>
      </c>
      <c r="L34" s="3">
        <f t="shared" si="1"/>
        <v>355911</v>
      </c>
      <c r="M34" s="3">
        <f t="shared" si="1"/>
        <v>356250</v>
      </c>
      <c r="N34" s="3">
        <f t="shared" si="1"/>
        <v>354742.66666666669</v>
      </c>
    </row>
    <row r="35" spans="1:14" x14ac:dyDescent="0.3">
      <c r="A35" t="s">
        <v>22</v>
      </c>
      <c r="B35" s="1">
        <f>ROUND(AVERAGE(B14,'2023'!M14),)</f>
        <v>65105</v>
      </c>
      <c r="C35" s="1">
        <f>ROUND(AVERAGE(C14,B14),)</f>
        <v>65181</v>
      </c>
      <c r="D35" s="1">
        <f t="shared" ref="D35:M37" si="2">ROUND(AVERAGE(D14,C14),)</f>
        <v>65258</v>
      </c>
      <c r="E35" s="1">
        <f t="shared" si="2"/>
        <v>65335</v>
      </c>
      <c r="F35" s="1">
        <f t="shared" si="2"/>
        <v>65411</v>
      </c>
      <c r="G35" s="1">
        <f t="shared" si="2"/>
        <v>65488</v>
      </c>
      <c r="H35" s="1">
        <f t="shared" si="2"/>
        <v>65565</v>
      </c>
      <c r="I35" s="1">
        <f t="shared" si="2"/>
        <v>65641</v>
      </c>
      <c r="J35" s="1">
        <f t="shared" si="2"/>
        <v>65718</v>
      </c>
      <c r="K35" s="1">
        <f t="shared" si="2"/>
        <v>65794</v>
      </c>
      <c r="L35" s="1">
        <f t="shared" si="2"/>
        <v>65871</v>
      </c>
      <c r="M35" s="1">
        <f t="shared" si="2"/>
        <v>65948</v>
      </c>
      <c r="N35" s="1">
        <f t="shared" ref="N35:N37" si="3">AVERAGE(B35:M35)</f>
        <v>65526.25</v>
      </c>
    </row>
    <row r="36" spans="1:14" x14ac:dyDescent="0.3">
      <c r="A36" t="s">
        <v>28</v>
      </c>
      <c r="B36" s="1">
        <f>ROUND(AVERAGE(B15,'2023'!M15),)</f>
        <v>3321</v>
      </c>
      <c r="C36" s="1">
        <f>ROUND(AVERAGE(C15,B15),)</f>
        <v>3321</v>
      </c>
      <c r="D36" s="1">
        <f t="shared" si="2"/>
        <v>3321</v>
      </c>
      <c r="E36" s="1">
        <f t="shared" si="2"/>
        <v>3321</v>
      </c>
      <c r="F36" s="1">
        <f t="shared" si="2"/>
        <v>3321</v>
      </c>
      <c r="G36" s="1">
        <f t="shared" si="2"/>
        <v>3321</v>
      </c>
      <c r="H36" s="1">
        <f t="shared" si="2"/>
        <v>3321</v>
      </c>
      <c r="I36" s="1">
        <f t="shared" si="2"/>
        <v>3321</v>
      </c>
      <c r="J36" s="1">
        <f t="shared" si="2"/>
        <v>3321</v>
      </c>
      <c r="K36" s="1">
        <f t="shared" si="2"/>
        <v>3321</v>
      </c>
      <c r="L36" s="1">
        <f t="shared" si="2"/>
        <v>3321</v>
      </c>
      <c r="M36" s="1">
        <f t="shared" si="2"/>
        <v>3321</v>
      </c>
      <c r="N36" s="1">
        <f t="shared" si="3"/>
        <v>3321</v>
      </c>
    </row>
    <row r="37" spans="1:14" x14ac:dyDescent="0.3">
      <c r="A37" t="s">
        <v>23</v>
      </c>
      <c r="B37" s="1">
        <f>ROUND(AVERAGE(B16,'2023'!M16),)</f>
        <v>54</v>
      </c>
      <c r="C37" s="1">
        <f>ROUND(AVERAGE(C16,B16),)</f>
        <v>55</v>
      </c>
      <c r="D37" s="1">
        <f t="shared" si="2"/>
        <v>55</v>
      </c>
      <c r="E37" s="1">
        <f t="shared" si="2"/>
        <v>55</v>
      </c>
      <c r="F37" s="1">
        <f t="shared" si="2"/>
        <v>55</v>
      </c>
      <c r="G37" s="1">
        <f t="shared" si="2"/>
        <v>55</v>
      </c>
      <c r="H37" s="1">
        <f t="shared" si="2"/>
        <v>55</v>
      </c>
      <c r="I37" s="1">
        <f t="shared" si="2"/>
        <v>55</v>
      </c>
      <c r="J37" s="1">
        <f t="shared" si="2"/>
        <v>55</v>
      </c>
      <c r="K37" s="1">
        <f t="shared" si="2"/>
        <v>55</v>
      </c>
      <c r="L37" s="1">
        <f t="shared" si="2"/>
        <v>55</v>
      </c>
      <c r="M37" s="1">
        <f t="shared" si="2"/>
        <v>55</v>
      </c>
      <c r="N37" s="1">
        <f t="shared" si="3"/>
        <v>54.916666666666664</v>
      </c>
    </row>
    <row r="38" spans="1:14" x14ac:dyDescent="0.3">
      <c r="A38" s="2" t="s">
        <v>24</v>
      </c>
      <c r="B38" s="3">
        <f t="shared" ref="B38:M38" si="4">+B35+B36+B37</f>
        <v>68480</v>
      </c>
      <c r="C38" s="3">
        <f t="shared" si="4"/>
        <v>68557</v>
      </c>
      <c r="D38" s="3">
        <f t="shared" si="4"/>
        <v>68634</v>
      </c>
      <c r="E38" s="3">
        <f t="shared" si="4"/>
        <v>68711</v>
      </c>
      <c r="F38" s="3">
        <f t="shared" si="4"/>
        <v>68787</v>
      </c>
      <c r="G38" s="3">
        <f t="shared" si="4"/>
        <v>68864</v>
      </c>
      <c r="H38" s="3">
        <f t="shared" si="4"/>
        <v>68941</v>
      </c>
      <c r="I38" s="3">
        <f t="shared" si="4"/>
        <v>69017</v>
      </c>
      <c r="J38" s="3">
        <f t="shared" si="4"/>
        <v>69094</v>
      </c>
      <c r="K38" s="3">
        <f t="shared" si="4"/>
        <v>69170</v>
      </c>
      <c r="L38" s="3">
        <f t="shared" si="4"/>
        <v>69247</v>
      </c>
      <c r="M38" s="3">
        <f t="shared" si="4"/>
        <v>69324</v>
      </c>
      <c r="N38" s="3">
        <f>+N35+N36+N37</f>
        <v>68902.166666666672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2A3C-B89E-4C7B-A299-622E432D35A9}">
  <dimension ref="A2:S38"/>
  <sheetViews>
    <sheetView topLeftCell="A16" workbookViewId="0">
      <selection activeCell="B18" sqref="B18"/>
    </sheetView>
  </sheetViews>
  <sheetFormatPr defaultRowHeight="14.4" x14ac:dyDescent="0.3"/>
  <cols>
    <col min="1" max="1" width="38" bestFit="1" customWidth="1"/>
  </cols>
  <sheetData>
    <row r="2" spans="1:13" x14ac:dyDescent="0.3">
      <c r="A2" s="2" t="s">
        <v>34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3">
      <c r="A4" t="s">
        <v>13</v>
      </c>
      <c r="B4" s="1">
        <v>336052</v>
      </c>
      <c r="C4" s="1">
        <v>336757</v>
      </c>
      <c r="D4" s="1">
        <v>337445</v>
      </c>
      <c r="E4" s="1">
        <v>338052</v>
      </c>
      <c r="F4" s="1">
        <v>338260</v>
      </c>
      <c r="G4" s="1">
        <v>338813</v>
      </c>
      <c r="H4" s="1">
        <v>339391</v>
      </c>
      <c r="I4" s="1">
        <v>339939</v>
      </c>
      <c r="J4" s="1">
        <v>340722</v>
      </c>
      <c r="K4" s="1">
        <v>341075</v>
      </c>
      <c r="L4" s="1">
        <v>341401</v>
      </c>
      <c r="M4" s="1">
        <v>341452</v>
      </c>
    </row>
    <row r="5" spans="1:13" x14ac:dyDescent="0.3">
      <c r="A5" t="s">
        <v>14</v>
      </c>
      <c r="B5" s="1">
        <v>25720</v>
      </c>
      <c r="C5" s="1">
        <v>25742</v>
      </c>
      <c r="D5" s="1">
        <v>25751</v>
      </c>
      <c r="E5" s="1">
        <v>25750</v>
      </c>
      <c r="F5" s="1">
        <v>25746</v>
      </c>
      <c r="G5" s="1">
        <v>25724</v>
      </c>
      <c r="H5" s="1">
        <v>25764</v>
      </c>
      <c r="I5" s="1">
        <v>25740</v>
      </c>
      <c r="J5" s="1">
        <v>25761</v>
      </c>
      <c r="K5" s="1">
        <v>25785</v>
      </c>
      <c r="L5" s="1">
        <v>25716</v>
      </c>
      <c r="M5" s="1">
        <v>25774</v>
      </c>
    </row>
    <row r="6" spans="1:13" x14ac:dyDescent="0.3">
      <c r="A6" t="s">
        <v>16</v>
      </c>
      <c r="B6" s="1">
        <v>2943</v>
      </c>
      <c r="C6" s="1">
        <v>2941</v>
      </c>
      <c r="D6" s="1">
        <v>2931</v>
      </c>
      <c r="E6" s="1">
        <v>2927</v>
      </c>
      <c r="F6" s="1">
        <v>2927</v>
      </c>
      <c r="G6" s="1">
        <v>2932</v>
      </c>
      <c r="H6" s="1">
        <v>2935</v>
      </c>
      <c r="I6" s="1">
        <v>2932</v>
      </c>
      <c r="J6" s="1">
        <v>2940</v>
      </c>
      <c r="K6" s="1">
        <v>2944</v>
      </c>
      <c r="L6" s="1">
        <v>3053</v>
      </c>
      <c r="M6" s="1">
        <v>3053</v>
      </c>
    </row>
    <row r="7" spans="1:13" x14ac:dyDescent="0.3">
      <c r="A7" t="s">
        <v>17</v>
      </c>
      <c r="B7">
        <v>81</v>
      </c>
      <c r="C7">
        <v>82</v>
      </c>
      <c r="D7">
        <v>82</v>
      </c>
      <c r="E7">
        <v>83</v>
      </c>
      <c r="F7">
        <v>85</v>
      </c>
      <c r="G7">
        <v>86</v>
      </c>
      <c r="H7">
        <v>90</v>
      </c>
      <c r="I7">
        <v>90</v>
      </c>
      <c r="J7">
        <v>90</v>
      </c>
      <c r="K7">
        <v>92</v>
      </c>
      <c r="L7">
        <v>82</v>
      </c>
      <c r="M7">
        <v>82</v>
      </c>
    </row>
    <row r="8" spans="1:13" x14ac:dyDescent="0.3">
      <c r="A8" t="s">
        <v>18</v>
      </c>
      <c r="B8">
        <v>63</v>
      </c>
      <c r="C8">
        <v>62</v>
      </c>
      <c r="D8">
        <v>64</v>
      </c>
      <c r="E8">
        <v>64</v>
      </c>
      <c r="F8">
        <v>67</v>
      </c>
      <c r="G8">
        <v>71</v>
      </c>
      <c r="H8">
        <v>72</v>
      </c>
      <c r="I8">
        <v>74</v>
      </c>
      <c r="J8">
        <v>77</v>
      </c>
      <c r="K8">
        <v>76</v>
      </c>
      <c r="L8">
        <v>70</v>
      </c>
      <c r="M8">
        <v>70</v>
      </c>
    </row>
    <row r="9" spans="1:13" x14ac:dyDescent="0.3">
      <c r="A9" t="s">
        <v>19</v>
      </c>
      <c r="B9">
        <v>10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v>10</v>
      </c>
      <c r="J9">
        <v>10</v>
      </c>
      <c r="K9">
        <v>10</v>
      </c>
      <c r="L9">
        <v>10</v>
      </c>
      <c r="M9">
        <v>10</v>
      </c>
    </row>
    <row r="10" spans="1:13" x14ac:dyDescent="0.3">
      <c r="A10" s="2" t="s">
        <v>20</v>
      </c>
      <c r="B10" s="3">
        <v>364869</v>
      </c>
      <c r="C10" s="3">
        <v>365594</v>
      </c>
      <c r="D10" s="3">
        <v>366283</v>
      </c>
      <c r="E10" s="3">
        <v>366886</v>
      </c>
      <c r="F10" s="3">
        <v>367095</v>
      </c>
      <c r="G10" s="3">
        <v>367636</v>
      </c>
      <c r="H10" s="3">
        <v>368262</v>
      </c>
      <c r="I10" s="3">
        <v>368785</v>
      </c>
      <c r="J10" s="3">
        <v>369600</v>
      </c>
      <c r="K10" s="3">
        <v>369982</v>
      </c>
      <c r="L10" s="3">
        <v>370332</v>
      </c>
      <c r="M10" s="3">
        <v>370441</v>
      </c>
    </row>
    <row r="11" spans="1:13" x14ac:dyDescent="0.3">
      <c r="H11" t="s">
        <v>32</v>
      </c>
      <c r="J11" t="s">
        <v>33</v>
      </c>
    </row>
    <row r="12" spans="1:13" x14ac:dyDescent="0.3">
      <c r="A12" t="s">
        <v>21</v>
      </c>
    </row>
    <row r="13" spans="1:13" x14ac:dyDescent="0.3">
      <c r="A13" t="s">
        <v>22</v>
      </c>
      <c r="B13" s="1">
        <v>64311</v>
      </c>
      <c r="C13" s="1">
        <v>64316</v>
      </c>
      <c r="D13" s="1">
        <v>64370</v>
      </c>
      <c r="E13" s="1">
        <v>64370</v>
      </c>
      <c r="F13" s="1">
        <v>64376</v>
      </c>
      <c r="G13" s="1">
        <v>64376</v>
      </c>
      <c r="H13" s="1">
        <v>64377</v>
      </c>
      <c r="I13" s="1">
        <v>64395</v>
      </c>
      <c r="J13" s="1">
        <v>64402</v>
      </c>
      <c r="K13" s="1">
        <v>64402</v>
      </c>
      <c r="L13" s="1">
        <v>64490</v>
      </c>
      <c r="M13" s="1">
        <v>64565</v>
      </c>
    </row>
    <row r="14" spans="1:13" x14ac:dyDescent="0.3">
      <c r="A14" t="s">
        <v>28</v>
      </c>
      <c r="B14" s="1">
        <v>3963</v>
      </c>
      <c r="C14" s="1">
        <v>3964</v>
      </c>
      <c r="D14" s="1">
        <v>4031</v>
      </c>
      <c r="E14" s="1">
        <v>4045</v>
      </c>
      <c r="F14" s="1">
        <v>4044</v>
      </c>
      <c r="G14" s="1">
        <v>4055</v>
      </c>
      <c r="H14" s="1">
        <v>4055</v>
      </c>
      <c r="I14" s="1">
        <v>4055</v>
      </c>
      <c r="J14" s="1">
        <v>4057</v>
      </c>
      <c r="K14" s="1">
        <v>4063</v>
      </c>
      <c r="L14" s="1">
        <v>4074</v>
      </c>
      <c r="M14" s="1">
        <v>4084</v>
      </c>
    </row>
    <row r="15" spans="1:13" x14ac:dyDescent="0.3">
      <c r="A15" t="s">
        <v>23</v>
      </c>
      <c r="B15">
        <v>49</v>
      </c>
      <c r="C15">
        <v>49</v>
      </c>
      <c r="D15">
        <v>49</v>
      </c>
      <c r="E15">
        <v>49</v>
      </c>
      <c r="F15">
        <v>49</v>
      </c>
      <c r="G15">
        <v>49</v>
      </c>
      <c r="H15">
        <v>49</v>
      </c>
      <c r="I15">
        <v>49</v>
      </c>
      <c r="J15">
        <v>48</v>
      </c>
      <c r="K15">
        <v>48</v>
      </c>
      <c r="L15">
        <v>48</v>
      </c>
      <c r="M15">
        <v>48</v>
      </c>
    </row>
    <row r="16" spans="1:13" x14ac:dyDescent="0.3">
      <c r="A16" s="2" t="s">
        <v>24</v>
      </c>
      <c r="B16" s="3">
        <v>68323</v>
      </c>
      <c r="C16" s="3">
        <v>68329</v>
      </c>
      <c r="D16" s="3">
        <v>68450</v>
      </c>
      <c r="E16" s="3">
        <v>68464</v>
      </c>
      <c r="F16" s="3">
        <v>68469</v>
      </c>
      <c r="G16" s="3">
        <v>68480</v>
      </c>
      <c r="H16" s="3">
        <v>68481</v>
      </c>
      <c r="I16" s="3">
        <v>68499</v>
      </c>
      <c r="J16" s="3">
        <v>68507</v>
      </c>
      <c r="K16" s="3">
        <v>68513</v>
      </c>
      <c r="L16" s="3">
        <v>68612</v>
      </c>
      <c r="M16" s="3">
        <v>68697</v>
      </c>
    </row>
    <row r="17" spans="1:19" x14ac:dyDescent="0.3">
      <c r="M17">
        <v>254</v>
      </c>
    </row>
    <row r="18" spans="1:19" x14ac:dyDescent="0.3">
      <c r="A18" t="s">
        <v>25</v>
      </c>
    </row>
    <row r="19" spans="1:19" x14ac:dyDescent="0.3">
      <c r="A19" t="s">
        <v>22</v>
      </c>
      <c r="B19">
        <v>7</v>
      </c>
      <c r="C19">
        <v>7</v>
      </c>
      <c r="D19">
        <v>7</v>
      </c>
      <c r="E19">
        <v>7</v>
      </c>
      <c r="F19">
        <v>7</v>
      </c>
      <c r="G19">
        <v>7</v>
      </c>
      <c r="H19">
        <v>7</v>
      </c>
      <c r="I19">
        <v>7</v>
      </c>
      <c r="J19">
        <v>7</v>
      </c>
      <c r="K19">
        <v>7</v>
      </c>
      <c r="L19">
        <v>7</v>
      </c>
      <c r="M19">
        <v>7</v>
      </c>
    </row>
    <row r="20" spans="1:19" x14ac:dyDescent="0.3">
      <c r="A20" t="s">
        <v>28</v>
      </c>
      <c r="B20">
        <v>128</v>
      </c>
      <c r="C20">
        <v>128</v>
      </c>
      <c r="D20">
        <v>126</v>
      </c>
      <c r="E20">
        <v>126</v>
      </c>
      <c r="F20">
        <v>126</v>
      </c>
      <c r="G20">
        <v>126</v>
      </c>
      <c r="H20">
        <v>126</v>
      </c>
      <c r="I20">
        <v>126</v>
      </c>
      <c r="J20">
        <v>126</v>
      </c>
      <c r="K20">
        <v>129</v>
      </c>
      <c r="L20">
        <v>129</v>
      </c>
      <c r="M20">
        <v>129</v>
      </c>
    </row>
    <row r="21" spans="1:19" x14ac:dyDescent="0.3">
      <c r="A21" t="s">
        <v>23</v>
      </c>
      <c r="B21">
        <v>43</v>
      </c>
      <c r="C21">
        <v>42</v>
      </c>
      <c r="D21">
        <v>43</v>
      </c>
      <c r="E21">
        <v>42</v>
      </c>
      <c r="F21">
        <v>42</v>
      </c>
      <c r="G21">
        <v>42</v>
      </c>
      <c r="H21">
        <v>43</v>
      </c>
      <c r="I21">
        <v>43</v>
      </c>
      <c r="J21">
        <v>42</v>
      </c>
      <c r="K21">
        <v>42</v>
      </c>
      <c r="L21">
        <v>42</v>
      </c>
      <c r="M21">
        <v>42</v>
      </c>
    </row>
    <row r="22" spans="1:19" x14ac:dyDescent="0.3">
      <c r="A22" s="2" t="s">
        <v>20</v>
      </c>
      <c r="B22" s="3">
        <v>178</v>
      </c>
      <c r="C22" s="3">
        <v>177</v>
      </c>
      <c r="D22" s="3">
        <v>176</v>
      </c>
      <c r="E22" s="3">
        <v>175</v>
      </c>
      <c r="F22" s="3">
        <v>175</v>
      </c>
      <c r="G22" s="3">
        <v>175</v>
      </c>
      <c r="H22" s="3">
        <v>176</v>
      </c>
      <c r="I22" s="3">
        <v>176</v>
      </c>
      <c r="J22" s="3">
        <v>175</v>
      </c>
      <c r="K22" s="3">
        <v>178</v>
      </c>
      <c r="L22" s="3">
        <v>178</v>
      </c>
      <c r="M22" s="3">
        <v>178</v>
      </c>
    </row>
    <row r="25" spans="1:19" x14ac:dyDescent="0.3">
      <c r="A25" t="s">
        <v>26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s="4" t="s">
        <v>27</v>
      </c>
      <c r="Q25" s="1"/>
    </row>
    <row r="26" spans="1:19" x14ac:dyDescent="0.3">
      <c r="A26" t="s">
        <v>13</v>
      </c>
      <c r="B26" s="1">
        <f>AVERAGE(B4,'2023 (2)'!M4)</f>
        <v>335800</v>
      </c>
      <c r="C26" s="1">
        <f>ROUND(AVERAGE(B4:C4),)</f>
        <v>336405</v>
      </c>
      <c r="D26" s="1">
        <f>ROUND(AVERAGE(C4:D4),)</f>
        <v>337101</v>
      </c>
      <c r="E26" s="1">
        <f>ROUND(AVERAGE(D4:E4),)</f>
        <v>337749</v>
      </c>
      <c r="F26" s="1">
        <f>ROUND(AVERAGE(E4:F4),)</f>
        <v>338156</v>
      </c>
      <c r="G26" s="1">
        <f>ROUND(AVERAGE(F4:G4),)</f>
        <v>338537</v>
      </c>
      <c r="H26" s="1">
        <f>ROUND(AVERAGE(G4:H4),)</f>
        <v>339102</v>
      </c>
      <c r="I26" s="1">
        <f>ROUND(AVERAGE(H4:I4),)</f>
        <v>339665</v>
      </c>
      <c r="J26" s="1">
        <f>ROUND(AVERAGE(I4:J4),)</f>
        <v>340331</v>
      </c>
      <c r="K26" s="1">
        <f>ROUND(AVERAGE(J4:K4),)</f>
        <v>340899</v>
      </c>
      <c r="L26" s="1">
        <f>ROUND(AVERAGE(K4:L4),)</f>
        <v>341238</v>
      </c>
      <c r="M26" s="1">
        <f>ROUND(AVERAGE(L4:M4),)</f>
        <v>341427</v>
      </c>
      <c r="N26" s="1">
        <f>AVERAGE(B26:M26)</f>
        <v>338867.5</v>
      </c>
      <c r="S26" s="1"/>
    </row>
    <row r="27" spans="1:19" x14ac:dyDescent="0.3">
      <c r="A27" t="s">
        <v>14</v>
      </c>
      <c r="B27" s="1">
        <f>AVERAGE(B5,'2023 (2)'!M5)</f>
        <v>25710</v>
      </c>
      <c r="C27" s="1">
        <f>ROUND(AVERAGE(B5:C5),)</f>
        <v>25731</v>
      </c>
      <c r="D27" s="1">
        <f>ROUND(AVERAGE(C5:D5),)</f>
        <v>25747</v>
      </c>
      <c r="E27" s="1">
        <f>ROUND(AVERAGE(D5:E5),)</f>
        <v>25751</v>
      </c>
      <c r="F27" s="1">
        <f>ROUND(AVERAGE(E5:F5),)</f>
        <v>25748</v>
      </c>
      <c r="G27" s="1">
        <f>ROUND(AVERAGE(F5:G5),)</f>
        <v>25735</v>
      </c>
      <c r="H27" s="1">
        <f>ROUND(AVERAGE(G5:H5),)</f>
        <v>25744</v>
      </c>
      <c r="I27" s="1">
        <f>ROUND(AVERAGE(H5:I5),)</f>
        <v>25752</v>
      </c>
      <c r="J27" s="1">
        <f>ROUND(AVERAGE(I5:J5),)</f>
        <v>25751</v>
      </c>
      <c r="K27" s="1">
        <f>ROUND(AVERAGE(J5:K5),)</f>
        <v>25773</v>
      </c>
      <c r="L27" s="1">
        <f>ROUND(AVERAGE(K5:L5),)</f>
        <v>25751</v>
      </c>
      <c r="M27" s="1">
        <f>ROUND(AVERAGE(L5:M5),)</f>
        <v>25745</v>
      </c>
      <c r="N27" s="1">
        <f t="shared" ref="N27:N31" si="0">AVERAGE(B27:M27)</f>
        <v>25744.833333333332</v>
      </c>
    </row>
    <row r="28" spans="1:19" x14ac:dyDescent="0.3">
      <c r="A28" t="s">
        <v>16</v>
      </c>
      <c r="B28" s="1">
        <f>AVERAGE(B6,'2023 (2)'!M6)</f>
        <v>2938</v>
      </c>
      <c r="C28" s="1">
        <f>ROUND(AVERAGE(B6:C6),)</f>
        <v>2942</v>
      </c>
      <c r="D28" s="1">
        <f>ROUND(AVERAGE(C6:D6),)</f>
        <v>2936</v>
      </c>
      <c r="E28" s="1">
        <f>ROUND(AVERAGE(D6:E6),)</f>
        <v>2929</v>
      </c>
      <c r="F28" s="1">
        <f>ROUND(AVERAGE(E6:F6),)</f>
        <v>2927</v>
      </c>
      <c r="G28" s="1">
        <f>ROUND(AVERAGE(F6:G6),)</f>
        <v>2930</v>
      </c>
      <c r="H28" s="1">
        <f>ROUND(AVERAGE(G6:H6),)</f>
        <v>2934</v>
      </c>
      <c r="I28" s="1">
        <f>ROUND(AVERAGE(H6:I6),)</f>
        <v>2934</v>
      </c>
      <c r="J28" s="1">
        <f>ROUND(AVERAGE(I6:J6),)</f>
        <v>2936</v>
      </c>
      <c r="K28" s="1">
        <f>ROUND(AVERAGE(J6:K6),)</f>
        <v>2942</v>
      </c>
      <c r="L28" s="1">
        <f>ROUND(AVERAGE(K6:L6),)</f>
        <v>2999</v>
      </c>
      <c r="M28" s="1">
        <f>ROUND(AVERAGE(L6:M6),)</f>
        <v>3053</v>
      </c>
      <c r="N28" s="1">
        <f t="shared" si="0"/>
        <v>2950</v>
      </c>
    </row>
    <row r="29" spans="1:19" x14ac:dyDescent="0.3">
      <c r="A29" t="s">
        <v>17</v>
      </c>
      <c r="B29" s="1">
        <f>AVERAGE(B7,'2023 (2)'!M7)</f>
        <v>80.5</v>
      </c>
      <c r="C29" s="1">
        <f>ROUND(AVERAGE(B7:C7),)</f>
        <v>82</v>
      </c>
      <c r="D29" s="1">
        <f>ROUND(AVERAGE(C7:D7),)</f>
        <v>82</v>
      </c>
      <c r="E29" s="1">
        <f>ROUND(AVERAGE(D7:E7),)</f>
        <v>83</v>
      </c>
      <c r="F29" s="1">
        <f>ROUND(AVERAGE(E7:F7),)</f>
        <v>84</v>
      </c>
      <c r="G29" s="1">
        <f>ROUND(AVERAGE(F7:G7),)</f>
        <v>86</v>
      </c>
      <c r="H29" s="1">
        <f>ROUND(AVERAGE(G7:H7),)</f>
        <v>88</v>
      </c>
      <c r="I29" s="1">
        <f>ROUND(AVERAGE(H7:I7),)</f>
        <v>90</v>
      </c>
      <c r="J29" s="1">
        <f>ROUND(AVERAGE(I7:J7),)</f>
        <v>90</v>
      </c>
      <c r="K29" s="1">
        <f>ROUND(AVERAGE(J7:K7),)</f>
        <v>91</v>
      </c>
      <c r="L29" s="1">
        <f>ROUND(AVERAGE(K7:L7),)</f>
        <v>87</v>
      </c>
      <c r="M29" s="1">
        <f>ROUND(AVERAGE(L7:M7),)</f>
        <v>82</v>
      </c>
      <c r="N29" s="1">
        <f t="shared" si="0"/>
        <v>85.458333333333329</v>
      </c>
    </row>
    <row r="30" spans="1:19" x14ac:dyDescent="0.3">
      <c r="A30" t="s">
        <v>18</v>
      </c>
      <c r="B30" s="1">
        <f>AVERAGE(B8,'2023 (2)'!M8)</f>
        <v>63</v>
      </c>
      <c r="C30" s="1">
        <f>ROUND(AVERAGE(B8:C8),)</f>
        <v>63</v>
      </c>
      <c r="D30" s="1">
        <f>ROUND(AVERAGE(C8:D8),)</f>
        <v>63</v>
      </c>
      <c r="E30" s="1">
        <f>ROUND(AVERAGE(D8:E8),)</f>
        <v>64</v>
      </c>
      <c r="F30" s="1">
        <f>ROUND(AVERAGE(E8:F8),)</f>
        <v>66</v>
      </c>
      <c r="G30" s="1">
        <f>ROUND(AVERAGE(F8:G8),)</f>
        <v>69</v>
      </c>
      <c r="H30" s="1">
        <f>ROUND(AVERAGE(G8:H8),)</f>
        <v>72</v>
      </c>
      <c r="I30" s="1">
        <f>ROUND(AVERAGE(H8:I8),)</f>
        <v>73</v>
      </c>
      <c r="J30" s="1">
        <f>ROUND(AVERAGE(I8:J8),)</f>
        <v>76</v>
      </c>
      <c r="K30" s="1">
        <f>ROUND(AVERAGE(J8:K8),)</f>
        <v>77</v>
      </c>
      <c r="L30" s="1">
        <f>ROUND(AVERAGE(K8:L8),)</f>
        <v>73</v>
      </c>
      <c r="M30" s="1">
        <f>ROUND(AVERAGE(L8:M8),)</f>
        <v>70</v>
      </c>
      <c r="N30" s="1">
        <f t="shared" si="0"/>
        <v>69.083333333333329</v>
      </c>
    </row>
    <row r="31" spans="1:19" x14ac:dyDescent="0.3">
      <c r="A31" t="s">
        <v>19</v>
      </c>
      <c r="B31" s="1">
        <f>AVERAGE(B9,'2023 (2)'!M9)</f>
        <v>10</v>
      </c>
      <c r="C31" s="1">
        <f>ROUND(AVERAGE(B9:C9),)</f>
        <v>10</v>
      </c>
      <c r="D31" s="1">
        <f>ROUND(AVERAGE(C9:D9),)</f>
        <v>10</v>
      </c>
      <c r="E31" s="1">
        <f>ROUND(AVERAGE(D9:E9),)</f>
        <v>10</v>
      </c>
      <c r="F31" s="1">
        <f>ROUND(AVERAGE(E9:F9),)</f>
        <v>10</v>
      </c>
      <c r="G31" s="1">
        <f>ROUND(AVERAGE(F9:G9),)</f>
        <v>10</v>
      </c>
      <c r="H31" s="1">
        <f>ROUND(AVERAGE(G9:H9),)</f>
        <v>10</v>
      </c>
      <c r="I31" s="1">
        <f>ROUND(AVERAGE(H9:I9),)</f>
        <v>10</v>
      </c>
      <c r="J31" s="1">
        <f>ROUND(AVERAGE(I9:J9),)</f>
        <v>10</v>
      </c>
      <c r="K31" s="1">
        <f>ROUND(AVERAGE(J9:K9),)</f>
        <v>10</v>
      </c>
      <c r="L31" s="1">
        <f>ROUND(AVERAGE(K9:L9),)</f>
        <v>10</v>
      </c>
      <c r="M31" s="1">
        <f>ROUND(AVERAGE(L9:M9),)</f>
        <v>10</v>
      </c>
      <c r="N31" s="1">
        <f t="shared" si="0"/>
        <v>10</v>
      </c>
    </row>
    <row r="32" spans="1:19" x14ac:dyDescent="0.3">
      <c r="A32" s="2" t="s">
        <v>20</v>
      </c>
      <c r="B32" s="3">
        <f>SUM(B26:B31)</f>
        <v>364601.5</v>
      </c>
      <c r="C32" s="3">
        <f>SUM(C26:C31)</f>
        <v>365233</v>
      </c>
      <c r="D32" s="3">
        <f>SUM(D26:D31)</f>
        <v>365939</v>
      </c>
      <c r="E32" s="3">
        <f>SUM(E26:E31)</f>
        <v>366586</v>
      </c>
      <c r="F32" s="3">
        <f>SUM(F26:F31)</f>
        <v>366991</v>
      </c>
      <c r="G32" s="3">
        <f>SUM(G26:G31)</f>
        <v>367367</v>
      </c>
      <c r="H32" s="3">
        <f>SUM(H26:H31)</f>
        <v>367950</v>
      </c>
      <c r="I32" s="3">
        <f>SUM(I26:I31)</f>
        <v>368524</v>
      </c>
      <c r="J32" s="3">
        <f>SUM(J26:J31)</f>
        <v>369194</v>
      </c>
      <c r="K32" s="3">
        <f>SUM(K26:K31)</f>
        <v>369792</v>
      </c>
      <c r="L32" s="3">
        <f>SUM(L26:L31)</f>
        <v>370158</v>
      </c>
      <c r="M32" s="3">
        <f>SUM(M26:M31)</f>
        <v>370387</v>
      </c>
      <c r="N32" s="3">
        <f>SUM(N26:N31)</f>
        <v>367726.87499999994</v>
      </c>
    </row>
    <row r="33" spans="1:14" x14ac:dyDescent="0.3">
      <c r="A33" t="s">
        <v>22</v>
      </c>
      <c r="B33" s="1">
        <f>ROUND(AVERAGE(B13,'2023 (2)'!M13),)</f>
        <v>64229</v>
      </c>
      <c r="C33" s="1">
        <f>ROUND(AVERAGE(C13,B13),)</f>
        <v>64314</v>
      </c>
      <c r="D33" s="1">
        <f>ROUND(AVERAGE(D13,C13),)</f>
        <v>64343</v>
      </c>
      <c r="E33" s="1">
        <f>ROUND(AVERAGE(E13,D13),)</f>
        <v>64370</v>
      </c>
      <c r="F33" s="1">
        <f>ROUND(AVERAGE(F13,E13),)</f>
        <v>64373</v>
      </c>
      <c r="G33" s="1">
        <f>ROUND(AVERAGE(G13,F13),)</f>
        <v>64376</v>
      </c>
      <c r="H33" s="1">
        <f>ROUND(AVERAGE(H13,G13),)</f>
        <v>64377</v>
      </c>
      <c r="I33" s="1">
        <f>ROUND(AVERAGE(I13,H13),)</f>
        <v>64386</v>
      </c>
      <c r="J33" s="1">
        <f>ROUND(AVERAGE(J13,I13),)</f>
        <v>64399</v>
      </c>
      <c r="K33" s="1">
        <f>ROUND(AVERAGE(K13,J13),)</f>
        <v>64402</v>
      </c>
      <c r="L33" s="1">
        <f>ROUND(AVERAGE(L13,K13),)</f>
        <v>64446</v>
      </c>
      <c r="M33" s="1">
        <f>ROUND(AVERAGE(M13,L13),)</f>
        <v>64528</v>
      </c>
      <c r="N33" s="1">
        <f t="shared" ref="N33:N35" si="1">AVERAGE(B33:M33)</f>
        <v>64378.583333333336</v>
      </c>
    </row>
    <row r="34" spans="1:14" x14ac:dyDescent="0.3">
      <c r="A34" t="s">
        <v>28</v>
      </c>
      <c r="B34" s="1">
        <f>ROUND(AVERAGE(B14,'2023 (2)'!M14),)</f>
        <v>3956</v>
      </c>
      <c r="C34" s="1">
        <f>ROUND(AVERAGE(C14,B14),)</f>
        <v>3964</v>
      </c>
      <c r="D34" s="1">
        <f>ROUND(AVERAGE(D14,C14),)</f>
        <v>3998</v>
      </c>
      <c r="E34" s="1">
        <f>ROUND(AVERAGE(E14,D14),)</f>
        <v>4038</v>
      </c>
      <c r="F34" s="1">
        <f>ROUND(AVERAGE(F14,E14),)</f>
        <v>4045</v>
      </c>
      <c r="G34" s="1">
        <f>ROUND(AVERAGE(G14,F14),)</f>
        <v>4050</v>
      </c>
      <c r="H34" s="1">
        <f>ROUND(AVERAGE(H14,G14),)</f>
        <v>4055</v>
      </c>
      <c r="I34" s="1">
        <f>ROUND(AVERAGE(I14,H14),)</f>
        <v>4055</v>
      </c>
      <c r="J34" s="1">
        <f>ROUND(AVERAGE(J14,I14),)</f>
        <v>4056</v>
      </c>
      <c r="K34" s="1">
        <f>ROUND(AVERAGE(K14,J14),)</f>
        <v>4060</v>
      </c>
      <c r="L34" s="1">
        <f>ROUND(AVERAGE(L14,K14),)</f>
        <v>4069</v>
      </c>
      <c r="M34" s="1">
        <f>ROUND(AVERAGE(M14,L14),)</f>
        <v>4079</v>
      </c>
      <c r="N34" s="1">
        <f t="shared" si="1"/>
        <v>4035.4166666666665</v>
      </c>
    </row>
    <row r="35" spans="1:14" x14ac:dyDescent="0.3">
      <c r="A35" t="s">
        <v>23</v>
      </c>
      <c r="B35" s="1">
        <f>ROUND(AVERAGE(B15,'2023 (2)'!M15),)</f>
        <v>50</v>
      </c>
      <c r="C35" s="1">
        <f>ROUND(AVERAGE(C15,B15),)</f>
        <v>49</v>
      </c>
      <c r="D35" s="1">
        <f>ROUND(AVERAGE(D15,C15),)</f>
        <v>49</v>
      </c>
      <c r="E35" s="1">
        <f>ROUND(AVERAGE(E15,D15),)</f>
        <v>49</v>
      </c>
      <c r="F35" s="1">
        <f>ROUND(AVERAGE(F15,E15),)</f>
        <v>49</v>
      </c>
      <c r="G35" s="1">
        <f>ROUND(AVERAGE(G15,F15),)</f>
        <v>49</v>
      </c>
      <c r="H35" s="1">
        <f>ROUND(AVERAGE(H15,G15),)</f>
        <v>49</v>
      </c>
      <c r="I35" s="1">
        <f>ROUND(AVERAGE(I15,H15),)</f>
        <v>49</v>
      </c>
      <c r="J35" s="1">
        <f>ROUND(AVERAGE(J15,I15),)</f>
        <v>49</v>
      </c>
      <c r="K35" s="1">
        <f>ROUND(AVERAGE(K15,J15),)</f>
        <v>48</v>
      </c>
      <c r="L35" s="1">
        <f>ROUND(AVERAGE(L15,K15),)</f>
        <v>48</v>
      </c>
      <c r="M35" s="1">
        <f>ROUND(AVERAGE(M15,L15),)</f>
        <v>48</v>
      </c>
      <c r="N35" s="1">
        <f t="shared" si="1"/>
        <v>48.833333333333336</v>
      </c>
    </row>
    <row r="36" spans="1:14" x14ac:dyDescent="0.3">
      <c r="A36" s="2" t="s">
        <v>24</v>
      </c>
      <c r="B36" s="3">
        <f t="shared" ref="B36:M36" si="2">+B33+B34+B35</f>
        <v>68235</v>
      </c>
      <c r="C36" s="3">
        <f t="shared" si="2"/>
        <v>68327</v>
      </c>
      <c r="D36" s="3">
        <f t="shared" si="2"/>
        <v>68390</v>
      </c>
      <c r="E36" s="3">
        <f t="shared" si="2"/>
        <v>68457</v>
      </c>
      <c r="F36" s="3">
        <f t="shared" si="2"/>
        <v>68467</v>
      </c>
      <c r="G36" s="3">
        <f t="shared" si="2"/>
        <v>68475</v>
      </c>
      <c r="H36" s="3">
        <f t="shared" si="2"/>
        <v>68481</v>
      </c>
      <c r="I36" s="3">
        <f t="shared" si="2"/>
        <v>68490</v>
      </c>
      <c r="J36" s="3">
        <f t="shared" si="2"/>
        <v>68504</v>
      </c>
      <c r="K36" s="3">
        <f t="shared" si="2"/>
        <v>68510</v>
      </c>
      <c r="L36" s="3">
        <f t="shared" si="2"/>
        <v>68563</v>
      </c>
      <c r="M36" s="3">
        <f t="shared" si="2"/>
        <v>68655</v>
      </c>
      <c r="N36" s="3">
        <f>+N33+N34+N35</f>
        <v>68462.833333333328</v>
      </c>
    </row>
    <row r="38" spans="1:14" x14ac:dyDescent="0.3">
      <c r="A38" t="s">
        <v>29</v>
      </c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EE70-087D-473D-B519-AD48E052E225}">
  <dimension ref="A2:N38"/>
  <sheetViews>
    <sheetView topLeftCell="A16" workbookViewId="0">
      <selection activeCell="Q27" sqref="Q27"/>
    </sheetView>
  </sheetViews>
  <sheetFormatPr defaultRowHeight="14.4" x14ac:dyDescent="0.3"/>
  <cols>
    <col min="1" max="1" width="38" bestFit="1" customWidth="1"/>
  </cols>
  <sheetData>
    <row r="2" spans="1:14" x14ac:dyDescent="0.3">
      <c r="A2" s="2" t="s">
        <v>30</v>
      </c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4" x14ac:dyDescent="0.3">
      <c r="A4" t="s">
        <v>13</v>
      </c>
      <c r="B4" s="1">
        <v>328204</v>
      </c>
      <c r="C4" s="1">
        <v>328335</v>
      </c>
      <c r="D4" s="1">
        <v>328437</v>
      </c>
      <c r="E4" s="1">
        <v>328561</v>
      </c>
      <c r="F4" s="1">
        <v>328709</v>
      </c>
      <c r="G4" s="1">
        <v>328971</v>
      </c>
      <c r="H4" s="1">
        <v>329113</v>
      </c>
      <c r="I4" s="1">
        <v>329339</v>
      </c>
      <c r="J4" s="1">
        <v>329613</v>
      </c>
      <c r="K4" s="1">
        <v>329996</v>
      </c>
      <c r="L4" s="1">
        <v>330371</v>
      </c>
      <c r="M4" s="1">
        <v>330648</v>
      </c>
      <c r="N4" s="1">
        <v>325932</v>
      </c>
    </row>
    <row r="5" spans="1:14" x14ac:dyDescent="0.3">
      <c r="A5" t="s">
        <v>14</v>
      </c>
      <c r="B5" s="1">
        <v>25938</v>
      </c>
      <c r="C5" s="1">
        <v>25944</v>
      </c>
      <c r="D5" s="1">
        <v>25950</v>
      </c>
      <c r="E5" s="1">
        <v>25956</v>
      </c>
      <c r="F5" s="1">
        <v>25963</v>
      </c>
      <c r="G5" s="1">
        <v>25976</v>
      </c>
      <c r="H5" s="1">
        <v>25983</v>
      </c>
      <c r="I5" s="1">
        <v>25994</v>
      </c>
      <c r="J5" s="1">
        <v>26008</v>
      </c>
      <c r="K5" s="1">
        <v>26027</v>
      </c>
      <c r="L5" s="1">
        <v>26045</v>
      </c>
      <c r="M5" s="1">
        <v>26059</v>
      </c>
      <c r="N5" s="1">
        <v>25846</v>
      </c>
    </row>
    <row r="6" spans="1:14" x14ac:dyDescent="0.3">
      <c r="A6" t="s">
        <v>15</v>
      </c>
      <c r="B6" s="1">
        <v>1741</v>
      </c>
      <c r="C6" s="1">
        <v>1735</v>
      </c>
      <c r="D6" s="1">
        <v>1729</v>
      </c>
      <c r="E6" s="1">
        <v>1723</v>
      </c>
      <c r="F6" s="1">
        <v>1716</v>
      </c>
      <c r="G6" s="1">
        <v>1710</v>
      </c>
      <c r="H6" s="1">
        <v>1704</v>
      </c>
      <c r="I6" s="1">
        <v>1698</v>
      </c>
      <c r="J6" s="1">
        <v>1692</v>
      </c>
      <c r="K6" s="1">
        <v>1685</v>
      </c>
      <c r="L6" s="1">
        <v>1679</v>
      </c>
      <c r="M6" s="1">
        <v>1673</v>
      </c>
      <c r="N6" s="1">
        <v>1782</v>
      </c>
    </row>
    <row r="7" spans="1:14" x14ac:dyDescent="0.3">
      <c r="A7" t="s">
        <v>16</v>
      </c>
      <c r="B7" s="1">
        <v>1199</v>
      </c>
      <c r="C7" s="1">
        <v>1200</v>
      </c>
      <c r="D7" s="1">
        <v>1202</v>
      </c>
      <c r="E7" s="1">
        <v>1203</v>
      </c>
      <c r="F7" s="1">
        <v>1205</v>
      </c>
      <c r="G7" s="1">
        <v>1209</v>
      </c>
      <c r="H7" s="1">
        <v>1211</v>
      </c>
      <c r="I7" s="1">
        <v>1214</v>
      </c>
      <c r="J7" s="1">
        <v>1217</v>
      </c>
      <c r="K7" s="1">
        <v>1223</v>
      </c>
      <c r="L7" s="1">
        <v>1228</v>
      </c>
      <c r="M7" s="1">
        <v>1231</v>
      </c>
      <c r="N7" s="1">
        <v>1168</v>
      </c>
    </row>
    <row r="8" spans="1:14" x14ac:dyDescent="0.3">
      <c r="A8" t="s">
        <v>17</v>
      </c>
      <c r="B8">
        <v>73</v>
      </c>
      <c r="C8">
        <v>73</v>
      </c>
      <c r="D8">
        <v>73</v>
      </c>
      <c r="E8">
        <v>73</v>
      </c>
      <c r="F8">
        <v>73</v>
      </c>
      <c r="G8">
        <v>73</v>
      </c>
      <c r="H8">
        <v>73</v>
      </c>
      <c r="I8">
        <v>73</v>
      </c>
      <c r="J8">
        <v>73</v>
      </c>
      <c r="K8">
        <v>73</v>
      </c>
      <c r="L8">
        <v>73</v>
      </c>
      <c r="M8">
        <v>73</v>
      </c>
      <c r="N8">
        <v>73</v>
      </c>
    </row>
    <row r="9" spans="1:14" x14ac:dyDescent="0.3">
      <c r="A9" t="s">
        <v>18</v>
      </c>
      <c r="B9">
        <v>68</v>
      </c>
      <c r="C9">
        <v>68</v>
      </c>
      <c r="D9">
        <v>68</v>
      </c>
      <c r="E9">
        <v>68</v>
      </c>
      <c r="F9">
        <v>68</v>
      </c>
      <c r="G9">
        <v>68</v>
      </c>
      <c r="H9">
        <v>68</v>
      </c>
      <c r="I9">
        <v>68</v>
      </c>
      <c r="J9">
        <v>68</v>
      </c>
      <c r="K9">
        <v>68</v>
      </c>
      <c r="L9">
        <v>68</v>
      </c>
      <c r="M9">
        <v>68</v>
      </c>
      <c r="N9">
        <v>68</v>
      </c>
    </row>
    <row r="10" spans="1:14" x14ac:dyDescent="0.3">
      <c r="A10" t="s">
        <v>19</v>
      </c>
      <c r="B10">
        <v>11</v>
      </c>
      <c r="C10">
        <v>11</v>
      </c>
      <c r="D10">
        <v>11</v>
      </c>
      <c r="E10">
        <v>11</v>
      </c>
      <c r="F10">
        <v>11</v>
      </c>
      <c r="G10">
        <v>11</v>
      </c>
      <c r="H10">
        <v>11</v>
      </c>
      <c r="I10">
        <v>11</v>
      </c>
      <c r="J10">
        <v>11</v>
      </c>
      <c r="K10">
        <v>11</v>
      </c>
      <c r="L10">
        <v>11</v>
      </c>
      <c r="M10">
        <v>11</v>
      </c>
      <c r="N10">
        <v>11</v>
      </c>
    </row>
    <row r="11" spans="1:14" x14ac:dyDescent="0.3">
      <c r="A11" s="2" t="s">
        <v>20</v>
      </c>
      <c r="B11" s="3">
        <v>357234</v>
      </c>
      <c r="C11" s="3">
        <v>357366</v>
      </c>
      <c r="D11" s="3">
        <v>357470</v>
      </c>
      <c r="E11" s="3">
        <v>357595</v>
      </c>
      <c r="F11" s="3">
        <v>357745</v>
      </c>
      <c r="G11" s="3">
        <v>358018</v>
      </c>
      <c r="H11" s="3">
        <v>358163</v>
      </c>
      <c r="I11" s="3">
        <v>358397</v>
      </c>
      <c r="J11" s="3">
        <v>358682</v>
      </c>
      <c r="K11" s="3">
        <v>359083</v>
      </c>
      <c r="L11" s="3">
        <v>359475</v>
      </c>
      <c r="M11" s="3">
        <v>359763</v>
      </c>
      <c r="N11" s="1">
        <v>354880</v>
      </c>
    </row>
    <row r="13" spans="1:14" x14ac:dyDescent="0.3">
      <c r="A13" t="s">
        <v>21</v>
      </c>
    </row>
    <row r="14" spans="1:14" x14ac:dyDescent="0.3">
      <c r="A14" t="s">
        <v>22</v>
      </c>
      <c r="B14" s="1">
        <v>66062</v>
      </c>
      <c r="C14" s="1">
        <v>66139</v>
      </c>
      <c r="D14" s="1">
        <v>66216</v>
      </c>
      <c r="E14" s="1">
        <v>66292</v>
      </c>
      <c r="F14" s="1">
        <v>66369</v>
      </c>
      <c r="G14" s="1">
        <v>66446</v>
      </c>
      <c r="H14" s="1">
        <v>66522</v>
      </c>
      <c r="I14" s="1">
        <v>66599</v>
      </c>
      <c r="J14" s="1">
        <v>66675</v>
      </c>
      <c r="K14" s="1">
        <v>66752</v>
      </c>
      <c r="L14" s="1">
        <v>66829</v>
      </c>
      <c r="M14" s="1">
        <v>66905</v>
      </c>
      <c r="N14" s="1">
        <v>65564</v>
      </c>
    </row>
    <row r="15" spans="1:14" x14ac:dyDescent="0.3">
      <c r="A15" t="s">
        <v>28</v>
      </c>
      <c r="B15" s="1">
        <v>3321</v>
      </c>
      <c r="C15" s="1">
        <v>3321</v>
      </c>
      <c r="D15" s="1">
        <v>3321</v>
      </c>
      <c r="E15" s="1">
        <v>3321</v>
      </c>
      <c r="F15" s="1">
        <v>3321</v>
      </c>
      <c r="G15" s="1">
        <v>3321</v>
      </c>
      <c r="H15" s="1">
        <v>3321</v>
      </c>
      <c r="I15" s="1">
        <v>3321</v>
      </c>
      <c r="J15" s="1">
        <v>3321</v>
      </c>
      <c r="K15" s="1">
        <v>3321</v>
      </c>
      <c r="L15" s="1">
        <v>3321</v>
      </c>
      <c r="M15" s="1">
        <v>3321</v>
      </c>
      <c r="N15" s="1">
        <v>3321</v>
      </c>
    </row>
    <row r="16" spans="1:14" x14ac:dyDescent="0.3">
      <c r="A16" t="s">
        <v>23</v>
      </c>
      <c r="B16">
        <v>48</v>
      </c>
      <c r="C16">
        <v>48</v>
      </c>
      <c r="D16">
        <v>48</v>
      </c>
      <c r="E16">
        <v>48</v>
      </c>
      <c r="F16">
        <v>48</v>
      </c>
      <c r="G16">
        <v>48</v>
      </c>
      <c r="H16">
        <v>47</v>
      </c>
      <c r="I16">
        <v>47</v>
      </c>
      <c r="J16">
        <v>47</v>
      </c>
      <c r="K16">
        <v>47</v>
      </c>
      <c r="L16">
        <v>47</v>
      </c>
      <c r="M16">
        <v>47</v>
      </c>
      <c r="N16">
        <v>55</v>
      </c>
    </row>
    <row r="17" spans="1:14" x14ac:dyDescent="0.3">
      <c r="A17" s="2" t="s">
        <v>24</v>
      </c>
      <c r="B17" s="3">
        <v>69431</v>
      </c>
      <c r="C17" s="3">
        <v>69508</v>
      </c>
      <c r="D17" s="3">
        <v>69585</v>
      </c>
      <c r="E17" s="3">
        <v>69661</v>
      </c>
      <c r="F17" s="3">
        <v>69738</v>
      </c>
      <c r="G17" s="3">
        <v>69815</v>
      </c>
      <c r="H17" s="3">
        <v>69890</v>
      </c>
      <c r="I17" s="3">
        <v>69967</v>
      </c>
      <c r="J17" s="3">
        <v>70043</v>
      </c>
      <c r="K17" s="3">
        <v>70120</v>
      </c>
      <c r="L17" s="3">
        <v>70197</v>
      </c>
      <c r="M17" s="3">
        <v>70273</v>
      </c>
      <c r="N17" s="1">
        <v>68934</v>
      </c>
    </row>
    <row r="19" spans="1:14" x14ac:dyDescent="0.3">
      <c r="A19" t="s">
        <v>25</v>
      </c>
    </row>
    <row r="20" spans="1:14" x14ac:dyDescent="0.3">
      <c r="A20" t="s">
        <v>22</v>
      </c>
      <c r="B20">
        <v>7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</row>
    <row r="21" spans="1:14" x14ac:dyDescent="0.3">
      <c r="A21" t="s">
        <v>28</v>
      </c>
      <c r="B21">
        <v>129</v>
      </c>
      <c r="C21">
        <v>129</v>
      </c>
      <c r="D21">
        <v>129</v>
      </c>
      <c r="E21">
        <v>129</v>
      </c>
      <c r="F21">
        <v>129</v>
      </c>
      <c r="G21">
        <v>129</v>
      </c>
      <c r="H21">
        <v>129</v>
      </c>
      <c r="I21">
        <v>129</v>
      </c>
      <c r="J21">
        <v>129</v>
      </c>
      <c r="K21">
        <v>129</v>
      </c>
      <c r="L21">
        <v>129</v>
      </c>
      <c r="M21">
        <v>129</v>
      </c>
      <c r="N21">
        <v>127</v>
      </c>
    </row>
    <row r="22" spans="1:14" x14ac:dyDescent="0.3">
      <c r="A22" t="s">
        <v>23</v>
      </c>
      <c r="B22">
        <v>41</v>
      </c>
      <c r="C22">
        <v>41</v>
      </c>
      <c r="D22">
        <v>41</v>
      </c>
      <c r="E22">
        <v>41</v>
      </c>
      <c r="F22">
        <v>41</v>
      </c>
      <c r="G22">
        <v>41</v>
      </c>
      <c r="H22">
        <v>41</v>
      </c>
      <c r="I22">
        <v>41</v>
      </c>
      <c r="J22">
        <v>41</v>
      </c>
      <c r="K22">
        <v>41</v>
      </c>
      <c r="L22">
        <v>41</v>
      </c>
      <c r="M22">
        <v>41</v>
      </c>
      <c r="N22">
        <v>42</v>
      </c>
    </row>
    <row r="23" spans="1:14" x14ac:dyDescent="0.3">
      <c r="A23" s="2" t="s">
        <v>20</v>
      </c>
      <c r="B23" s="3">
        <v>177</v>
      </c>
      <c r="C23" s="3">
        <v>177</v>
      </c>
      <c r="D23" s="3">
        <v>177</v>
      </c>
      <c r="E23" s="3">
        <v>177</v>
      </c>
      <c r="F23" s="3">
        <v>177</v>
      </c>
      <c r="G23" s="3">
        <v>177</v>
      </c>
      <c r="H23" s="3">
        <v>177</v>
      </c>
      <c r="I23" s="3">
        <v>177</v>
      </c>
      <c r="J23" s="3">
        <v>177</v>
      </c>
      <c r="K23" s="3">
        <v>177</v>
      </c>
      <c r="L23" s="3">
        <v>177</v>
      </c>
      <c r="M23" s="3">
        <v>177</v>
      </c>
      <c r="N23">
        <v>176</v>
      </c>
    </row>
    <row r="26" spans="1:14" x14ac:dyDescent="0.3">
      <c r="A26" t="s">
        <v>26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s="4" t="s">
        <v>27</v>
      </c>
    </row>
    <row r="27" spans="1:14" x14ac:dyDescent="0.3">
      <c r="A27" t="s">
        <v>13</v>
      </c>
      <c r="B27" s="1">
        <f>ROUND(AVERAGE(B4,'2024'!M4),)</f>
        <v>327796</v>
      </c>
      <c r="C27" s="1">
        <f>ROUND(AVERAGE(B4:C4),)</f>
        <v>328270</v>
      </c>
      <c r="D27" s="1">
        <f>ROUND(AVERAGE(C4:D4),)</f>
        <v>328386</v>
      </c>
      <c r="E27" s="1">
        <f>ROUND(AVERAGE(D4:E4),)</f>
        <v>328499</v>
      </c>
      <c r="F27" s="1">
        <f>ROUND(AVERAGE(E4:F4),)</f>
        <v>328635</v>
      </c>
      <c r="G27" s="1">
        <f>ROUND(AVERAGE(F4:G4),)</f>
        <v>328840</v>
      </c>
      <c r="H27" s="1">
        <f>ROUND(AVERAGE(G4:H4),)</f>
        <v>329042</v>
      </c>
      <c r="I27" s="1">
        <f>ROUND(AVERAGE(H4:I4),)</f>
        <v>329226</v>
      </c>
      <c r="J27" s="1">
        <f>ROUND(AVERAGE(I4:J4),)</f>
        <v>329476</v>
      </c>
      <c r="K27" s="1">
        <f>ROUND(AVERAGE(J4:K4),)</f>
        <v>329805</v>
      </c>
      <c r="L27" s="1">
        <f>ROUND(AVERAGE(K4:L4),)</f>
        <v>330184</v>
      </c>
      <c r="M27" s="1">
        <f>ROUND(AVERAGE(L4:M4),)</f>
        <v>330510</v>
      </c>
      <c r="N27" s="1">
        <f>AVERAGE(B27:M27)</f>
        <v>329055.75</v>
      </c>
    </row>
    <row r="28" spans="1:14" x14ac:dyDescent="0.3">
      <c r="A28" t="s">
        <v>14</v>
      </c>
      <c r="B28" s="1">
        <f>ROUND(AVERAGE(B5,'2024'!M5),)</f>
        <v>25929</v>
      </c>
      <c r="C28" s="1">
        <f>ROUND(AVERAGE(B5:C5),)</f>
        <v>25941</v>
      </c>
      <c r="D28" s="1">
        <f>ROUND(AVERAGE(C5:D5),)</f>
        <v>25947</v>
      </c>
      <c r="E28" s="1">
        <f>ROUND(AVERAGE(D5:E5),)</f>
        <v>25953</v>
      </c>
      <c r="F28" s="1">
        <f>ROUND(AVERAGE(E5:F5),)</f>
        <v>25960</v>
      </c>
      <c r="G28" s="1">
        <f>ROUND(AVERAGE(F5:G5),)</f>
        <v>25970</v>
      </c>
      <c r="H28" s="1">
        <f>ROUND(AVERAGE(G5:H5),)</f>
        <v>25980</v>
      </c>
      <c r="I28" s="1">
        <f>ROUND(AVERAGE(H5:I5),)</f>
        <v>25989</v>
      </c>
      <c r="J28" s="1">
        <f>ROUND(AVERAGE(I5:J5),)</f>
        <v>26001</v>
      </c>
      <c r="K28" s="1">
        <f>ROUND(AVERAGE(J5:K5),)</f>
        <v>26018</v>
      </c>
      <c r="L28" s="1">
        <f>ROUND(AVERAGE(K5:L5),)</f>
        <v>26036</v>
      </c>
      <c r="M28" s="1">
        <f>ROUND(AVERAGE(L5:M5),)</f>
        <v>26052</v>
      </c>
      <c r="N28" s="1">
        <f t="shared" ref="N28:N33" si="0">AVERAGE(B28:M28)</f>
        <v>25981.333333333332</v>
      </c>
    </row>
    <row r="29" spans="1:14" x14ac:dyDescent="0.3">
      <c r="A29" t="s">
        <v>15</v>
      </c>
      <c r="B29" s="1">
        <f>ROUND(AVERAGE(B6,'2024'!M6),)</f>
        <v>1744</v>
      </c>
      <c r="C29" s="1">
        <f>ROUND(AVERAGE(B6:C6),)</f>
        <v>1738</v>
      </c>
      <c r="D29" s="1">
        <f>ROUND(AVERAGE(C6:D6),)</f>
        <v>1732</v>
      </c>
      <c r="E29" s="1">
        <f>ROUND(AVERAGE(D6:E6),)</f>
        <v>1726</v>
      </c>
      <c r="F29" s="1">
        <f>ROUND(AVERAGE(E6:F6),)</f>
        <v>1720</v>
      </c>
      <c r="G29" s="1">
        <f>ROUND(AVERAGE(F6:G6),)</f>
        <v>1713</v>
      </c>
      <c r="H29" s="1">
        <f>ROUND(AVERAGE(G6:H6),)</f>
        <v>1707</v>
      </c>
      <c r="I29" s="1">
        <f>ROUND(AVERAGE(H6:I6),)</f>
        <v>1701</v>
      </c>
      <c r="J29" s="1">
        <f>ROUND(AVERAGE(I6:J6),)</f>
        <v>1695</v>
      </c>
      <c r="K29" s="1">
        <f>ROUND(AVERAGE(J6:K6),)</f>
        <v>1689</v>
      </c>
      <c r="L29" s="1">
        <f>ROUND(AVERAGE(K6:L6),)</f>
        <v>1682</v>
      </c>
      <c r="M29" s="1">
        <f>ROUND(AVERAGE(L6:M6),)</f>
        <v>1676</v>
      </c>
      <c r="N29" s="1">
        <f t="shared" si="0"/>
        <v>1710.25</v>
      </c>
    </row>
    <row r="30" spans="1:14" x14ac:dyDescent="0.3">
      <c r="A30" t="s">
        <v>16</v>
      </c>
      <c r="B30" s="1">
        <f>ROUND(AVERAGE(B7,'2024'!M7),)</f>
        <v>1194</v>
      </c>
      <c r="C30" s="1">
        <f>ROUND(AVERAGE(B7:C7),)</f>
        <v>1200</v>
      </c>
      <c r="D30" s="1">
        <f>ROUND(AVERAGE(C7:D7),)</f>
        <v>1201</v>
      </c>
      <c r="E30" s="1">
        <f>ROUND(AVERAGE(D7:E7),)</f>
        <v>1203</v>
      </c>
      <c r="F30" s="1">
        <f>ROUND(AVERAGE(E7:F7),)</f>
        <v>1204</v>
      </c>
      <c r="G30" s="1">
        <f>ROUND(AVERAGE(F7:G7),)</f>
        <v>1207</v>
      </c>
      <c r="H30" s="1">
        <f>ROUND(AVERAGE(G7:H7),)</f>
        <v>1210</v>
      </c>
      <c r="I30" s="1">
        <f>ROUND(AVERAGE(H7:I7),)</f>
        <v>1213</v>
      </c>
      <c r="J30" s="1">
        <f>ROUND(AVERAGE(I7:J7),)</f>
        <v>1216</v>
      </c>
      <c r="K30" s="1">
        <f>ROUND(AVERAGE(J7:K7),)</f>
        <v>1220</v>
      </c>
      <c r="L30" s="1">
        <f>ROUND(AVERAGE(K7:L7),)</f>
        <v>1226</v>
      </c>
      <c r="M30" s="1">
        <f>ROUND(AVERAGE(L7:M7),)</f>
        <v>1230</v>
      </c>
      <c r="N30" s="1">
        <f t="shared" si="0"/>
        <v>1210.3333333333333</v>
      </c>
    </row>
    <row r="31" spans="1:14" x14ac:dyDescent="0.3">
      <c r="A31" t="s">
        <v>17</v>
      </c>
      <c r="B31" s="1">
        <f>ROUND(AVERAGE(B8,'2024'!M8),)</f>
        <v>73</v>
      </c>
      <c r="C31" s="1">
        <f>ROUND(AVERAGE(B8:C8),)</f>
        <v>73</v>
      </c>
      <c r="D31" s="1">
        <f>ROUND(AVERAGE(C8:D8),)</f>
        <v>73</v>
      </c>
      <c r="E31" s="1">
        <f>ROUND(AVERAGE(D8:E8),)</f>
        <v>73</v>
      </c>
      <c r="F31" s="1">
        <f>ROUND(AVERAGE(E8:F8),)</f>
        <v>73</v>
      </c>
      <c r="G31" s="1">
        <f>ROUND(AVERAGE(F8:G8),)</f>
        <v>73</v>
      </c>
      <c r="H31" s="1">
        <f>ROUND(AVERAGE(G8:H8),)</f>
        <v>73</v>
      </c>
      <c r="I31" s="1">
        <f>ROUND(AVERAGE(H8:I8),)</f>
        <v>73</v>
      </c>
      <c r="J31" s="1">
        <f>ROUND(AVERAGE(I8:J8),)</f>
        <v>73</v>
      </c>
      <c r="K31" s="1">
        <f>ROUND(AVERAGE(J8:K8),)</f>
        <v>73</v>
      </c>
      <c r="L31" s="1">
        <f>ROUND(AVERAGE(K8:L8),)</f>
        <v>73</v>
      </c>
      <c r="M31" s="1">
        <f>ROUND(AVERAGE(L8:M8),)</f>
        <v>73</v>
      </c>
      <c r="N31" s="1">
        <f t="shared" si="0"/>
        <v>73</v>
      </c>
    </row>
    <row r="32" spans="1:14" x14ac:dyDescent="0.3">
      <c r="A32" t="s">
        <v>18</v>
      </c>
      <c r="B32" s="1">
        <f>ROUND(AVERAGE(B9,'2024'!M9),)</f>
        <v>68</v>
      </c>
      <c r="C32" s="1">
        <f>ROUND(AVERAGE(B9:C9),)</f>
        <v>68</v>
      </c>
      <c r="D32" s="1">
        <f>ROUND(AVERAGE(C9:D9),)</f>
        <v>68</v>
      </c>
      <c r="E32" s="1">
        <f>ROUND(AVERAGE(D9:E9),)</f>
        <v>68</v>
      </c>
      <c r="F32" s="1">
        <f>ROUND(AVERAGE(E9:F9),)</f>
        <v>68</v>
      </c>
      <c r="G32" s="1">
        <f>ROUND(AVERAGE(F9:G9),)</f>
        <v>68</v>
      </c>
      <c r="H32" s="1">
        <f>ROUND(AVERAGE(G9:H9),)</f>
        <v>68</v>
      </c>
      <c r="I32" s="1">
        <f>ROUND(AVERAGE(H9:I9),)</f>
        <v>68</v>
      </c>
      <c r="J32" s="1">
        <f>ROUND(AVERAGE(I9:J9),)</f>
        <v>68</v>
      </c>
      <c r="K32" s="1">
        <f>ROUND(AVERAGE(J9:K9),)</f>
        <v>68</v>
      </c>
      <c r="L32" s="1">
        <f>ROUND(AVERAGE(K9:L9),)</f>
        <v>68</v>
      </c>
      <c r="M32" s="1">
        <f>ROUND(AVERAGE(L9:M9),)</f>
        <v>68</v>
      </c>
      <c r="N32" s="1">
        <f t="shared" si="0"/>
        <v>68</v>
      </c>
    </row>
    <row r="33" spans="1:14" x14ac:dyDescent="0.3">
      <c r="A33" t="s">
        <v>19</v>
      </c>
      <c r="B33" s="1">
        <f>ROUND(AVERAGE(B10,'2024'!M10),)</f>
        <v>11</v>
      </c>
      <c r="C33" s="1">
        <f>ROUND(AVERAGE(B10:C10),)</f>
        <v>11</v>
      </c>
      <c r="D33" s="1">
        <f>ROUND(AVERAGE(C10:D10),)</f>
        <v>11</v>
      </c>
      <c r="E33" s="1">
        <f>ROUND(AVERAGE(D10:E10),)</f>
        <v>11</v>
      </c>
      <c r="F33" s="1">
        <f>ROUND(AVERAGE(E10:F10),)</f>
        <v>11</v>
      </c>
      <c r="G33" s="1">
        <f>ROUND(AVERAGE(F10:G10),)</f>
        <v>11</v>
      </c>
      <c r="H33" s="1">
        <f>ROUND(AVERAGE(G10:H10),)</f>
        <v>11</v>
      </c>
      <c r="I33" s="1">
        <f>ROUND(AVERAGE(H10:I10),)</f>
        <v>11</v>
      </c>
      <c r="J33" s="1">
        <f>ROUND(AVERAGE(I10:J10),)</f>
        <v>11</v>
      </c>
      <c r="K33" s="1">
        <f>ROUND(AVERAGE(J10:K10),)</f>
        <v>11</v>
      </c>
      <c r="L33" s="1">
        <f>ROUND(AVERAGE(K10:L10),)</f>
        <v>11</v>
      </c>
      <c r="M33" s="1">
        <f>ROUND(AVERAGE(L10:M10),)</f>
        <v>11</v>
      </c>
      <c r="N33" s="1">
        <f t="shared" si="0"/>
        <v>11</v>
      </c>
    </row>
    <row r="34" spans="1:14" x14ac:dyDescent="0.3">
      <c r="A34" s="2" t="s">
        <v>20</v>
      </c>
      <c r="B34" s="3">
        <f>SUM(B27:B33)</f>
        <v>356815</v>
      </c>
      <c r="C34" s="3">
        <f t="shared" ref="C34:N34" si="1">SUM(C27:C33)</f>
        <v>357301</v>
      </c>
      <c r="D34" s="3">
        <f t="shared" si="1"/>
        <v>357418</v>
      </c>
      <c r="E34" s="3">
        <f t="shared" si="1"/>
        <v>357533</v>
      </c>
      <c r="F34" s="3">
        <f t="shared" si="1"/>
        <v>357671</v>
      </c>
      <c r="G34" s="3">
        <f t="shared" si="1"/>
        <v>357882</v>
      </c>
      <c r="H34" s="3">
        <f t="shared" si="1"/>
        <v>358091</v>
      </c>
      <c r="I34" s="3">
        <f t="shared" si="1"/>
        <v>358281</v>
      </c>
      <c r="J34" s="3">
        <f t="shared" si="1"/>
        <v>358540</v>
      </c>
      <c r="K34" s="3">
        <f t="shared" si="1"/>
        <v>358884</v>
      </c>
      <c r="L34" s="3">
        <f t="shared" si="1"/>
        <v>359280</v>
      </c>
      <c r="M34" s="3">
        <f t="shared" si="1"/>
        <v>359620</v>
      </c>
      <c r="N34" s="3">
        <f t="shared" si="1"/>
        <v>358109.66666666663</v>
      </c>
    </row>
    <row r="35" spans="1:14" x14ac:dyDescent="0.3">
      <c r="A35" t="s">
        <v>22</v>
      </c>
      <c r="B35" s="1">
        <f>ROUND(AVERAGE(B14,'2024'!M14),)</f>
        <v>66024</v>
      </c>
      <c r="C35" s="1">
        <f>ROUND(AVERAGE(C14,B14),)</f>
        <v>66101</v>
      </c>
      <c r="D35" s="1">
        <f t="shared" ref="D35:M37" si="2">ROUND(AVERAGE(D14,C14),)</f>
        <v>66178</v>
      </c>
      <c r="E35" s="1">
        <f t="shared" si="2"/>
        <v>66254</v>
      </c>
      <c r="F35" s="1">
        <f t="shared" si="2"/>
        <v>66331</v>
      </c>
      <c r="G35" s="1">
        <f t="shared" si="2"/>
        <v>66408</v>
      </c>
      <c r="H35" s="1">
        <f t="shared" si="2"/>
        <v>66484</v>
      </c>
      <c r="I35" s="1">
        <f t="shared" si="2"/>
        <v>66561</v>
      </c>
      <c r="J35" s="1">
        <f t="shared" si="2"/>
        <v>66637</v>
      </c>
      <c r="K35" s="1">
        <f t="shared" si="2"/>
        <v>66714</v>
      </c>
      <c r="L35" s="1">
        <f t="shared" si="2"/>
        <v>66791</v>
      </c>
      <c r="M35" s="1">
        <f t="shared" si="2"/>
        <v>66867</v>
      </c>
      <c r="N35" s="1">
        <f t="shared" ref="N35:N37" si="3">AVERAGE(B35:M35)</f>
        <v>66445.833333333328</v>
      </c>
    </row>
    <row r="36" spans="1:14" x14ac:dyDescent="0.3">
      <c r="A36" t="s">
        <v>28</v>
      </c>
      <c r="B36" s="1">
        <f>ROUND(AVERAGE(B15,'2024'!M15),)</f>
        <v>3321</v>
      </c>
      <c r="C36" s="1">
        <f>ROUND(AVERAGE(C15,B15),)</f>
        <v>3321</v>
      </c>
      <c r="D36" s="1">
        <f t="shared" si="2"/>
        <v>3321</v>
      </c>
      <c r="E36" s="1">
        <f t="shared" si="2"/>
        <v>3321</v>
      </c>
      <c r="F36" s="1">
        <f t="shared" si="2"/>
        <v>3321</v>
      </c>
      <c r="G36" s="1">
        <f t="shared" si="2"/>
        <v>3321</v>
      </c>
      <c r="H36" s="1">
        <f t="shared" si="2"/>
        <v>3321</v>
      </c>
      <c r="I36" s="1">
        <f t="shared" si="2"/>
        <v>3321</v>
      </c>
      <c r="J36" s="1">
        <f t="shared" si="2"/>
        <v>3321</v>
      </c>
      <c r="K36" s="1">
        <f t="shared" si="2"/>
        <v>3321</v>
      </c>
      <c r="L36" s="1">
        <f t="shared" si="2"/>
        <v>3321</v>
      </c>
      <c r="M36" s="1">
        <f t="shared" si="2"/>
        <v>3321</v>
      </c>
      <c r="N36" s="1">
        <f t="shared" si="3"/>
        <v>3321</v>
      </c>
    </row>
    <row r="37" spans="1:14" x14ac:dyDescent="0.3">
      <c r="A37" t="s">
        <v>23</v>
      </c>
      <c r="B37" s="1">
        <f>ROUND(AVERAGE(B16,'2024'!M16),)</f>
        <v>52</v>
      </c>
      <c r="C37" s="1">
        <f>ROUND(AVERAGE(C16,B16),)</f>
        <v>48</v>
      </c>
      <c r="D37" s="1">
        <f t="shared" si="2"/>
        <v>48</v>
      </c>
      <c r="E37" s="1">
        <f t="shared" si="2"/>
        <v>48</v>
      </c>
      <c r="F37" s="1">
        <f t="shared" si="2"/>
        <v>48</v>
      </c>
      <c r="G37" s="1">
        <f t="shared" si="2"/>
        <v>48</v>
      </c>
      <c r="H37" s="1">
        <f t="shared" si="2"/>
        <v>48</v>
      </c>
      <c r="I37" s="1">
        <f t="shared" si="2"/>
        <v>47</v>
      </c>
      <c r="J37" s="1">
        <f t="shared" si="2"/>
        <v>47</v>
      </c>
      <c r="K37" s="1">
        <f t="shared" si="2"/>
        <v>47</v>
      </c>
      <c r="L37" s="1">
        <f t="shared" si="2"/>
        <v>47</v>
      </c>
      <c r="M37" s="1">
        <f t="shared" si="2"/>
        <v>47</v>
      </c>
      <c r="N37" s="1">
        <f t="shared" si="3"/>
        <v>47.916666666666664</v>
      </c>
    </row>
    <row r="38" spans="1:14" x14ac:dyDescent="0.3">
      <c r="A38" s="2" t="s">
        <v>24</v>
      </c>
      <c r="B38" s="3">
        <f t="shared" ref="B38:M38" si="4">+B35+B36+B37</f>
        <v>69397</v>
      </c>
      <c r="C38" s="3">
        <f t="shared" si="4"/>
        <v>69470</v>
      </c>
      <c r="D38" s="3">
        <f t="shared" si="4"/>
        <v>69547</v>
      </c>
      <c r="E38" s="3">
        <f t="shared" si="4"/>
        <v>69623</v>
      </c>
      <c r="F38" s="3">
        <f t="shared" si="4"/>
        <v>69700</v>
      </c>
      <c r="G38" s="3">
        <f t="shared" si="4"/>
        <v>69777</v>
      </c>
      <c r="H38" s="3">
        <f t="shared" si="4"/>
        <v>69853</v>
      </c>
      <c r="I38" s="3">
        <f t="shared" si="4"/>
        <v>69929</v>
      </c>
      <c r="J38" s="3">
        <f t="shared" si="4"/>
        <v>70005</v>
      </c>
      <c r="K38" s="3">
        <f t="shared" si="4"/>
        <v>70082</v>
      </c>
      <c r="L38" s="3">
        <f t="shared" si="4"/>
        <v>70159</v>
      </c>
      <c r="M38" s="3">
        <f t="shared" si="4"/>
        <v>70235</v>
      </c>
      <c r="N38" s="3">
        <f>+N35+N36+N37</f>
        <v>69814.75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2021</vt:lpstr>
      <vt:lpstr>2021 (2)</vt:lpstr>
      <vt:lpstr>2022</vt:lpstr>
      <vt:lpstr>2022 (2)</vt:lpstr>
      <vt:lpstr>2023</vt:lpstr>
      <vt:lpstr>2023 (2)</vt:lpstr>
      <vt:lpstr>2024</vt:lpstr>
      <vt:lpstr>2024 (2)</vt:lpstr>
      <vt:lpstr>2025</vt:lpstr>
      <vt:lpstr>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Duong, Cuc</cp:lastModifiedBy>
  <dcterms:created xsi:type="dcterms:W3CDTF">2025-04-11T15:35:49Z</dcterms:created>
  <dcterms:modified xsi:type="dcterms:W3CDTF">2025-04-11T17:39:43Z</dcterms:modified>
</cp:coreProperties>
</file>