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Downloads\"/>
    </mc:Choice>
  </mc:AlternateContent>
  <xr:revisionPtr revIDLastSave="0" documentId="13_ncr:1_{E235FDCC-2AD8-4103-9272-3CA4935841B2}" xr6:coauthVersionLast="47" xr6:coauthVersionMax="47" xr10:uidLastSave="{00000000-0000-0000-0000-000000000000}"/>
  <bookViews>
    <workbookView xWindow="-14805" yWindow="-16320" windowWidth="29040" windowHeight="15990" xr2:uid="{5E5176B3-0041-43DE-B04D-B3AEAEEA44CB}"/>
  </bookViews>
  <sheets>
    <sheet name="App.2-JC_OMA Programs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O36" i="1" s="1"/>
  <c r="L36" i="1"/>
  <c r="K36" i="1"/>
  <c r="J36" i="1"/>
  <c r="I36" i="1"/>
  <c r="C36" i="1"/>
  <c r="N35" i="1"/>
  <c r="N34" i="1"/>
  <c r="N33" i="1"/>
  <c r="H33" i="1"/>
  <c r="G33" i="1"/>
  <c r="F33" i="1"/>
  <c r="E33" i="1"/>
  <c r="D33" i="1"/>
  <c r="N32" i="1"/>
  <c r="N31" i="1"/>
  <c r="N30" i="1"/>
  <c r="H30" i="1"/>
  <c r="G30" i="1"/>
  <c r="F30" i="1"/>
  <c r="E30" i="1"/>
  <c r="D30" i="1"/>
  <c r="N29" i="1"/>
  <c r="N28" i="1"/>
  <c r="N27" i="1"/>
  <c r="H27" i="1"/>
  <c r="G27" i="1"/>
  <c r="F27" i="1"/>
  <c r="E27" i="1"/>
  <c r="D27" i="1"/>
  <c r="N26" i="1"/>
  <c r="N25" i="1"/>
  <c r="N24" i="1"/>
  <c r="H24" i="1"/>
  <c r="G24" i="1"/>
  <c r="F24" i="1"/>
  <c r="E24" i="1"/>
  <c r="D24" i="1"/>
  <c r="N23" i="1"/>
  <c r="N22" i="1"/>
  <c r="N21" i="1"/>
  <c r="N20" i="1"/>
  <c r="N19" i="1"/>
  <c r="N18" i="1"/>
  <c r="N17" i="1"/>
  <c r="N16" i="1"/>
  <c r="N15" i="1"/>
  <c r="N36" i="1" s="1"/>
  <c r="N13" i="1"/>
  <c r="O13" i="1"/>
</calcChain>
</file>

<file path=xl/sharedStrings.xml><?xml version="1.0" encoding="utf-8"?>
<sst xmlns="http://schemas.openxmlformats.org/spreadsheetml/2006/main" count="81" uniqueCount="72">
  <si>
    <t>File Number:</t>
  </si>
  <si>
    <t>Exhibit:</t>
  </si>
  <si>
    <t>Tab:</t>
  </si>
  <si>
    <t>Schedule:</t>
  </si>
  <si>
    <t>Attachment:</t>
  </si>
  <si>
    <t>B</t>
  </si>
  <si>
    <t>Date:</t>
  </si>
  <si>
    <t>ORIGINAL</t>
  </si>
  <si>
    <t>Appendix 2-JC</t>
  </si>
  <si>
    <t>OM&amp;A Programs Table</t>
  </si>
  <si>
    <t>Programs</t>
  </si>
  <si>
    <t>USofA Accounts included in Programs</t>
  </si>
  <si>
    <t>Reporting Basis</t>
  </si>
  <si>
    <t>MIFRS</t>
  </si>
  <si>
    <t>Testing, Inspection &amp; Maintenance</t>
  </si>
  <si>
    <t>5010,5025,5040,5045,5070,5075,5114,5120,5125,5130,5145,5150</t>
  </si>
  <si>
    <t>Vegetation Management</t>
  </si>
  <si>
    <t>5120,5135</t>
  </si>
  <si>
    <t>Underground Locates</t>
  </si>
  <si>
    <t>5005,5040,5045,5085,5120,5145,5160</t>
  </si>
  <si>
    <t>Stations Maintenance</t>
  </si>
  <si>
    <t>5014,5015,5016,5017,5085,5112,5114</t>
  </si>
  <si>
    <t>Distribution Overhead &amp; Underground Maintenance</t>
  </si>
  <si>
    <t>5055,5085,5105,5120,5125,5130,5145,5150,5155,5160</t>
  </si>
  <si>
    <t>Metering</t>
  </si>
  <si>
    <t>5065,5175</t>
  </si>
  <si>
    <t>System Operations &amp; 24/7</t>
  </si>
  <si>
    <t>5005,5010,5020,5025,5035,5040,5045,5055,5070,5075,5105,5120,5125,5130,5160</t>
  </si>
  <si>
    <t>Engineering &amp; Design</t>
  </si>
  <si>
    <t>5005,5085,5605,5625</t>
  </si>
  <si>
    <t>Distribution Support</t>
  </si>
  <si>
    <t>5085,5605</t>
  </si>
  <si>
    <t>Minor Maintenance</t>
  </si>
  <si>
    <t>5005,5040,5045,5085,5105,5120,5160</t>
  </si>
  <si>
    <t>Collections</t>
  </si>
  <si>
    <t>5320,5330,5335</t>
  </si>
  <si>
    <t>Customer Billing</t>
  </si>
  <si>
    <t>5310,5315,5320,5340</t>
  </si>
  <si>
    <t>Customer &amp; Community Relations</t>
  </si>
  <si>
    <t>5410,5510,5605,5625,5630,6205</t>
  </si>
  <si>
    <t>Information Management &amp; Technology</t>
  </si>
  <si>
    <t>5085,5605,5610,5615,5620,5625,5630,5675</t>
  </si>
  <si>
    <t>Safety, Environment &amp; Business Continuity</t>
  </si>
  <si>
    <t>5085,5610,5615,5620,5625,5630</t>
  </si>
  <si>
    <t xml:space="preserve">Human Resources </t>
  </si>
  <si>
    <t>5610,5615,5620,5625,5630</t>
  </si>
  <si>
    <t>Supply Chain</t>
  </si>
  <si>
    <t>5625,5630,5665</t>
  </si>
  <si>
    <t>Facilities</t>
  </si>
  <si>
    <t>5012,5015,5096,5335,5625,5665,5675,6105</t>
  </si>
  <si>
    <t>Finance</t>
  </si>
  <si>
    <t>Regulatory Affairs</t>
  </si>
  <si>
    <t>5610,5615,5620,5625,5630,5655</t>
  </si>
  <si>
    <t>Corporate Costs</t>
  </si>
  <si>
    <t>5114,5335,5610,5615,5620,5625,5630,5635,5640,5645,5665</t>
  </si>
  <si>
    <t>Total</t>
  </si>
  <si>
    <t>Notes:</t>
  </si>
  <si>
    <t>1   Please provide a breakdown of the major components of each OM&amp;A Program undertaken in each year.  Please ensure that all programs below the materiality threshold are included in the miscellaneous line.  Add more Programs as required.</t>
  </si>
  <si>
    <t>2   The applicant should group projects appropriately and avoid presentations that result in classification of significant components of the OM&amp;A budget in the miscellaneous category</t>
  </si>
  <si>
    <t>Last Rebasing Year (2021 OEB-Approved)</t>
  </si>
  <si>
    <t>Last Rebasing Year (2021 Actuals)</t>
  </si>
  <si>
    <t>2026 Test Year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</si>
  <si>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</si>
  <si>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</si>
  <si>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</si>
  <si>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</si>
  <si>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</si>
  <si>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</si>
  <si>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</si>
  <si>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Bridge Year</t>
  </si>
  <si>
    <t>2025 Bridge Year</t>
  </si>
  <si>
    <t>EB-2024-0115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</si>
</sst>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9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5" fillId="0" borderId="0" xfId="0" applyFont="1"/>
    <xf numFmtId="0" fontId="6" fillId="0" borderId="0" xfId="0" applyFont="1"/>
    <xf numFmtId="3" fontId="3" fillId="0" borderId="2" xfId="0" applyNumberFormat="1" applyFont="1" applyBorder="1"/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3" fontId="7" fillId="0" borderId="5" xfId="0" applyNumberFormat="1" applyFont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1" fillId="4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8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0" fontId="1" fillId="4" borderId="6" xfId="0" quotePrefix="1" applyFont="1" applyFill="1" applyBorder="1"/>
    <xf numFmtId="3" fontId="8" fillId="2" borderId="8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wrapText="1"/>
    </xf>
    <xf numFmtId="3" fontId="1" fillId="2" borderId="9" xfId="0" applyNumberFormat="1" applyFont="1" applyFill="1" applyBorder="1" applyAlignment="1">
      <alignment horizontal="right"/>
    </xf>
    <xf numFmtId="3" fontId="1" fillId="2" borderId="10" xfId="0" applyNumberFormat="1" applyFont="1" applyFill="1" applyBorder="1"/>
    <xf numFmtId="3" fontId="1" fillId="2" borderId="9" xfId="0" applyNumberFormat="1" applyFont="1" applyFill="1" applyBorder="1"/>
    <xf numFmtId="3" fontId="1" fillId="0" borderId="11" xfId="0" applyNumberFormat="1" applyFont="1" applyBorder="1"/>
    <xf numFmtId="3" fontId="3" fillId="0" borderId="12" xfId="0" applyNumberFormat="1" applyFont="1" applyBorder="1"/>
    <xf numFmtId="3" fontId="9" fillId="0" borderId="0" xfId="0" applyNumberFormat="1" applyFont="1"/>
    <xf numFmtId="3" fontId="10" fillId="0" borderId="0" xfId="0" applyNumberFormat="1" applyFont="1" applyAlignment="1">
      <alignment horizontal="left" vertical="top"/>
    </xf>
    <xf numFmtId="3" fontId="6" fillId="0" borderId="0" xfId="0" applyNumberFormat="1" applyFont="1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wrapText="1"/>
    </xf>
    <xf numFmtId="3" fontId="3" fillId="0" borderId="0" xfId="0" applyNumberFormat="1" applyFont="1"/>
    <xf numFmtId="0" fontId="5" fillId="0" borderId="0" xfId="0" applyFont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wrapText="1"/>
    </xf>
    <xf numFmtId="3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ynet/Downloads/Updated_2025_Filing_Requirements_Chapter2_Appendices_1.0_%20Final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G SQI"/>
      <sheetName val="App.2-IA_Load_Forecast_Instrct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H_Other_Rev"/>
      <sheetName val="App.2-IB_Load_Forecast_Analysis"/>
      <sheetName val="2.1.4_ServiceQuality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 (2)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E922-95F1-4729-8229-AEEE66D18A28}">
  <sheetPr>
    <tabColor rgb="FFB2A1C7"/>
    <pageSetUpPr fitToPage="1"/>
  </sheetPr>
  <dimension ref="A1:AA985"/>
  <sheetViews>
    <sheetView showGridLines="0" tabSelected="1" workbookViewId="0"/>
  </sheetViews>
  <sheetFormatPr defaultColWidth="12.5546875" defaultRowHeight="15" customHeight="1" x14ac:dyDescent="0.3"/>
  <cols>
    <col min="1" max="1" width="30.44140625" customWidth="1"/>
    <col min="2" max="3" width="14.44140625" customWidth="1"/>
    <col min="4" max="7" width="14.44140625" hidden="1" customWidth="1"/>
    <col min="8" max="8" width="13.44140625" hidden="1" customWidth="1"/>
    <col min="9" max="9" width="12.88671875" customWidth="1"/>
    <col min="10" max="11" width="12.5546875" customWidth="1"/>
    <col min="12" max="13" width="13.44140625" customWidth="1"/>
    <col min="14" max="14" width="16.5546875" customWidth="1"/>
    <col min="15" max="15" width="14.88671875" customWidth="1"/>
    <col min="16" max="16" width="65.5546875" customWidth="1"/>
    <col min="17" max="19" width="15.109375" customWidth="1"/>
    <col min="20" max="27" width="9.44140625" customWidth="1"/>
  </cols>
  <sheetData>
    <row r="1" spans="1:27" ht="12.75" customHeigh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3"/>
      <c r="M1" s="3"/>
      <c r="N1" s="3" t="s">
        <v>0</v>
      </c>
      <c r="O1" s="4" t="s">
        <v>71</v>
      </c>
      <c r="P1" s="3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 t="s">
        <v>1</v>
      </c>
      <c r="O2" s="5">
        <v>4</v>
      </c>
      <c r="P2" s="3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3">
      <c r="A3" s="1"/>
      <c r="L3" s="3"/>
      <c r="M3" s="3"/>
      <c r="N3" s="3" t="s">
        <v>2</v>
      </c>
      <c r="O3" s="5">
        <v>1</v>
      </c>
      <c r="P3" s="3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 t="s">
        <v>3</v>
      </c>
      <c r="O4" s="5">
        <v>2</v>
      </c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3"/>
      <c r="N5" s="3" t="s">
        <v>4</v>
      </c>
      <c r="O5" s="6" t="s">
        <v>5</v>
      </c>
      <c r="P5" s="3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3"/>
      <c r="O6" s="4"/>
      <c r="P6" s="3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3" t="s">
        <v>6</v>
      </c>
      <c r="O7" s="6" t="s">
        <v>7</v>
      </c>
      <c r="P7" s="3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2.5" customHeight="1" x14ac:dyDescent="0.3">
      <c r="A9" s="35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7"/>
      <c r="O9" s="1"/>
      <c r="Q9" s="8"/>
      <c r="R9" s="8"/>
      <c r="S9" s="8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">
      <c r="A10" s="35" t="s">
        <v>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7"/>
      <c r="O10" s="1"/>
      <c r="Q10" s="8"/>
      <c r="R10" s="8"/>
      <c r="S10" s="8"/>
      <c r="T10" s="1"/>
      <c r="U10" s="1"/>
      <c r="V10" s="1"/>
      <c r="W10" s="1"/>
      <c r="X10" s="1"/>
      <c r="Y10" s="1"/>
      <c r="Z10" s="1"/>
      <c r="AA10" s="1"/>
    </row>
    <row r="11" spans="1:27" ht="1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 customHeight="1" thickBot="1" x14ac:dyDescent="0.35">
      <c r="A12" s="3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7" ht="69" customHeight="1" thickBot="1" x14ac:dyDescent="0.35">
      <c r="A13" s="9" t="s">
        <v>10</v>
      </c>
      <c r="B13" s="10" t="s">
        <v>59</v>
      </c>
      <c r="C13" s="10" t="s">
        <v>60</v>
      </c>
      <c r="D13" s="10" t="s">
        <v>62</v>
      </c>
      <c r="E13" s="10" t="s">
        <v>63</v>
      </c>
      <c r="F13" s="10" t="s">
        <v>64</v>
      </c>
      <c r="G13" s="10" t="s">
        <v>65</v>
      </c>
      <c r="H13" s="10" t="s">
        <v>66</v>
      </c>
      <c r="I13" s="10" t="s">
        <v>67</v>
      </c>
      <c r="J13" s="10" t="s">
        <v>68</v>
      </c>
      <c r="K13" s="10" t="s">
        <v>69</v>
      </c>
      <c r="L13" s="10" t="s">
        <v>70</v>
      </c>
      <c r="M13" s="11" t="s">
        <v>61</v>
      </c>
      <c r="N13" s="11" t="str">
        <f>"Variance 
(Test Year vs. " &amp; J13 &amp;")"</f>
        <v>Variance 
(Test Year vs. 2023 Actuals)</v>
      </c>
      <c r="O13" s="11" t="str">
        <f>"Variance 
(Test Year vs. " &amp; B13</f>
        <v>Variance 
(Test Year vs. Last Rebasing Year (2021 OEB-Approved)</v>
      </c>
      <c r="P13" s="11" t="s">
        <v>11</v>
      </c>
      <c r="Q13" s="12"/>
      <c r="R13" s="12"/>
      <c r="S13" s="12"/>
      <c r="T13" s="12"/>
      <c r="U13" s="12"/>
      <c r="V13" s="12"/>
      <c r="W13" s="12"/>
    </row>
    <row r="14" spans="1:27" ht="12.75" customHeight="1" thickBot="1" x14ac:dyDescent="0.35">
      <c r="A14" s="13" t="s">
        <v>12</v>
      </c>
      <c r="B14" s="14" t="s">
        <v>13</v>
      </c>
      <c r="C14" s="14" t="s">
        <v>13</v>
      </c>
      <c r="D14" s="14"/>
      <c r="E14" s="14"/>
      <c r="F14" s="14"/>
      <c r="G14" s="14"/>
      <c r="H14" s="14"/>
      <c r="I14" s="14" t="s">
        <v>13</v>
      </c>
      <c r="J14" s="14" t="s">
        <v>13</v>
      </c>
      <c r="K14" s="14" t="s">
        <v>13</v>
      </c>
      <c r="L14" s="14" t="s">
        <v>13</v>
      </c>
      <c r="M14" s="14" t="s">
        <v>13</v>
      </c>
      <c r="N14" s="14" t="s">
        <v>13</v>
      </c>
      <c r="O14" s="14" t="s">
        <v>13</v>
      </c>
      <c r="P14" s="15"/>
      <c r="Q14" s="12"/>
      <c r="R14" s="12"/>
      <c r="S14" s="12"/>
      <c r="T14" s="12"/>
      <c r="U14" s="12"/>
      <c r="V14" s="12"/>
      <c r="W14" s="12"/>
    </row>
    <row r="15" spans="1:27" ht="12.75" customHeight="1" x14ac:dyDescent="0.3">
      <c r="A15" s="16" t="s">
        <v>14</v>
      </c>
      <c r="B15" s="17"/>
      <c r="C15" s="18">
        <v>1470228.9</v>
      </c>
      <c r="D15" s="19"/>
      <c r="E15" s="19"/>
      <c r="F15" s="19"/>
      <c r="G15" s="19"/>
      <c r="H15" s="19"/>
      <c r="I15" s="18">
        <v>1432851.77</v>
      </c>
      <c r="J15" s="18">
        <v>1554510.9</v>
      </c>
      <c r="K15" s="18">
        <v>2220675.9500000002</v>
      </c>
      <c r="L15" s="18">
        <v>2820495.46</v>
      </c>
      <c r="M15" s="18">
        <v>8893786.2899999991</v>
      </c>
      <c r="N15" s="15">
        <f t="shared" ref="N15:N35" si="0">M15-J15</f>
        <v>7339275.3899999987</v>
      </c>
      <c r="O15" s="15"/>
      <c r="P15" s="20" t="s">
        <v>15</v>
      </c>
      <c r="Q15" s="12"/>
      <c r="R15" s="12"/>
      <c r="S15" s="12"/>
      <c r="T15" s="12"/>
      <c r="U15" s="12"/>
      <c r="V15" s="12"/>
      <c r="W15" s="12"/>
    </row>
    <row r="16" spans="1:27" ht="12.75" customHeight="1" x14ac:dyDescent="0.3">
      <c r="A16" s="16" t="s">
        <v>16</v>
      </c>
      <c r="B16" s="17"/>
      <c r="C16" s="18">
        <v>3811207.71</v>
      </c>
      <c r="D16" s="21"/>
      <c r="E16" s="21"/>
      <c r="F16" s="21"/>
      <c r="G16" s="21"/>
      <c r="H16" s="21"/>
      <c r="I16" s="18">
        <v>6719595.5899999999</v>
      </c>
      <c r="J16" s="18">
        <v>6256806.8700000001</v>
      </c>
      <c r="K16" s="18">
        <v>6429899.7699999996</v>
      </c>
      <c r="L16" s="18">
        <v>5821640.3300000001</v>
      </c>
      <c r="M16" s="18">
        <v>6148781.7199999997</v>
      </c>
      <c r="N16" s="15">
        <f t="shared" si="0"/>
        <v>-108025.15000000037</v>
      </c>
      <c r="O16" s="15"/>
      <c r="P16" s="20" t="s">
        <v>17</v>
      </c>
      <c r="Q16" s="12"/>
      <c r="R16" s="12"/>
      <c r="S16" s="12"/>
      <c r="T16" s="12"/>
      <c r="U16" s="12"/>
      <c r="V16" s="12"/>
      <c r="W16" s="12"/>
    </row>
    <row r="17" spans="1:23" ht="12.75" customHeight="1" x14ac:dyDescent="0.3">
      <c r="A17" s="16" t="s">
        <v>18</v>
      </c>
      <c r="B17" s="17"/>
      <c r="C17" s="18">
        <v>3272867.45</v>
      </c>
      <c r="D17" s="21"/>
      <c r="E17" s="21"/>
      <c r="F17" s="21"/>
      <c r="G17" s="21"/>
      <c r="H17" s="21"/>
      <c r="I17" s="18">
        <v>3537992.04</v>
      </c>
      <c r="J17" s="18">
        <v>3388765.97</v>
      </c>
      <c r="K17" s="18">
        <v>4666136.3099999996</v>
      </c>
      <c r="L17" s="18">
        <v>5285094.49</v>
      </c>
      <c r="M17" s="18">
        <v>6026998.25</v>
      </c>
      <c r="N17" s="15">
        <f t="shared" si="0"/>
        <v>2638232.2799999998</v>
      </c>
      <c r="O17" s="15"/>
      <c r="P17" s="20" t="s">
        <v>19</v>
      </c>
      <c r="Q17" s="12"/>
      <c r="R17" s="12"/>
      <c r="S17" s="12"/>
      <c r="T17" s="12"/>
      <c r="U17" s="12"/>
      <c r="V17" s="12"/>
      <c r="W17" s="12"/>
    </row>
    <row r="18" spans="1:23" ht="12.75" customHeight="1" x14ac:dyDescent="0.3">
      <c r="A18" s="16" t="s">
        <v>20</v>
      </c>
      <c r="B18" s="17"/>
      <c r="C18" s="18">
        <v>2670364.25</v>
      </c>
      <c r="D18" s="21"/>
      <c r="E18" s="21"/>
      <c r="F18" s="21"/>
      <c r="G18" s="21"/>
      <c r="H18" s="21"/>
      <c r="I18" s="18">
        <v>2710135.59</v>
      </c>
      <c r="J18" s="18">
        <v>2888308.5</v>
      </c>
      <c r="K18" s="18">
        <v>3454451.89</v>
      </c>
      <c r="L18" s="18">
        <v>4167458.85</v>
      </c>
      <c r="M18" s="18">
        <v>5032662.21</v>
      </c>
      <c r="N18" s="15">
        <f t="shared" si="0"/>
        <v>2144353.71</v>
      </c>
      <c r="O18" s="15"/>
      <c r="P18" s="20" t="s">
        <v>21</v>
      </c>
      <c r="Q18" s="12"/>
      <c r="R18" s="12"/>
      <c r="S18" s="12"/>
      <c r="T18" s="12"/>
      <c r="U18" s="12"/>
      <c r="V18" s="12"/>
      <c r="W18" s="12"/>
    </row>
    <row r="19" spans="1:23" ht="12.75" customHeight="1" x14ac:dyDescent="0.3">
      <c r="A19" s="22" t="s">
        <v>22</v>
      </c>
      <c r="B19" s="17"/>
      <c r="C19" s="18">
        <v>2110154.7000000002</v>
      </c>
      <c r="D19" s="21"/>
      <c r="E19" s="21"/>
      <c r="F19" s="21"/>
      <c r="G19" s="21"/>
      <c r="H19" s="21"/>
      <c r="I19" s="18">
        <v>2590726.63</v>
      </c>
      <c r="J19" s="18">
        <v>8084710.5899999999</v>
      </c>
      <c r="K19" s="18">
        <v>3069635.54</v>
      </c>
      <c r="L19" s="18">
        <v>3015586.07</v>
      </c>
      <c r="M19" s="18">
        <v>2714329.91</v>
      </c>
      <c r="N19" s="15">
        <f t="shared" si="0"/>
        <v>-5370380.6799999997</v>
      </c>
      <c r="O19" s="15"/>
      <c r="P19" s="20" t="s">
        <v>23</v>
      </c>
      <c r="Q19" s="12"/>
      <c r="R19" s="12"/>
      <c r="S19" s="12"/>
      <c r="T19" s="12"/>
      <c r="U19" s="12"/>
      <c r="V19" s="12"/>
      <c r="W19" s="12"/>
    </row>
    <row r="20" spans="1:23" ht="12.75" customHeight="1" x14ac:dyDescent="0.3">
      <c r="A20" s="22" t="s">
        <v>24</v>
      </c>
      <c r="B20" s="17"/>
      <c r="C20" s="18">
        <v>1594471.72</v>
      </c>
      <c r="D20" s="21"/>
      <c r="E20" s="21"/>
      <c r="F20" s="21"/>
      <c r="G20" s="21"/>
      <c r="H20" s="21"/>
      <c r="I20" s="18">
        <v>1910279.08</v>
      </c>
      <c r="J20" s="18">
        <v>1486785.41</v>
      </c>
      <c r="K20" s="18">
        <v>1876319.88</v>
      </c>
      <c r="L20" s="18">
        <v>1889940.39</v>
      </c>
      <c r="M20" s="18">
        <v>1970434.73</v>
      </c>
      <c r="N20" s="15">
        <f t="shared" si="0"/>
        <v>483649.32000000007</v>
      </c>
      <c r="O20" s="15"/>
      <c r="P20" s="20" t="s">
        <v>25</v>
      </c>
      <c r="Q20" s="12"/>
      <c r="R20" s="12"/>
      <c r="S20" s="12"/>
      <c r="T20" s="12"/>
      <c r="U20" s="12"/>
      <c r="V20" s="12"/>
      <c r="W20" s="12"/>
    </row>
    <row r="21" spans="1:23" ht="12.75" customHeight="1" x14ac:dyDescent="0.3">
      <c r="A21" s="16" t="s">
        <v>26</v>
      </c>
      <c r="B21" s="17"/>
      <c r="C21" s="18">
        <v>4611838.9000000004</v>
      </c>
      <c r="D21" s="21"/>
      <c r="E21" s="21"/>
      <c r="F21" s="21"/>
      <c r="G21" s="21"/>
      <c r="H21" s="21"/>
      <c r="I21" s="18">
        <v>9322933.8200000003</v>
      </c>
      <c r="J21" s="18">
        <v>8028824.4000000004</v>
      </c>
      <c r="K21" s="18">
        <v>5975663.4800000004</v>
      </c>
      <c r="L21" s="18">
        <v>6640482.3399999999</v>
      </c>
      <c r="M21" s="18">
        <v>6422510.1200000001</v>
      </c>
      <c r="N21" s="15">
        <f t="shared" si="0"/>
        <v>-1606314.2800000003</v>
      </c>
      <c r="O21" s="15"/>
      <c r="P21" s="20" t="s">
        <v>27</v>
      </c>
      <c r="Q21" s="12"/>
      <c r="R21" s="12"/>
      <c r="S21" s="12"/>
      <c r="T21" s="12"/>
      <c r="U21" s="12"/>
      <c r="V21" s="12"/>
      <c r="W21" s="12"/>
    </row>
    <row r="22" spans="1:23" ht="12.75" customHeight="1" x14ac:dyDescent="0.3">
      <c r="A22" s="22" t="s">
        <v>28</v>
      </c>
      <c r="B22" s="17"/>
      <c r="C22" s="18">
        <v>6729196.3300000001</v>
      </c>
      <c r="D22" s="21"/>
      <c r="E22" s="21"/>
      <c r="F22" s="21"/>
      <c r="G22" s="21"/>
      <c r="H22" s="21"/>
      <c r="I22" s="18">
        <v>7226346.8799999999</v>
      </c>
      <c r="J22" s="18">
        <v>7826181.5300000003</v>
      </c>
      <c r="K22" s="18">
        <v>9305984.7300000004</v>
      </c>
      <c r="L22" s="18">
        <v>8929601.7200000007</v>
      </c>
      <c r="M22" s="18">
        <v>15223737.68</v>
      </c>
      <c r="N22" s="15">
        <f t="shared" si="0"/>
        <v>7397556.1499999994</v>
      </c>
      <c r="O22" s="15"/>
      <c r="P22" s="20" t="s">
        <v>29</v>
      </c>
      <c r="Q22" s="12"/>
      <c r="R22" s="12"/>
      <c r="S22" s="12"/>
      <c r="T22" s="12"/>
      <c r="U22" s="12"/>
      <c r="V22" s="12"/>
      <c r="W22" s="12"/>
    </row>
    <row r="23" spans="1:23" ht="12.75" customHeight="1" x14ac:dyDescent="0.3">
      <c r="A23" s="16" t="s">
        <v>30</v>
      </c>
      <c r="B23" s="17"/>
      <c r="C23" s="18">
        <v>1179403.78</v>
      </c>
      <c r="D23" s="21"/>
      <c r="E23" s="21"/>
      <c r="F23" s="21"/>
      <c r="G23" s="21"/>
      <c r="H23" s="21"/>
      <c r="I23" s="18">
        <v>3032461.82</v>
      </c>
      <c r="J23" s="18">
        <v>4433261.13</v>
      </c>
      <c r="K23" s="18">
        <v>6954095.3300000001</v>
      </c>
      <c r="L23" s="18">
        <v>5342365.24</v>
      </c>
      <c r="M23" s="18">
        <v>5442805.7199999997</v>
      </c>
      <c r="N23" s="15">
        <f t="shared" si="0"/>
        <v>1009544.5899999999</v>
      </c>
      <c r="O23" s="15"/>
      <c r="P23" s="20" t="s">
        <v>31</v>
      </c>
      <c r="Q23" s="12"/>
      <c r="R23" s="12"/>
      <c r="S23" s="12"/>
      <c r="T23" s="12"/>
      <c r="U23" s="12"/>
      <c r="V23" s="12"/>
      <c r="W23" s="12"/>
    </row>
    <row r="24" spans="1:23" ht="12.75" customHeight="1" x14ac:dyDescent="0.3">
      <c r="A24" s="16" t="s">
        <v>32</v>
      </c>
      <c r="B24" s="17"/>
      <c r="C24" s="18">
        <v>1296558.04</v>
      </c>
      <c r="D24" s="19">
        <f t="shared" ref="D24:H24" si="1">SUM(D16:D23)</f>
        <v>0</v>
      </c>
      <c r="E24" s="19">
        <f t="shared" si="1"/>
        <v>0</v>
      </c>
      <c r="F24" s="19">
        <f t="shared" si="1"/>
        <v>0</v>
      </c>
      <c r="G24" s="19">
        <f t="shared" si="1"/>
        <v>0</v>
      </c>
      <c r="H24" s="19">
        <f t="shared" si="1"/>
        <v>0</v>
      </c>
      <c r="I24" s="18">
        <v>1317224.3899999999</v>
      </c>
      <c r="J24" s="18">
        <v>1249744.67</v>
      </c>
      <c r="K24" s="18">
        <v>845753.52</v>
      </c>
      <c r="L24" s="18">
        <v>990208.74</v>
      </c>
      <c r="M24" s="18">
        <v>1668856.16</v>
      </c>
      <c r="N24" s="15">
        <f t="shared" si="0"/>
        <v>419111.49</v>
      </c>
      <c r="O24" s="15"/>
      <c r="P24" s="20" t="s">
        <v>33</v>
      </c>
      <c r="Q24" s="12"/>
      <c r="R24" s="12"/>
      <c r="S24" s="12"/>
      <c r="T24" s="12"/>
      <c r="U24" s="12"/>
      <c r="V24" s="12"/>
      <c r="W24" s="12"/>
    </row>
    <row r="25" spans="1:23" ht="12.75" customHeight="1" x14ac:dyDescent="0.3">
      <c r="A25" s="22" t="s">
        <v>34</v>
      </c>
      <c r="B25" s="17"/>
      <c r="C25" s="18">
        <v>1686580</v>
      </c>
      <c r="D25" s="19"/>
      <c r="E25" s="19"/>
      <c r="F25" s="19"/>
      <c r="G25" s="19"/>
      <c r="H25" s="19"/>
      <c r="I25" s="18">
        <v>2855679.31</v>
      </c>
      <c r="J25" s="18">
        <v>2929179.48</v>
      </c>
      <c r="K25" s="18">
        <v>3099461.29</v>
      </c>
      <c r="L25" s="18">
        <v>3304010.35</v>
      </c>
      <c r="M25" s="18">
        <v>3461733.37</v>
      </c>
      <c r="N25" s="15">
        <f t="shared" si="0"/>
        <v>532553.89000000013</v>
      </c>
      <c r="O25" s="15"/>
      <c r="P25" s="20" t="s">
        <v>35</v>
      </c>
      <c r="Q25" s="12"/>
      <c r="R25" s="12"/>
      <c r="S25" s="12"/>
      <c r="T25" s="12"/>
      <c r="U25" s="12"/>
      <c r="V25" s="12"/>
      <c r="W25" s="12"/>
    </row>
    <row r="26" spans="1:23" ht="12.75" customHeight="1" x14ac:dyDescent="0.3">
      <c r="A26" s="22" t="s">
        <v>36</v>
      </c>
      <c r="B26" s="17"/>
      <c r="C26" s="23">
        <v>8148251.6600000001</v>
      </c>
      <c r="D26" s="24"/>
      <c r="E26" s="24"/>
      <c r="F26" s="24"/>
      <c r="G26" s="24"/>
      <c r="H26" s="24"/>
      <c r="I26" s="18">
        <v>8033331.9500000002</v>
      </c>
      <c r="J26" s="18">
        <v>7951956.0800000001</v>
      </c>
      <c r="K26" s="18">
        <v>9269154.5099999998</v>
      </c>
      <c r="L26" s="18">
        <v>9530178.8399999999</v>
      </c>
      <c r="M26" s="18">
        <v>10052818.609999999</v>
      </c>
      <c r="N26" s="15">
        <f t="shared" si="0"/>
        <v>2100862.5299999993</v>
      </c>
      <c r="O26" s="15"/>
      <c r="P26" s="20" t="s">
        <v>37</v>
      </c>
      <c r="Q26" s="12"/>
      <c r="R26" s="12"/>
      <c r="S26" s="12"/>
      <c r="T26" s="12"/>
      <c r="U26" s="12"/>
      <c r="V26" s="12"/>
      <c r="W26" s="12"/>
    </row>
    <row r="27" spans="1:23" ht="12.75" customHeight="1" x14ac:dyDescent="0.3">
      <c r="A27" s="22" t="s">
        <v>38</v>
      </c>
      <c r="B27" s="17"/>
      <c r="C27" s="23">
        <v>6855905.7699999996</v>
      </c>
      <c r="D27" s="19">
        <f t="shared" ref="D27:H27" si="2">SUM(D26)</f>
        <v>0</v>
      </c>
      <c r="E27" s="19">
        <f t="shared" si="2"/>
        <v>0</v>
      </c>
      <c r="F27" s="19">
        <f t="shared" si="2"/>
        <v>0</v>
      </c>
      <c r="G27" s="19">
        <f t="shared" si="2"/>
        <v>0</v>
      </c>
      <c r="H27" s="19">
        <f t="shared" si="2"/>
        <v>0</v>
      </c>
      <c r="I27" s="18">
        <v>7427948.8799999999</v>
      </c>
      <c r="J27" s="18">
        <v>7837539.7300000004</v>
      </c>
      <c r="K27" s="18">
        <v>9156101.8800000008</v>
      </c>
      <c r="L27" s="18">
        <v>9213014.6799999997</v>
      </c>
      <c r="M27" s="18">
        <v>10653071.59</v>
      </c>
      <c r="N27" s="15">
        <f t="shared" si="0"/>
        <v>2815531.8599999994</v>
      </c>
      <c r="O27" s="15"/>
      <c r="P27" s="20" t="s">
        <v>39</v>
      </c>
      <c r="Q27" s="12"/>
      <c r="R27" s="12"/>
      <c r="S27" s="12"/>
      <c r="T27" s="12"/>
      <c r="U27" s="12"/>
      <c r="V27" s="12"/>
      <c r="W27" s="12"/>
    </row>
    <row r="28" spans="1:23" ht="12.75" customHeight="1" x14ac:dyDescent="0.3">
      <c r="A28" s="22" t="s">
        <v>40</v>
      </c>
      <c r="B28" s="17"/>
      <c r="C28" s="23">
        <v>9661003.6500000004</v>
      </c>
      <c r="D28" s="19"/>
      <c r="E28" s="19"/>
      <c r="F28" s="19"/>
      <c r="G28" s="19"/>
      <c r="H28" s="19"/>
      <c r="I28" s="18">
        <v>11673842.359999999</v>
      </c>
      <c r="J28" s="18">
        <v>11907848.960000001</v>
      </c>
      <c r="K28" s="18">
        <v>13701781.82</v>
      </c>
      <c r="L28" s="18">
        <v>15104832.449999999</v>
      </c>
      <c r="M28" s="18">
        <v>16779527.219999999</v>
      </c>
      <c r="N28" s="15">
        <f t="shared" si="0"/>
        <v>4871678.2599999979</v>
      </c>
      <c r="O28" s="15"/>
      <c r="P28" s="20" t="s">
        <v>41</v>
      </c>
      <c r="Q28" s="12"/>
      <c r="R28" s="12"/>
      <c r="S28" s="12"/>
      <c r="T28" s="12"/>
      <c r="U28" s="12"/>
      <c r="V28" s="12"/>
      <c r="W28" s="12"/>
    </row>
    <row r="29" spans="1:23" ht="12.75" customHeight="1" x14ac:dyDescent="0.3">
      <c r="A29" s="22" t="s">
        <v>42</v>
      </c>
      <c r="B29" s="17"/>
      <c r="C29" s="23">
        <v>2595437.66</v>
      </c>
      <c r="D29" s="25"/>
      <c r="E29" s="25"/>
      <c r="F29" s="25"/>
      <c r="G29" s="25"/>
      <c r="H29" s="25"/>
      <c r="I29" s="18">
        <v>2942836.1</v>
      </c>
      <c r="J29" s="18">
        <v>2613224.87</v>
      </c>
      <c r="K29" s="18">
        <v>3565691.17</v>
      </c>
      <c r="L29" s="18">
        <v>3966738.65</v>
      </c>
      <c r="M29" s="18">
        <v>4353117.6100000003</v>
      </c>
      <c r="N29" s="15">
        <f t="shared" si="0"/>
        <v>1739892.7400000002</v>
      </c>
      <c r="O29" s="15"/>
      <c r="P29" s="20" t="s">
        <v>43</v>
      </c>
      <c r="Q29" s="12"/>
      <c r="R29" s="12"/>
      <c r="S29" s="12"/>
      <c r="T29" s="12"/>
      <c r="U29" s="12"/>
      <c r="V29" s="12"/>
      <c r="W29" s="12"/>
    </row>
    <row r="30" spans="1:23" ht="12.75" customHeight="1" x14ac:dyDescent="0.3">
      <c r="A30" s="22" t="s">
        <v>44</v>
      </c>
      <c r="B30" s="17"/>
      <c r="C30" s="23">
        <v>3305465.64</v>
      </c>
      <c r="D30" s="19">
        <f t="shared" ref="D30:H30" si="3">SUM(D29)</f>
        <v>0</v>
      </c>
      <c r="E30" s="19">
        <f t="shared" si="3"/>
        <v>0</v>
      </c>
      <c r="F30" s="19">
        <f t="shared" si="3"/>
        <v>0</v>
      </c>
      <c r="G30" s="19">
        <f t="shared" si="3"/>
        <v>0</v>
      </c>
      <c r="H30" s="19">
        <f t="shared" si="3"/>
        <v>0</v>
      </c>
      <c r="I30" s="18">
        <v>3820675.73</v>
      </c>
      <c r="J30" s="18">
        <v>4895584.53</v>
      </c>
      <c r="K30" s="18">
        <v>4365378.5</v>
      </c>
      <c r="L30" s="18">
        <v>4427770.05</v>
      </c>
      <c r="M30" s="18">
        <v>4761936.16</v>
      </c>
      <c r="N30" s="15">
        <f t="shared" si="0"/>
        <v>-133648.37000000011</v>
      </c>
      <c r="O30" s="15"/>
      <c r="P30" s="20" t="s">
        <v>45</v>
      </c>
      <c r="Q30" s="12"/>
      <c r="R30" s="12"/>
      <c r="S30" s="12"/>
      <c r="T30" s="12"/>
      <c r="U30" s="12"/>
      <c r="V30" s="12"/>
      <c r="W30" s="12"/>
    </row>
    <row r="31" spans="1:23" ht="12.75" customHeight="1" x14ac:dyDescent="0.3">
      <c r="A31" s="22" t="s">
        <v>46</v>
      </c>
      <c r="B31" s="17"/>
      <c r="C31" s="23">
        <v>1364510.37</v>
      </c>
      <c r="D31" s="26"/>
      <c r="E31" s="26"/>
      <c r="F31" s="26"/>
      <c r="G31" s="26"/>
      <c r="H31" s="26"/>
      <c r="I31" s="18">
        <v>1110151.33</v>
      </c>
      <c r="J31" s="18">
        <v>488833.46</v>
      </c>
      <c r="K31" s="18">
        <v>806845.27</v>
      </c>
      <c r="L31" s="18">
        <v>833354.86</v>
      </c>
      <c r="M31" s="18">
        <v>988756.85</v>
      </c>
      <c r="N31" s="15">
        <f t="shared" si="0"/>
        <v>499923.38999999996</v>
      </c>
      <c r="O31" s="15"/>
      <c r="P31" s="20" t="s">
        <v>47</v>
      </c>
      <c r="Q31" s="12"/>
      <c r="R31" s="12"/>
      <c r="S31" s="12"/>
      <c r="T31" s="12"/>
      <c r="U31" s="12"/>
      <c r="V31" s="12"/>
      <c r="W31" s="12"/>
    </row>
    <row r="32" spans="1:23" ht="12.75" customHeight="1" x14ac:dyDescent="0.3">
      <c r="A32" s="22" t="s">
        <v>48</v>
      </c>
      <c r="B32" s="17"/>
      <c r="C32" s="23">
        <v>8416614.6300000008</v>
      </c>
      <c r="D32" s="25"/>
      <c r="E32" s="25"/>
      <c r="F32" s="25"/>
      <c r="G32" s="25"/>
      <c r="H32" s="25"/>
      <c r="I32" s="18">
        <v>9311471.5600000005</v>
      </c>
      <c r="J32" s="18">
        <v>13250104.720000001</v>
      </c>
      <c r="K32" s="18">
        <v>10362235.880000001</v>
      </c>
      <c r="L32" s="18">
        <v>10508590.27</v>
      </c>
      <c r="M32" s="18">
        <v>10968501.460000001</v>
      </c>
      <c r="N32" s="15">
        <f t="shared" si="0"/>
        <v>-2281603.2599999998</v>
      </c>
      <c r="O32" s="15"/>
      <c r="P32" s="20" t="s">
        <v>49</v>
      </c>
      <c r="Q32" s="12"/>
      <c r="R32" s="12"/>
      <c r="S32" s="12"/>
      <c r="T32" s="12"/>
      <c r="U32" s="12"/>
      <c r="V32" s="12"/>
      <c r="W32" s="12"/>
    </row>
    <row r="33" spans="1:27" ht="12.75" customHeight="1" x14ac:dyDescent="0.3">
      <c r="A33" s="22" t="s">
        <v>50</v>
      </c>
      <c r="B33" s="17"/>
      <c r="C33" s="23">
        <v>2819195.68</v>
      </c>
      <c r="D33" s="19">
        <f t="shared" ref="D33:H33" si="4">SUM(D32)</f>
        <v>0</v>
      </c>
      <c r="E33" s="19">
        <f t="shared" si="4"/>
        <v>0</v>
      </c>
      <c r="F33" s="19">
        <f t="shared" si="4"/>
        <v>0</v>
      </c>
      <c r="G33" s="19">
        <f t="shared" si="4"/>
        <v>0</v>
      </c>
      <c r="H33" s="19">
        <f t="shared" si="4"/>
        <v>0</v>
      </c>
      <c r="I33" s="18">
        <v>2641216.7799999998</v>
      </c>
      <c r="J33" s="18">
        <v>2722968.98</v>
      </c>
      <c r="K33" s="18">
        <v>2297201.16</v>
      </c>
      <c r="L33" s="18">
        <v>2380831.6</v>
      </c>
      <c r="M33" s="18">
        <v>2399775.2400000002</v>
      </c>
      <c r="N33" s="15">
        <f t="shared" si="0"/>
        <v>-323193.73999999976</v>
      </c>
      <c r="O33" s="15"/>
      <c r="P33" s="20" t="s">
        <v>45</v>
      </c>
      <c r="Q33" s="12"/>
      <c r="R33" s="12"/>
      <c r="S33" s="12"/>
      <c r="T33" s="12"/>
      <c r="U33" s="12"/>
      <c r="V33" s="12"/>
      <c r="W33" s="12"/>
    </row>
    <row r="34" spans="1:27" ht="12.75" customHeight="1" x14ac:dyDescent="0.3">
      <c r="A34" s="22" t="s">
        <v>51</v>
      </c>
      <c r="B34" s="17"/>
      <c r="C34" s="23">
        <v>3022444.65</v>
      </c>
      <c r="D34" s="26"/>
      <c r="E34" s="26"/>
      <c r="F34" s="26"/>
      <c r="G34" s="26"/>
      <c r="H34" s="26"/>
      <c r="I34" s="18">
        <v>3390105.8</v>
      </c>
      <c r="J34" s="18">
        <v>3473389.53</v>
      </c>
      <c r="K34" s="18">
        <v>3876137.72</v>
      </c>
      <c r="L34" s="18">
        <v>4205327.92</v>
      </c>
      <c r="M34" s="18">
        <v>4842053.28</v>
      </c>
      <c r="N34" s="15">
        <f t="shared" si="0"/>
        <v>1368663.7500000005</v>
      </c>
      <c r="O34" s="15"/>
      <c r="P34" s="20" t="s">
        <v>52</v>
      </c>
      <c r="Q34" s="12"/>
      <c r="R34" s="12"/>
      <c r="S34" s="12"/>
      <c r="T34" s="12"/>
      <c r="U34" s="12"/>
      <c r="V34" s="12"/>
      <c r="W34" s="12"/>
    </row>
    <row r="35" spans="1:27" ht="12.75" customHeight="1" thickBot="1" x14ac:dyDescent="0.35">
      <c r="A35" s="22" t="s">
        <v>53</v>
      </c>
      <c r="B35" s="17"/>
      <c r="C35" s="23">
        <v>8115557.0499999998</v>
      </c>
      <c r="D35" s="25"/>
      <c r="E35" s="25"/>
      <c r="F35" s="25"/>
      <c r="G35" s="25"/>
      <c r="H35" s="25"/>
      <c r="I35" s="18">
        <v>7527936.96</v>
      </c>
      <c r="J35" s="18">
        <v>9509215.3300000001</v>
      </c>
      <c r="K35" s="18">
        <v>10021766.43</v>
      </c>
      <c r="L35" s="18">
        <v>10544372.300000001</v>
      </c>
      <c r="M35" s="18">
        <v>11204184.310000001</v>
      </c>
      <c r="N35" s="15">
        <f t="shared" si="0"/>
        <v>1694968.9800000004</v>
      </c>
      <c r="O35" s="15"/>
      <c r="P35" s="20" t="s">
        <v>54</v>
      </c>
      <c r="Q35" s="12"/>
      <c r="R35" s="12"/>
      <c r="S35" s="12"/>
      <c r="T35" s="12"/>
      <c r="U35" s="12"/>
      <c r="V35" s="12"/>
      <c r="W35" s="12"/>
    </row>
    <row r="36" spans="1:27" ht="12.75" customHeight="1" thickTop="1" thickBot="1" x14ac:dyDescent="0.35">
      <c r="A36" s="27" t="s">
        <v>55</v>
      </c>
      <c r="B36" s="27">
        <v>90600000</v>
      </c>
      <c r="C36" s="27">
        <f>SUM(C15:C35)</f>
        <v>84737258.540000007</v>
      </c>
      <c r="D36" s="27"/>
      <c r="E36" s="27"/>
      <c r="F36" s="27"/>
      <c r="G36" s="27"/>
      <c r="H36" s="27"/>
      <c r="I36" s="27">
        <f t="shared" ref="I36:N36" si="5">SUM(I15:I35)</f>
        <v>100535744.37</v>
      </c>
      <c r="J36" s="27">
        <f t="shared" si="5"/>
        <v>112777745.64</v>
      </c>
      <c r="K36" s="27">
        <f t="shared" si="5"/>
        <v>115320372.03</v>
      </c>
      <c r="L36" s="27">
        <f t="shared" si="5"/>
        <v>118921895.59999999</v>
      </c>
      <c r="M36" s="27">
        <f t="shared" si="5"/>
        <v>140010378.48999995</v>
      </c>
      <c r="N36" s="27">
        <f t="shared" si="5"/>
        <v>27232632.849999994</v>
      </c>
      <c r="O36" s="27">
        <f>M36-B36</f>
        <v>49410378.48999995</v>
      </c>
      <c r="P36" s="15"/>
      <c r="Q36" s="12"/>
      <c r="R36" s="12"/>
      <c r="S36" s="12"/>
      <c r="T36" s="12"/>
      <c r="U36" s="12"/>
      <c r="V36" s="12"/>
      <c r="W36" s="12"/>
    </row>
    <row r="37" spans="1:27" ht="12.75" customHeight="1" x14ac:dyDescent="0.3">
      <c r="A37" s="12"/>
      <c r="B37" s="1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2.75" customHeight="1" x14ac:dyDescent="0.3">
      <c r="A38" s="29" t="s">
        <v>56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2.7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28.5" customHeight="1" x14ac:dyDescent="0.3">
      <c r="A40" s="38" t="s">
        <v>57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2"/>
      <c r="Q40" s="30"/>
      <c r="R40" s="30"/>
      <c r="S40" s="30"/>
      <c r="T40" s="12"/>
      <c r="U40" s="12"/>
      <c r="V40" s="12"/>
      <c r="W40" s="12"/>
      <c r="X40" s="12"/>
      <c r="Y40" s="12"/>
      <c r="Z40" s="12"/>
      <c r="AA40" s="12"/>
    </row>
    <row r="41" spans="1:27" ht="35.25" customHeight="1" x14ac:dyDescent="0.3">
      <c r="A41" s="38" t="s">
        <v>58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2"/>
      <c r="Q41" s="30"/>
      <c r="R41" s="30"/>
      <c r="S41" s="30"/>
      <c r="T41" s="12"/>
      <c r="U41" s="12"/>
      <c r="V41" s="12"/>
      <c r="W41" s="12"/>
      <c r="X41" s="12"/>
      <c r="Y41" s="12"/>
      <c r="Z41" s="12"/>
      <c r="AA41" s="12"/>
    </row>
    <row r="42" spans="1:27" ht="12.75" customHeight="1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2"/>
      <c r="O42" s="12"/>
      <c r="P42" s="31"/>
      <c r="Q42" s="32"/>
      <c r="R42" s="32"/>
      <c r="S42" s="32"/>
      <c r="T42" s="12"/>
      <c r="U42" s="12"/>
      <c r="V42" s="12"/>
      <c r="W42" s="12"/>
      <c r="X42" s="12"/>
      <c r="Y42" s="12"/>
      <c r="Z42" s="12"/>
      <c r="AA42" s="12"/>
    </row>
    <row r="43" spans="1:27" ht="12.7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2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12"/>
      <c r="P44" s="3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2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12"/>
      <c r="P45" s="3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2.7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2.75" customHeight="1" x14ac:dyDescent="0.3">
      <c r="A47" s="34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2.7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2.7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2.7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2.7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2.7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2.7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2.7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2.7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2.7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2.7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2.7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2.7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2.7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2.7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2.7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2.7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2.7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2.7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2.7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2.7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2.7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2.7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2.7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2.7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2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2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2.7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2.7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2.7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2.7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2.7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2.7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2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2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2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2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2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2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2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2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2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2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2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2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2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2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2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2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2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2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2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2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2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2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2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2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2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2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2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2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2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2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2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2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2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2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2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2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2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2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2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2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2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2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2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2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2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2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2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2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2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2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2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2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2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2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2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2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2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2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2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2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2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2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2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2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2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2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2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2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2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2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2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2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2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2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2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2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2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2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2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2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2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2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2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2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2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2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2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2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2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2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2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2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2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2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2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2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2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2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2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2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2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2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2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2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2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2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2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2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2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2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2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2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2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2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2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2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2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2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2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2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2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2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2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2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2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2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2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2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2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2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2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2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2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2.7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2.7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2.7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2.7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2.7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2.7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2.7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2.7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2.7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2.7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2.7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2.7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2.7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2.7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2.7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2.7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2.7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2.7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2.7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2.7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2.7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2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2.7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2.7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2.7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2.7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2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2.7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2.7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2.7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2.7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2.7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2.7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2.7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2.7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2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2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2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2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2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2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2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2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2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2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2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2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2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2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2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2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2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2.7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2.7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2.7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2.7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2.7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2.7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2.7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2.7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2.7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2.7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2.7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2.7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2.7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2.7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2.7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2.7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2.7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2.7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2.7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2.7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2.7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2.7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2.7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2.7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2.7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2.7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2.7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2.7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2.7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2.7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2.7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2.7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2.7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2.7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2.7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2.7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2.7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2.7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2.7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2.7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2.7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2.7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2.7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2.7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2.7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2.7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2.7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2.7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2.7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2.7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2.7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2.7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2.7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2.7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2.7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2.7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2.7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2.7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2.7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2.7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2.7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2.7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2.7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2.7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2.7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2.7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2.7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2.7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2.7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2.7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2.7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2.7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2.7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2.7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2.7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2.7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2.7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2.7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2.7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2.7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2.7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2.7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2.7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2.7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2.7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2.7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2.7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2.7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2.7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2.7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2.7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2.7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2.7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2.7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2.7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2.7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2.7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2.7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2.7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2.7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2.7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2.7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2.7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2.7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2.7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2.7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2.7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2.7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2.7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2.7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2.7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2.7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2.7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2.7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2.7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2.7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2.7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2.7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2.7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2.7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2.7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2.7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2.7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2.7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2.7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2.7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2.7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2.7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2.7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2.7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2.7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2.7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2.7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2.7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2.7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2.7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2.7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2.7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2.7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2.7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2.7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2.7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2.7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2.7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2.7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2.7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2.7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2.7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2.7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2.7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2.7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2.7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2.7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2.7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2.7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2.7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2.7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2.7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2.7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2.7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2.7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2.7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2.7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2.7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2.7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2.7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2.7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2.7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2.7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2.7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2.7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2.7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2.7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2.7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2.7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2.7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2.7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2.7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2.7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2.7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2.7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2.7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2.7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2.7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2.7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2.7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2.7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2.7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2.7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2.7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2.7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2.7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2.7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2.7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2.7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2.7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2.7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2.7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2.7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2.7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2.7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2.7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2.7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2.7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2.7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2.7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2.7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2.7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2.7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2.7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2.7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2.7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2.7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2.7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2.7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2.7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2.7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2.7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2.7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2.7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2.7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2.7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2.7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2.7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2.7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2.7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2.7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2.7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2.7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2.7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2.7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2.7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2.7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2.7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2.7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2.7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2.7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2.7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2.7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2.7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2.7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2.7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2.7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2.7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2.7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2.7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2.7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2.7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2.7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2.7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2.7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2.7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2.7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2.7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2.7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2.7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2.7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2.7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2.7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2.7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2.7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2.7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2.7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2.7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2.7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2.7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2.7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2.7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2.7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2.7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2.7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2.7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2.7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2.7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2.7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2.7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2.7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2.7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2.7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2.7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2.7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2.7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2.7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2.7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2.7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2.7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2.7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2.7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2.7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2.7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2.7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2.7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2.7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2.7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2.7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2.7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2.7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2.7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2.7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2.7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2.7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2.7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2.7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2.7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2.7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2.7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2.7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2.7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2.7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2.7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2.7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2.7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2.7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2.7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2.7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2.7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2.7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2.7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2.7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2.7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2.7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2.7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2.7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2.7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2.7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2.7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2.7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2.7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2.7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2.7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2.7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2.7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2.7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2.7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2.7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2.7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2.7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2.7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2.7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2.7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2.7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2.7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2.7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2.7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2.7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2.7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2.7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2.7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2.7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2.7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2.7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2.7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2.7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2.7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2.7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2.7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2.7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2.7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2.7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2.7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2.7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2.7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2.7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2.7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2.7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2.7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2.7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2.7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2.7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2.7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2.7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2.7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2.7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2.7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2.7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2.7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2.7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2.7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2.7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2.7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2.7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2.7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2.7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2.7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2.7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2.7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2.7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2.7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2.7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2.7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2.7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2.7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2.7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2.7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2.7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2.7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2.7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2.7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2.7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2.7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2.7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2.7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2.7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2.7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2.7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2.7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2.7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2.7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2.7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2.7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2.7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2.7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2.7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2.7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2.7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2.7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2.7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2.7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2.7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2.7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2.7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2.7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2.7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2.7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2.7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2.7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2.7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2.7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2.7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2.7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2.7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2.7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2.7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2.7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2.7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2.7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2.7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2.7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2.7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2.7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2.7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2.7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2.7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2.7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2.7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2.7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2.7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2.7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2.7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2.7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2.7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2.7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2.7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2.7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2.7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2.7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2.7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2.7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2.7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2.7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2.7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2.7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2.7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2.7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2.7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2.7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2.7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2.7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2.7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2.7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2.7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2.7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2.7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2.7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2.7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2.7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2.7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2.7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2.7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2.7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2.7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2.7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2.7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2.7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2.7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2.7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2.7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2.7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2.7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2.7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2.7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2.7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2.7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2.7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2.7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2.7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2.7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2.7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2.7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2.7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2.7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2.7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2.7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2.7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2.7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2.7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2.7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2.7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2.7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2.7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2.7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2.7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2.7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2.7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2.7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2.7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2.7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2.7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2.7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2.7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2.7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2.7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2.7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2.7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2.7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2.7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2.7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2.7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2.7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2.7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2.7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2.7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2.7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2.7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2.7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2.7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2.7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2.7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2.7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2.7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2.7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2.7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2.7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2.7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2.7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2.7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2.7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2.7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2.7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2.7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2.7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2.7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2.7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2.7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2.7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2.7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2.7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2.7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2.7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2.7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2.7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2.7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2.7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2.7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2.7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2.7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2.7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2.7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2.7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2.7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2.7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2.7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2.7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2.7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2.7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2.7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2.7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2.7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2.7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2.7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2.7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2.7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2.7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2.7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2.7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2.7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2.7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2.7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2.7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2.7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2.7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2.7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2.7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2.7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2.7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2.7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2.7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2.7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2.7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2.7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2.7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2.7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2.7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2.7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2.7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2.7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2.7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2.7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2.7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2.7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2.7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2.7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2.7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2.7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2.7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2.7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2.7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2.7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2.7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2.7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2.7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2.7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2.7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2.7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2.7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2.7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2.7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2.7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2.7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2.7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2.7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2.7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2.7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2.7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2.7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2.7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2.7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2.7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2.7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2.7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2.7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2.7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2.7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2.7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2.7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2.7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2.7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2.7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2.7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2.7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2.7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2.7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2.7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2.7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2.7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2.7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2.7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2.7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2.7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2.7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2.7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2.7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2.7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2.7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2.7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2.7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2.7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2.7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2.7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2.7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2.7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2.7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2.7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2.7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2.7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2.7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2.7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2.7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2.7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2.7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2.7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2.7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2.7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2.7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2.7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2.7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2.7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2.7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2.7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2.7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2.7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2.7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2.7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2.7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2.7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2.7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2.7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2.7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2.7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2.7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2.7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2.7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2.7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2.7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2.7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2.7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2.7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2.7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2.7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2.7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2.7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2.7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2.7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2.7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2.7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2.7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2.7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2.7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2.7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2.7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2.7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</sheetData>
  <mergeCells count="5">
    <mergeCell ref="A9:M9"/>
    <mergeCell ref="A10:M10"/>
    <mergeCell ref="A12:M12"/>
    <mergeCell ref="A40:N40"/>
    <mergeCell ref="A41:N41"/>
  </mergeCells>
  <dataValidations count="1">
    <dataValidation type="list" allowBlank="1" showErrorMessage="1" sqref="B14:O14" xr:uid="{41BC8C28-A8D6-4A78-ADFD-3785721FB131}">
      <formula1>"CGAAP,MIFRS,USGAAP,ASPE"</formula1>
    </dataValidation>
  </dataValidations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App.2-JC_OMA Programs</vt:lpstr>
    </vt:vector>
  </TitlesOfParts>
  <Company>Hydro Ottawa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Shayne</dc:creator>
  <cp:lastModifiedBy>Beingessner, Ted</cp:lastModifiedBy>
  <dcterms:created xsi:type="dcterms:W3CDTF">2025-04-10T23:27:30Z</dcterms:created>
  <dcterms:modified xsi:type="dcterms:W3CDTF">2025-04-15T18:35:30Z</dcterms:modified>
</cp:coreProperties>
</file>