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FA2F08F5-6B8E-4375-8A9D-2DB85D15E912}" xr6:coauthVersionLast="47" xr6:coauthVersionMax="47" xr10:uidLastSave="{00000000-0000-0000-0000-000000000000}"/>
  <bookViews>
    <workbookView xWindow="22932" yWindow="-228" windowWidth="23256" windowHeight="12576" xr2:uid="{00000000-000D-0000-FFFF-FFFF00000000}"/>
  </bookViews>
  <sheets>
    <sheet name="App.2-N_Corp_Cost_Alloc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9" i="1" l="1"/>
  <c r="G343" i="1"/>
  <c r="F343" i="1"/>
  <c r="G333" i="1"/>
  <c r="F333" i="1"/>
  <c r="G324" i="1"/>
  <c r="F324" i="1"/>
  <c r="G306" i="1"/>
  <c r="G290" i="1"/>
  <c r="F290" i="1"/>
  <c r="G280" i="1"/>
  <c r="F280" i="1"/>
  <c r="G271" i="1"/>
  <c r="F271" i="1"/>
  <c r="G253" i="1"/>
  <c r="G238" i="1"/>
  <c r="F238" i="1"/>
  <c r="G228" i="1"/>
  <c r="F228" i="1"/>
  <c r="G219" i="1"/>
  <c r="F219" i="1"/>
  <c r="G201" i="1"/>
  <c r="G199" i="1"/>
  <c r="G184" i="1"/>
  <c r="F184" i="1"/>
  <c r="G182" i="1"/>
  <c r="F182" i="1"/>
  <c r="G172" i="1"/>
  <c r="F172" i="1"/>
  <c r="G162" i="1"/>
  <c r="F162" i="1"/>
  <c r="D147" i="1"/>
  <c r="D204" i="1" s="1"/>
  <c r="D256" i="1" s="1"/>
  <c r="D309" i="1" s="1"/>
  <c r="G144" i="1"/>
  <c r="G142" i="1"/>
  <c r="G127" i="1"/>
  <c r="F127" i="1"/>
  <c r="G122" i="1"/>
  <c r="F122" i="1"/>
  <c r="G112" i="1"/>
  <c r="F112" i="1"/>
  <c r="G102" i="1"/>
  <c r="F102" i="1"/>
  <c r="D87" i="1"/>
  <c r="G84" i="1"/>
  <c r="G82" i="1"/>
  <c r="G66" i="1"/>
  <c r="F66" i="1"/>
  <c r="G60" i="1"/>
  <c r="F60" i="1"/>
  <c r="G51" i="1"/>
  <c r="F51" i="1"/>
  <c r="G42" i="1"/>
  <c r="F42" i="1"/>
</calcChain>
</file>

<file path=xl/sharedStrings.xml><?xml version="1.0" encoding="utf-8"?>
<sst xmlns="http://schemas.openxmlformats.org/spreadsheetml/2006/main" count="1037" uniqueCount="73">
  <si>
    <t>File Number:</t>
  </si>
  <si>
    <t>EB-2024-0115</t>
  </si>
  <si>
    <t>Exhibit:</t>
  </si>
  <si>
    <t>Tab:</t>
  </si>
  <si>
    <t>Schedule:</t>
  </si>
  <si>
    <t>Attachment:</t>
  </si>
  <si>
    <t>A</t>
  </si>
  <si>
    <t>Date:</t>
  </si>
  <si>
    <t>Appendix 2-N</t>
  </si>
  <si>
    <r>
      <rPr>
        <b/>
        <sz val="14"/>
        <color theme="1"/>
        <rFont val="Arial"/>
      </rPr>
      <t xml:space="preserve">Shared Services and Corporate Cost Allocation </t>
    </r>
    <r>
      <rPr>
        <b/>
        <vertAlign val="superscript"/>
        <sz val="14"/>
        <color theme="1"/>
        <rFont val="Arial"/>
      </rPr>
      <t>1</t>
    </r>
  </si>
  <si>
    <t xml:space="preserve">Note: </t>
  </si>
  <si>
    <t>This appendix must be completed in relation to each service provided or received for the Historical (actuals), Bridge and Test years. The required information includes:</t>
  </si>
  <si>
    <r>
      <rPr>
        <b/>
        <sz val="10"/>
        <color theme="1"/>
        <rFont val="Arial"/>
      </rPr>
      <t xml:space="preserve">·         </t>
    </r>
    <r>
      <rPr>
        <b/>
        <i/>
        <sz val="10"/>
        <color theme="1"/>
        <rFont val="Arial"/>
      </rPr>
      <t>Type of Service:</t>
    </r>
  </si>
  <si>
    <t>Services such as billing, accounting, payroll, etc.  The applicant must identify any costs related to the Board of Directors of the parent company that are allocated to the applicant.</t>
  </si>
  <si>
    <r>
      <rPr>
        <b/>
        <sz val="10"/>
        <color theme="1"/>
        <rFont val="Arial"/>
      </rPr>
      <t xml:space="preserve">·         </t>
    </r>
    <r>
      <rPr>
        <b/>
        <i/>
        <sz val="10"/>
        <color theme="1"/>
        <rFont val="Arial"/>
      </rPr>
      <t>Pricing Methodology:</t>
    </r>
  </si>
  <si>
    <t>Pricing Methodology includes approaches such as cost-base, market-base, tendering, etc.  The applicant must provide evidence demonstrating the pricing methodology used.  The applicant must also provide a description of why that pricing methodology was chosen, whether or not it is in conformity with ARC, and why it is appropriate.</t>
  </si>
  <si>
    <r>
      <rPr>
        <b/>
        <sz val="10"/>
        <color theme="1"/>
        <rFont val="Arial"/>
      </rPr>
      <t xml:space="preserve">·         </t>
    </r>
    <r>
      <rPr>
        <b/>
        <i/>
        <sz val="10"/>
        <color theme="1"/>
        <rFont val="Arial"/>
      </rPr>
      <t>% Allocation:</t>
    </r>
  </si>
  <si>
    <t>The applicant must provide the percentage of the costs allocated to the entity for the service being offered.  The Applicant must also provide a description of the allocator and why it is an appropriate allocator.</t>
  </si>
  <si>
    <t>Year:</t>
  </si>
  <si>
    <t>Shared Services</t>
  </si>
  <si>
    <t>Name of Company</t>
  </si>
  <si>
    <t>Service Offered</t>
  </si>
  <si>
    <t>Pricing Methodology</t>
  </si>
  <si>
    <t>Price for the Service</t>
  </si>
  <si>
    <t>Cost for the Service</t>
  </si>
  <si>
    <t>From</t>
  </si>
  <si>
    <t>To</t>
  </si>
  <si>
    <t>$</t>
  </si>
  <si>
    <t>HOL</t>
  </si>
  <si>
    <t>HOHI</t>
  </si>
  <si>
    <t>Facilities</t>
  </si>
  <si>
    <t>Market/Cost</t>
  </si>
  <si>
    <t>Information Technology</t>
  </si>
  <si>
    <t>Cost</t>
  </si>
  <si>
    <t>Finance</t>
  </si>
  <si>
    <t>Human Resources, Safety, Environment, Business Continuity</t>
  </si>
  <si>
    <t>Engineering</t>
  </si>
  <si>
    <t>Customer Service, Corporate Communications</t>
  </si>
  <si>
    <t>Legal</t>
  </si>
  <si>
    <t>Regulatory</t>
  </si>
  <si>
    <t>Total Charged HOL to HOHI</t>
  </si>
  <si>
    <t>HOCC</t>
  </si>
  <si>
    <t>Total Charged HOL to HOCC</t>
  </si>
  <si>
    <t>HOESI</t>
  </si>
  <si>
    <t>Mechanic Services</t>
  </si>
  <si>
    <t>Total Charged HOL to HOESI</t>
  </si>
  <si>
    <t>Conservation First Framework</t>
  </si>
  <si>
    <t>Human Resources</t>
  </si>
  <si>
    <t>Communications</t>
  </si>
  <si>
    <t>Total Charged HOL to Conservation First Framework</t>
  </si>
  <si>
    <t>Corporate Cost Allocation</t>
  </si>
  <si>
    <t>% of Corporate Costs Allocated</t>
  </si>
  <si>
    <t>Amount Allocated</t>
  </si>
  <si>
    <t>%</t>
  </si>
  <si>
    <t>Management Services</t>
  </si>
  <si>
    <t>Finance, Internal Audit, Risk Management</t>
  </si>
  <si>
    <t>Human Resources (HR)</t>
  </si>
  <si>
    <t>Treasury Services</t>
  </si>
  <si>
    <t>Board of Directors</t>
  </si>
  <si>
    <t>Information Management &amp; Technology</t>
  </si>
  <si>
    <t>Corporate Administrative Services</t>
  </si>
  <si>
    <t>Total Charged from HOHI to HOL</t>
  </si>
  <si>
    <t>Total Charged from HOHI to Conservation First Framework</t>
  </si>
  <si>
    <t>Corporate Communications</t>
  </si>
  <si>
    <t>Meter Data Reporting</t>
  </si>
  <si>
    <t>Market</t>
  </si>
  <si>
    <t>Data Services</t>
  </si>
  <si>
    <t>Finance, Internal Audit, Risk Management, Corporate Planning &amp; Performance</t>
  </si>
  <si>
    <t>Total Charged from HOHI to CDM</t>
  </si>
  <si>
    <t>Distribution Leadership</t>
  </si>
  <si>
    <t>Note:</t>
  </si>
  <si>
    <t>Cost for Service include OM&amp;A and portion of capital costs reflected through depreciation</t>
  </si>
  <si>
    <t>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</si>
</sst>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4"/>
      <color theme="1"/>
      <name val="Arial"/>
    </font>
    <font>
      <b/>
      <i/>
      <sz val="10"/>
      <color theme="1"/>
      <name val="Arial"/>
    </font>
    <font>
      <sz val="12"/>
      <color theme="1"/>
      <name val="Arial"/>
    </font>
    <font>
      <u/>
      <sz val="10"/>
      <color theme="1"/>
      <name val="Arial"/>
    </font>
    <font>
      <b/>
      <sz val="12"/>
      <color theme="1"/>
      <name val="Arial"/>
    </font>
    <font>
      <sz val="10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0"/>
      <color theme="1"/>
      <name val="Arial"/>
    </font>
    <font>
      <b/>
      <sz val="10"/>
      <color theme="1"/>
      <name val="Arial"/>
      <scheme val="minor"/>
    </font>
    <font>
      <b/>
      <vertAlign val="superscript"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7" fillId="3" borderId="2" xfId="0" applyFont="1" applyFill="1" applyBorder="1"/>
    <xf numFmtId="0" fontId="8" fillId="0" borderId="0" xfId="0" applyFont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2" borderId="15" xfId="0" applyFont="1" applyFill="1" applyBorder="1" applyAlignment="1"/>
    <xf numFmtId="0" fontId="1" fillId="2" borderId="14" xfId="0" applyFont="1" applyFill="1" applyBorder="1" applyAlignment="1"/>
    <xf numFmtId="0" fontId="10" fillId="2" borderId="16" xfId="0" applyFont="1" applyFill="1" applyBorder="1" applyAlignment="1"/>
    <xf numFmtId="164" fontId="1" fillId="2" borderId="14" xfId="0" applyNumberFormat="1" applyFont="1" applyFill="1" applyBorder="1" applyAlignment="1"/>
    <xf numFmtId="9" fontId="1" fillId="3" borderId="2" xfId="0" applyNumberFormat="1" applyFont="1" applyFill="1" applyBorder="1"/>
    <xf numFmtId="9" fontId="1" fillId="0" borderId="0" xfId="0" applyNumberFormat="1" applyFont="1"/>
    <xf numFmtId="0" fontId="11" fillId="2" borderId="14" xfId="0" applyFont="1" applyFill="1" applyBorder="1" applyAlignment="1"/>
    <xf numFmtId="0" fontId="12" fillId="3" borderId="13" xfId="0" applyFont="1" applyFill="1" applyBorder="1" applyAlignment="1"/>
    <xf numFmtId="0" fontId="1" fillId="3" borderId="14" xfId="0" applyFont="1" applyFill="1" applyBorder="1" applyAlignment="1"/>
    <xf numFmtId="0" fontId="1" fillId="3" borderId="11" xfId="0" applyFont="1" applyFill="1" applyBorder="1" applyAlignment="1"/>
    <xf numFmtId="0" fontId="10" fillId="3" borderId="16" xfId="0" applyFont="1" applyFill="1" applyBorder="1" applyAlignment="1"/>
    <xf numFmtId="164" fontId="12" fillId="0" borderId="5" xfId="0" applyNumberFormat="1" applyFont="1" applyBorder="1" applyAlignment="1">
      <alignment horizontal="right"/>
    </xf>
    <xf numFmtId="164" fontId="1" fillId="2" borderId="9" xfId="0" applyNumberFormat="1" applyFont="1" applyFill="1" applyBorder="1" applyAlignment="1"/>
    <xf numFmtId="0" fontId="12" fillId="0" borderId="13" xfId="0" applyFont="1" applyBorder="1" applyAlignment="1"/>
    <xf numFmtId="0" fontId="11" fillId="0" borderId="16" xfId="0" applyFont="1" applyBorder="1" applyAlignment="1"/>
    <xf numFmtId="164" fontId="12" fillId="0" borderId="17" xfId="0" applyNumberFormat="1" applyFont="1" applyBorder="1" applyAlignment="1">
      <alignment horizontal="right"/>
    </xf>
    <xf numFmtId="0" fontId="10" fillId="2" borderId="13" xfId="0" applyFont="1" applyFill="1" applyBorder="1" applyAlignment="1"/>
    <xf numFmtId="0" fontId="10" fillId="2" borderId="18" xfId="0" applyFont="1" applyFill="1" applyBorder="1" applyAlignment="1"/>
    <xf numFmtId="164" fontId="1" fillId="2" borderId="19" xfId="0" applyNumberFormat="1" applyFont="1" applyFill="1" applyBorder="1" applyAlignment="1"/>
    <xf numFmtId="0" fontId="11" fillId="0" borderId="16" xfId="0" applyFont="1" applyBorder="1" applyAlignment="1"/>
    <xf numFmtId="164" fontId="12" fillId="0" borderId="16" xfId="0" applyNumberFormat="1" applyFont="1" applyBorder="1" applyAlignment="1">
      <alignment horizontal="right"/>
    </xf>
    <xf numFmtId="0" fontId="11" fillId="2" borderId="13" xfId="0" applyFont="1" applyFill="1" applyBorder="1" applyAlignment="1"/>
    <xf numFmtId="0" fontId="11" fillId="2" borderId="20" xfId="0" applyFont="1" applyFill="1" applyBorder="1" applyAlignment="1"/>
    <xf numFmtId="164" fontId="11" fillId="2" borderId="21" xfId="0" applyNumberFormat="1" applyFont="1" applyFill="1" applyBorder="1" applyAlignment="1">
      <alignment horizontal="right"/>
    </xf>
    <xf numFmtId="0" fontId="11" fillId="2" borderId="22" xfId="0" applyFont="1" applyFill="1" applyBorder="1" applyAlignment="1"/>
    <xf numFmtId="0" fontId="11" fillId="2" borderId="21" xfId="0" applyFont="1" applyFill="1" applyBorder="1" applyAlignment="1"/>
    <xf numFmtId="164" fontId="11" fillId="2" borderId="21" xfId="0" applyNumberFormat="1" applyFont="1" applyFill="1" applyBorder="1" applyAlignment="1">
      <alignment horizontal="right"/>
    </xf>
    <xf numFmtId="0" fontId="1" fillId="3" borderId="2" xfId="0" applyFont="1" applyFill="1" applyBorder="1"/>
    <xf numFmtId="0" fontId="13" fillId="0" borderId="13" xfId="0" applyFont="1" applyBorder="1" applyAlignment="1"/>
    <xf numFmtId="164" fontId="13" fillId="0" borderId="16" xfId="0" applyNumberFormat="1" applyFont="1" applyBorder="1" applyAlignment="1">
      <alignment horizontal="right"/>
    </xf>
    <xf numFmtId="164" fontId="13" fillId="0" borderId="23" xfId="0" applyNumberFormat="1" applyFont="1" applyBorder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2" fillId="3" borderId="26" xfId="0" applyFont="1" applyFill="1" applyBorder="1" applyAlignment="1">
      <alignment horizontal="center"/>
    </xf>
    <xf numFmtId="9" fontId="1" fillId="2" borderId="14" xfId="0" applyNumberFormat="1" applyFont="1" applyFill="1" applyBorder="1" applyAlignment="1"/>
    <xf numFmtId="164" fontId="1" fillId="2" borderId="26" xfId="0" applyNumberFormat="1" applyFont="1" applyFill="1" applyBorder="1" applyAlignment="1"/>
    <xf numFmtId="0" fontId="12" fillId="0" borderId="27" xfId="0" applyFont="1" applyBorder="1" applyAlignment="1"/>
    <xf numFmtId="0" fontId="11" fillId="0" borderId="28" xfId="0" applyFont="1" applyBorder="1" applyAlignment="1"/>
    <xf numFmtId="0" fontId="1" fillId="3" borderId="19" xfId="0" applyFont="1" applyFill="1" applyBorder="1"/>
    <xf numFmtId="164" fontId="2" fillId="3" borderId="29" xfId="0" applyNumberFormat="1" applyFont="1" applyFill="1" applyBorder="1"/>
    <xf numFmtId="0" fontId="10" fillId="2" borderId="16" xfId="0" applyFont="1" applyFill="1" applyBorder="1" applyAlignment="1"/>
    <xf numFmtId="9" fontId="10" fillId="2" borderId="16" xfId="0" applyNumberFormat="1" applyFont="1" applyFill="1" applyBorder="1" applyAlignment="1">
      <alignment horizontal="right"/>
    </xf>
    <xf numFmtId="164" fontId="10" fillId="2" borderId="23" xfId="0" applyNumberFormat="1" applyFont="1" applyFill="1" applyBorder="1" applyAlignment="1">
      <alignment horizontal="right"/>
    </xf>
    <xf numFmtId="164" fontId="12" fillId="0" borderId="2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1" fillId="2" borderId="15" xfId="0" applyFont="1" applyFill="1" applyBorder="1" applyAlignment="1"/>
    <xf numFmtId="0" fontId="11" fillId="2" borderId="14" xfId="0" applyFont="1" applyFill="1" applyBorder="1" applyAlignment="1"/>
    <xf numFmtId="0" fontId="11" fillId="2" borderId="13" xfId="0" applyFont="1" applyFill="1" applyBorder="1" applyAlignment="1"/>
    <xf numFmtId="0" fontId="11" fillId="2" borderId="16" xfId="0" applyFont="1" applyFill="1" applyBorder="1" applyAlignment="1"/>
    <xf numFmtId="164" fontId="11" fillId="2" borderId="30" xfId="0" applyNumberFormat="1" applyFont="1" applyFill="1" applyBorder="1" applyAlignment="1">
      <alignment horizontal="right"/>
    </xf>
    <xf numFmtId="0" fontId="13" fillId="0" borderId="13" xfId="0" applyFont="1" applyBorder="1" applyAlignment="1"/>
    <xf numFmtId="0" fontId="11" fillId="2" borderId="16" xfId="0" applyFont="1" applyFill="1" applyBorder="1" applyAlignment="1"/>
    <xf numFmtId="9" fontId="11" fillId="2" borderId="14" xfId="0" applyNumberFormat="1" applyFont="1" applyFill="1" applyBorder="1" applyAlignment="1">
      <alignment horizontal="right"/>
    </xf>
    <xf numFmtId="164" fontId="11" fillId="2" borderId="26" xfId="0" applyNumberFormat="1" applyFont="1" applyFill="1" applyBorder="1" applyAlignment="1">
      <alignment horizontal="right"/>
    </xf>
    <xf numFmtId="165" fontId="11" fillId="2" borderId="26" xfId="0" applyNumberFormat="1" applyFont="1" applyFill="1" applyBorder="1" applyAlignment="1">
      <alignment horizontal="right"/>
    </xf>
    <xf numFmtId="9" fontId="10" fillId="2" borderId="16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1" fillId="2" borderId="15" xfId="0" applyFont="1" applyFill="1" applyBorder="1" applyAlignment="1"/>
    <xf numFmtId="164" fontId="11" fillId="2" borderId="14" xfId="0" applyNumberFormat="1" applyFont="1" applyFill="1" applyBorder="1" applyAlignment="1">
      <alignment horizontal="right"/>
    </xf>
    <xf numFmtId="0" fontId="11" fillId="2" borderId="13" xfId="0" applyFont="1" applyFill="1" applyBorder="1" applyAlignment="1"/>
    <xf numFmtId="164" fontId="1" fillId="2" borderId="16" xfId="0" applyNumberFormat="1" applyFont="1" applyFill="1" applyBorder="1" applyAlignment="1"/>
    <xf numFmtId="164" fontId="2" fillId="3" borderId="29" xfId="0" applyNumberFormat="1" applyFont="1" applyFill="1" applyBorder="1" applyAlignment="1"/>
    <xf numFmtId="0" fontId="14" fillId="0" borderId="0" xfId="0" applyFont="1" applyAlignment="1"/>
    <xf numFmtId="0" fontId="1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Font="1" applyAlignment="1"/>
    <xf numFmtId="0" fontId="2" fillId="3" borderId="4" xfId="0" applyFont="1" applyFill="1" applyBorder="1" applyAlignment="1">
      <alignment horizontal="center"/>
    </xf>
    <xf numFmtId="0" fontId="9" fillId="0" borderId="5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2" fillId="3" borderId="6" xfId="0" applyFont="1" applyFill="1" applyBorder="1" applyAlignment="1">
      <alignment horizontal="center" wrapText="1"/>
    </xf>
    <xf numFmtId="0" fontId="2" fillId="3" borderId="24" xfId="0" applyFont="1" applyFill="1" applyBorder="1" applyAlignment="1">
      <alignment horizontal="center" wrapText="1"/>
    </xf>
    <xf numFmtId="0" fontId="9" fillId="0" borderId="25" xfId="0" applyFont="1" applyBorder="1"/>
    <xf numFmtId="0" fontId="2" fillId="3" borderId="8" xfId="0" applyFont="1" applyFill="1" applyBorder="1"/>
    <xf numFmtId="0" fontId="9" fillId="0" borderId="13" xfId="0" applyFont="1" applyBorder="1"/>
    <xf numFmtId="0" fontId="2" fillId="3" borderId="9" xfId="0" applyFont="1" applyFill="1" applyBorder="1"/>
    <xf numFmtId="0" fontId="2" fillId="3" borderId="31" xfId="0" applyFont="1" applyFill="1" applyBorder="1" applyAlignment="1">
      <alignment horizontal="center" wrapText="1"/>
    </xf>
    <xf numFmtId="0" fontId="9" fillId="0" borderId="32" xfId="0" applyFont="1" applyBorder="1"/>
    <xf numFmtId="0" fontId="2" fillId="3" borderId="7" xfId="0" applyFont="1" applyFill="1" applyBorder="1" applyAlignment="1">
      <alignment horizontal="center" wrapText="1"/>
    </xf>
    <xf numFmtId="0" fontId="9" fillId="0" borderId="12" xfId="0" applyFont="1" applyBorder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2A1C7"/>
    <pageSetUpPr fitToPage="1"/>
  </sheetPr>
  <dimension ref="A1:Z1027"/>
  <sheetViews>
    <sheetView showGridLines="0" tabSelected="1" topLeftCell="A340" workbookViewId="0">
      <selection activeCell="B18" sqref="B18:G18"/>
    </sheetView>
  </sheetViews>
  <sheetFormatPr defaultColWidth="12.6640625" defaultRowHeight="15.75" customHeight="1" x14ac:dyDescent="0.25"/>
  <cols>
    <col min="1" max="1" width="2.6640625" customWidth="1"/>
    <col min="2" max="2" width="20.6640625" customWidth="1"/>
    <col min="3" max="3" width="23.109375" customWidth="1"/>
    <col min="4" max="4" width="58.6640625" customWidth="1"/>
    <col min="5" max="5" width="15.6640625" customWidth="1"/>
    <col min="6" max="6" width="14.6640625" customWidth="1"/>
    <col min="7" max="7" width="13.6640625" customWidth="1"/>
    <col min="8" max="8" width="16.6640625" customWidth="1"/>
    <col min="9" max="26" width="9.33203125" customWidth="1"/>
  </cols>
  <sheetData>
    <row r="1" spans="1:26" ht="12.75" customHeight="1" x14ac:dyDescent="0.25">
      <c r="A1" s="1"/>
      <c r="B1" s="1"/>
      <c r="C1" s="1"/>
      <c r="D1" s="1"/>
      <c r="E1" s="1"/>
      <c r="F1" s="2" t="s">
        <v>0</v>
      </c>
      <c r="G1" s="3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1"/>
      <c r="B2" s="104"/>
      <c r="C2" s="88"/>
      <c r="D2" s="88"/>
      <c r="E2" s="1"/>
      <c r="F2" s="2" t="s">
        <v>2</v>
      </c>
      <c r="G2" s="4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1"/>
      <c r="B3" s="88"/>
      <c r="C3" s="88"/>
      <c r="D3" s="88"/>
      <c r="E3" s="1"/>
      <c r="F3" s="2" t="s">
        <v>3</v>
      </c>
      <c r="G3" s="4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1"/>
      <c r="B4" s="88"/>
      <c r="C4" s="88"/>
      <c r="D4" s="88"/>
      <c r="E4" s="1"/>
      <c r="F4" s="2" t="s">
        <v>4</v>
      </c>
      <c r="G4" s="4">
        <v>1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1"/>
      <c r="B5" s="88"/>
      <c r="C5" s="88"/>
      <c r="D5" s="88"/>
      <c r="E5" s="1"/>
      <c r="F5" s="5" t="s">
        <v>5</v>
      </c>
      <c r="G5" s="6" t="s">
        <v>6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1"/>
      <c r="B6" s="1"/>
      <c r="C6" s="1"/>
      <c r="D6" s="1"/>
      <c r="E6" s="1"/>
      <c r="F6" s="2"/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1"/>
      <c r="B7" s="1"/>
      <c r="C7" s="1"/>
      <c r="D7" s="1"/>
      <c r="E7" s="1"/>
      <c r="F7" s="2" t="s">
        <v>7</v>
      </c>
      <c r="G7" s="8" t="s">
        <v>72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399999999999999" customHeight="1" x14ac:dyDescent="0.3">
      <c r="A9" s="1"/>
      <c r="B9" s="105" t="s">
        <v>8</v>
      </c>
      <c r="C9" s="88"/>
      <c r="D9" s="88"/>
      <c r="E9" s="88"/>
      <c r="F9" s="88"/>
      <c r="G9" s="88"/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3">
      <c r="A10" s="1"/>
      <c r="B10" s="105" t="s">
        <v>9</v>
      </c>
      <c r="C10" s="88"/>
      <c r="D10" s="88"/>
      <c r="E10" s="88"/>
      <c r="F10" s="88"/>
      <c r="G10" s="88"/>
      <c r="H10" s="9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25">
      <c r="A13" s="1"/>
      <c r="B13" s="10" t="s">
        <v>10</v>
      </c>
      <c r="C13" s="11"/>
      <c r="D13" s="11"/>
      <c r="E13" s="11"/>
      <c r="F13" s="11"/>
      <c r="G13" s="11"/>
      <c r="H13" s="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1"/>
      <c r="B14" s="12">
        <v>1</v>
      </c>
      <c r="C14" s="106" t="s">
        <v>11</v>
      </c>
      <c r="D14" s="88"/>
      <c r="E14" s="88"/>
      <c r="F14" s="88"/>
      <c r="G14" s="88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3"/>
      <c r="C15" s="88"/>
      <c r="D15" s="88"/>
      <c r="E15" s="88"/>
      <c r="F15" s="88"/>
      <c r="G15" s="88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4" t="s">
        <v>12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7" customHeight="1" x14ac:dyDescent="0.25">
      <c r="A18" s="1"/>
      <c r="B18" s="107" t="s">
        <v>13</v>
      </c>
      <c r="C18" s="88"/>
      <c r="D18" s="88"/>
      <c r="E18" s="88"/>
      <c r="F18" s="88"/>
      <c r="G18" s="8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4" t="s">
        <v>14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1.75" customHeight="1" x14ac:dyDescent="0.25">
      <c r="A21" s="1"/>
      <c r="B21" s="107" t="s">
        <v>15</v>
      </c>
      <c r="C21" s="88"/>
      <c r="D21" s="88"/>
      <c r="E21" s="88"/>
      <c r="F21" s="88"/>
      <c r="G21" s="88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4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8.25" customHeight="1" x14ac:dyDescent="0.25">
      <c r="A24" s="1"/>
      <c r="B24" s="107" t="s">
        <v>17</v>
      </c>
      <c r="C24" s="88"/>
      <c r="D24" s="88"/>
      <c r="E24" s="88"/>
      <c r="F24" s="88"/>
      <c r="G24" s="8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6" t="s">
        <v>18</v>
      </c>
      <c r="D27" s="17">
        <v>2021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6"/>
      <c r="E28" s="1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3">
      <c r="A29" s="1"/>
      <c r="B29" s="87" t="s">
        <v>19</v>
      </c>
      <c r="C29" s="88"/>
      <c r="D29" s="88"/>
      <c r="E29" s="88"/>
      <c r="F29" s="88"/>
      <c r="G29" s="8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 x14ac:dyDescent="0.25">
      <c r="A31" s="1"/>
      <c r="B31" s="89" t="s">
        <v>20</v>
      </c>
      <c r="C31" s="90"/>
      <c r="D31" s="91" t="s">
        <v>21</v>
      </c>
      <c r="E31" s="91" t="s">
        <v>22</v>
      </c>
      <c r="F31" s="94" t="s">
        <v>23</v>
      </c>
      <c r="G31" s="94" t="s">
        <v>24</v>
      </c>
      <c r="H31" s="10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25" customHeight="1" x14ac:dyDescent="0.25">
      <c r="A32" s="1"/>
      <c r="B32" s="97" t="s">
        <v>25</v>
      </c>
      <c r="C32" s="99" t="s">
        <v>26</v>
      </c>
      <c r="D32" s="92"/>
      <c r="E32" s="92"/>
      <c r="F32" s="93"/>
      <c r="G32" s="93"/>
      <c r="H32" s="10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98"/>
      <c r="C33" s="93"/>
      <c r="D33" s="93"/>
      <c r="E33" s="93"/>
      <c r="F33" s="20" t="s">
        <v>27</v>
      </c>
      <c r="G33" s="20" t="s">
        <v>27</v>
      </c>
      <c r="H33" s="2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22" t="s">
        <v>28</v>
      </c>
      <c r="C34" s="23" t="s">
        <v>29</v>
      </c>
      <c r="D34" s="23" t="s">
        <v>30</v>
      </c>
      <c r="E34" s="24" t="s">
        <v>31</v>
      </c>
      <c r="F34" s="25">
        <v>232365.84</v>
      </c>
      <c r="G34" s="25">
        <v>208277.37</v>
      </c>
      <c r="H34" s="26"/>
      <c r="I34" s="27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22" t="s">
        <v>28</v>
      </c>
      <c r="C35" s="23" t="s">
        <v>29</v>
      </c>
      <c r="D35" s="23" t="s">
        <v>32</v>
      </c>
      <c r="E35" s="24" t="s">
        <v>33</v>
      </c>
      <c r="F35" s="25">
        <v>429561</v>
      </c>
      <c r="G35" s="25">
        <v>429561</v>
      </c>
      <c r="H35" s="26"/>
      <c r="I35" s="2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22" t="s">
        <v>28</v>
      </c>
      <c r="C36" s="23" t="s">
        <v>29</v>
      </c>
      <c r="D36" s="23" t="s">
        <v>34</v>
      </c>
      <c r="E36" s="24" t="s">
        <v>33</v>
      </c>
      <c r="F36" s="25">
        <v>114894.62</v>
      </c>
      <c r="G36" s="25">
        <v>114894.62</v>
      </c>
      <c r="H36" s="26"/>
      <c r="I36" s="27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22" t="s">
        <v>28</v>
      </c>
      <c r="C37" s="23" t="s">
        <v>29</v>
      </c>
      <c r="D37" s="28" t="s">
        <v>35</v>
      </c>
      <c r="E37" s="24" t="s">
        <v>33</v>
      </c>
      <c r="F37" s="25">
        <v>151356.54</v>
      </c>
      <c r="G37" s="25">
        <v>151356.54</v>
      </c>
      <c r="H37" s="26"/>
      <c r="I37" s="2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22" t="s">
        <v>28</v>
      </c>
      <c r="C38" s="23" t="s">
        <v>29</v>
      </c>
      <c r="D38" s="23" t="s">
        <v>36</v>
      </c>
      <c r="E38" s="24" t="s">
        <v>33</v>
      </c>
      <c r="F38" s="25">
        <v>48018.71</v>
      </c>
      <c r="G38" s="25">
        <v>48018.71</v>
      </c>
      <c r="H38" s="26"/>
      <c r="I38" s="2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22" t="s">
        <v>28</v>
      </c>
      <c r="C39" s="23" t="s">
        <v>29</v>
      </c>
      <c r="D39" s="23" t="s">
        <v>37</v>
      </c>
      <c r="E39" s="24" t="s">
        <v>33</v>
      </c>
      <c r="F39" s="25">
        <v>106748.92</v>
      </c>
      <c r="G39" s="25">
        <v>106748.92</v>
      </c>
      <c r="H39" s="26"/>
      <c r="I39" s="2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22" t="s">
        <v>28</v>
      </c>
      <c r="C40" s="23" t="s">
        <v>29</v>
      </c>
      <c r="D40" s="23" t="s">
        <v>38</v>
      </c>
      <c r="E40" s="24" t="s">
        <v>33</v>
      </c>
      <c r="F40" s="25">
        <v>7841.81</v>
      </c>
      <c r="G40" s="25">
        <v>7841.81</v>
      </c>
      <c r="H40" s="26"/>
      <c r="I40" s="2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22" t="s">
        <v>28</v>
      </c>
      <c r="C41" s="23" t="s">
        <v>29</v>
      </c>
      <c r="D41" s="23" t="s">
        <v>39</v>
      </c>
      <c r="E41" s="24" t="s">
        <v>33</v>
      </c>
      <c r="F41" s="25">
        <v>70303.94</v>
      </c>
      <c r="G41" s="25">
        <v>70303.94</v>
      </c>
      <c r="H41" s="26"/>
      <c r="I41" s="2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29" t="s">
        <v>40</v>
      </c>
      <c r="C42" s="30"/>
      <c r="D42" s="31"/>
      <c r="E42" s="32"/>
      <c r="F42" s="33">
        <f t="shared" ref="F42:G42" si="0">SUM(F34:F41)</f>
        <v>1161091.3799999999</v>
      </c>
      <c r="G42" s="33">
        <f t="shared" si="0"/>
        <v>1137002.9099999999</v>
      </c>
      <c r="H42" s="26"/>
      <c r="I42" s="2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22" t="s">
        <v>28</v>
      </c>
      <c r="C43" s="23" t="s">
        <v>41</v>
      </c>
      <c r="D43" s="23" t="s">
        <v>30</v>
      </c>
      <c r="E43" s="24" t="s">
        <v>31</v>
      </c>
      <c r="F43" s="25">
        <v>163244.87</v>
      </c>
      <c r="G43" s="25">
        <v>151413.14000000001</v>
      </c>
      <c r="H43" s="26"/>
      <c r="I43" s="2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22" t="s">
        <v>28</v>
      </c>
      <c r="C44" s="23" t="s">
        <v>41</v>
      </c>
      <c r="D44" s="23" t="s">
        <v>32</v>
      </c>
      <c r="E44" s="24" t="s">
        <v>33</v>
      </c>
      <c r="F44" s="25">
        <v>350431.23</v>
      </c>
      <c r="G44" s="25">
        <v>350431.23</v>
      </c>
      <c r="H44" s="26"/>
      <c r="I44" s="2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22" t="s">
        <v>28</v>
      </c>
      <c r="C45" s="23" t="s">
        <v>41</v>
      </c>
      <c r="D45" s="23" t="s">
        <v>34</v>
      </c>
      <c r="E45" s="24" t="s">
        <v>33</v>
      </c>
      <c r="F45" s="25">
        <v>278237.21999999997</v>
      </c>
      <c r="G45" s="25">
        <v>278237.21999999997</v>
      </c>
      <c r="H45" s="26"/>
      <c r="I45" s="2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22" t="s">
        <v>28</v>
      </c>
      <c r="C46" s="23" t="s">
        <v>41</v>
      </c>
      <c r="D46" s="28" t="s">
        <v>35</v>
      </c>
      <c r="E46" s="24" t="s">
        <v>33</v>
      </c>
      <c r="F46" s="25">
        <v>161121.44</v>
      </c>
      <c r="G46" s="25">
        <v>161121.44</v>
      </c>
      <c r="H46" s="26"/>
      <c r="I46" s="2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22" t="s">
        <v>28</v>
      </c>
      <c r="C47" s="23" t="s">
        <v>41</v>
      </c>
      <c r="D47" s="23" t="s">
        <v>36</v>
      </c>
      <c r="E47" s="24" t="s">
        <v>33</v>
      </c>
      <c r="F47" s="25">
        <v>19207.48</v>
      </c>
      <c r="G47" s="25">
        <v>19207.48</v>
      </c>
      <c r="H47" s="26"/>
      <c r="I47" s="2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22" t="s">
        <v>28</v>
      </c>
      <c r="C48" s="23" t="s">
        <v>41</v>
      </c>
      <c r="D48" s="23" t="s">
        <v>37</v>
      </c>
      <c r="E48" s="24" t="s">
        <v>33</v>
      </c>
      <c r="F48" s="25">
        <v>311724.38</v>
      </c>
      <c r="G48" s="25">
        <v>311724.38</v>
      </c>
      <c r="H48" s="26"/>
      <c r="I48" s="2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22" t="s">
        <v>28</v>
      </c>
      <c r="C49" s="23" t="s">
        <v>41</v>
      </c>
      <c r="D49" s="23" t="s">
        <v>38</v>
      </c>
      <c r="E49" s="24" t="s">
        <v>33</v>
      </c>
      <c r="F49" s="25">
        <v>48433.82</v>
      </c>
      <c r="G49" s="25">
        <v>48433.82</v>
      </c>
      <c r="H49" s="26"/>
      <c r="I49" s="2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22" t="s">
        <v>28</v>
      </c>
      <c r="C50" s="23" t="s">
        <v>41</v>
      </c>
      <c r="D50" s="23" t="s">
        <v>39</v>
      </c>
      <c r="E50" s="24" t="s">
        <v>33</v>
      </c>
      <c r="F50" s="34">
        <v>20086.78</v>
      </c>
      <c r="G50" s="25">
        <v>20086.78</v>
      </c>
      <c r="H50" s="26"/>
      <c r="I50" s="2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35" t="s">
        <v>42</v>
      </c>
      <c r="C51" s="36"/>
      <c r="F51" s="37">
        <f t="shared" ref="F51:G51" si="1">SUM(F43:F50)</f>
        <v>1352487.2200000002</v>
      </c>
      <c r="G51" s="33">
        <f t="shared" si="1"/>
        <v>1340655.4900000002</v>
      </c>
      <c r="H51" s="26"/>
      <c r="I51" s="2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38" t="s">
        <v>28</v>
      </c>
      <c r="C52" s="24" t="s">
        <v>43</v>
      </c>
      <c r="D52" s="23" t="s">
        <v>30</v>
      </c>
      <c r="E52" s="39" t="s">
        <v>31</v>
      </c>
      <c r="F52" s="25">
        <v>28774.32</v>
      </c>
      <c r="G52" s="25">
        <v>25927.21</v>
      </c>
      <c r="H52" s="26"/>
      <c r="I52" s="2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38" t="s">
        <v>28</v>
      </c>
      <c r="C53" s="24" t="s">
        <v>43</v>
      </c>
      <c r="D53" s="23" t="s">
        <v>32</v>
      </c>
      <c r="E53" s="24" t="s">
        <v>33</v>
      </c>
      <c r="F53" s="25">
        <v>292025.93</v>
      </c>
      <c r="G53" s="25">
        <v>292025.93</v>
      </c>
      <c r="H53" s="26"/>
      <c r="I53" s="2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38" t="s">
        <v>28</v>
      </c>
      <c r="C54" s="24" t="s">
        <v>43</v>
      </c>
      <c r="D54" s="23" t="s">
        <v>34</v>
      </c>
      <c r="E54" s="24" t="s">
        <v>33</v>
      </c>
      <c r="F54" s="25">
        <v>433429.39</v>
      </c>
      <c r="G54" s="25">
        <v>433429.39</v>
      </c>
      <c r="H54" s="26"/>
      <c r="I54" s="2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38" t="s">
        <v>28</v>
      </c>
      <c r="C55" s="24" t="s">
        <v>43</v>
      </c>
      <c r="D55" s="28" t="s">
        <v>35</v>
      </c>
      <c r="E55" s="24" t="s">
        <v>33</v>
      </c>
      <c r="F55" s="25">
        <v>155159.6</v>
      </c>
      <c r="G55" s="25">
        <v>155159.6</v>
      </c>
      <c r="H55" s="26"/>
      <c r="I55" s="2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38" t="s">
        <v>28</v>
      </c>
      <c r="C56" s="24" t="s">
        <v>43</v>
      </c>
      <c r="D56" s="23" t="s">
        <v>37</v>
      </c>
      <c r="E56" s="24" t="s">
        <v>33</v>
      </c>
      <c r="F56" s="25">
        <v>160123.47</v>
      </c>
      <c r="G56" s="25">
        <v>160123.47</v>
      </c>
      <c r="H56" s="26"/>
      <c r="I56" s="2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38" t="s">
        <v>28</v>
      </c>
      <c r="C57" s="24" t="s">
        <v>43</v>
      </c>
      <c r="D57" s="23" t="s">
        <v>38</v>
      </c>
      <c r="E57" s="24" t="s">
        <v>33</v>
      </c>
      <c r="F57" s="25">
        <v>19604.47</v>
      </c>
      <c r="G57" s="25">
        <v>19604.47</v>
      </c>
      <c r="H57" s="26"/>
      <c r="I57" s="2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38" t="s">
        <v>28</v>
      </c>
      <c r="C58" s="24" t="s">
        <v>43</v>
      </c>
      <c r="D58" s="23" t="s">
        <v>39</v>
      </c>
      <c r="E58" s="24" t="s">
        <v>33</v>
      </c>
      <c r="F58" s="25">
        <v>20086.78</v>
      </c>
      <c r="G58" s="25">
        <v>20086.78</v>
      </c>
      <c r="H58" s="26"/>
      <c r="I58" s="2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38" t="s">
        <v>28</v>
      </c>
      <c r="C59" s="24" t="s">
        <v>43</v>
      </c>
      <c r="D59" s="24" t="s">
        <v>44</v>
      </c>
      <c r="E59" s="24" t="s">
        <v>33</v>
      </c>
      <c r="F59" s="40">
        <v>151914.5</v>
      </c>
      <c r="G59" s="34">
        <v>151914.5</v>
      </c>
      <c r="H59" s="26"/>
      <c r="I59" s="2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35" t="s">
        <v>45</v>
      </c>
      <c r="C60" s="36"/>
      <c r="D60" s="41"/>
      <c r="E60" s="41"/>
      <c r="F60" s="42">
        <f t="shared" ref="F60:G60" si="2">SUM(F52:F59)</f>
        <v>1261118.46</v>
      </c>
      <c r="G60" s="33">
        <f t="shared" si="2"/>
        <v>1258271.3500000001</v>
      </c>
      <c r="H60" s="26"/>
      <c r="I60" s="2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43" t="s">
        <v>28</v>
      </c>
      <c r="C61" s="44" t="s">
        <v>46</v>
      </c>
      <c r="D61" s="44" t="s">
        <v>47</v>
      </c>
      <c r="E61" s="44" t="s">
        <v>33</v>
      </c>
      <c r="F61" s="45">
        <v>14416</v>
      </c>
      <c r="G61" s="45">
        <v>14416</v>
      </c>
      <c r="H61" s="26"/>
      <c r="I61" s="2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46" t="s">
        <v>28</v>
      </c>
      <c r="C62" s="44" t="s">
        <v>46</v>
      </c>
      <c r="D62" s="47" t="s">
        <v>30</v>
      </c>
      <c r="E62" s="47" t="s">
        <v>31</v>
      </c>
      <c r="F62" s="45">
        <v>6027</v>
      </c>
      <c r="G62" s="48">
        <v>5321.65</v>
      </c>
      <c r="H62" s="26"/>
      <c r="I62" s="2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46" t="s">
        <v>28</v>
      </c>
      <c r="C63" s="44" t="s">
        <v>46</v>
      </c>
      <c r="D63" s="47" t="s">
        <v>32</v>
      </c>
      <c r="E63" s="47" t="s">
        <v>33</v>
      </c>
      <c r="F63" s="45">
        <v>30892</v>
      </c>
      <c r="G63" s="45">
        <v>30892</v>
      </c>
      <c r="H63" s="26"/>
      <c r="I63" s="2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46" t="s">
        <v>28</v>
      </c>
      <c r="C64" s="44" t="s">
        <v>46</v>
      </c>
      <c r="D64" s="47" t="s">
        <v>34</v>
      </c>
      <c r="E64" s="47" t="s">
        <v>33</v>
      </c>
      <c r="F64" s="45">
        <v>9750</v>
      </c>
      <c r="G64" s="45">
        <v>9750</v>
      </c>
      <c r="H64" s="4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46" t="s">
        <v>28</v>
      </c>
      <c r="C65" s="44" t="s">
        <v>46</v>
      </c>
      <c r="D65" s="47" t="s">
        <v>48</v>
      </c>
      <c r="E65" s="47" t="s">
        <v>33</v>
      </c>
      <c r="F65" s="45">
        <v>3154</v>
      </c>
      <c r="G65" s="45">
        <v>3154</v>
      </c>
      <c r="H65" s="4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50" t="s">
        <v>49</v>
      </c>
      <c r="C66" s="41"/>
      <c r="D66" s="41"/>
      <c r="E66" s="41"/>
      <c r="F66" s="51">
        <f t="shared" ref="F66:G66" si="3">SUM(F61:F65)</f>
        <v>64239</v>
      </c>
      <c r="G66" s="52">
        <f t="shared" si="3"/>
        <v>63533.65</v>
      </c>
      <c r="H66" s="4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3">
      <c r="A67" s="1"/>
      <c r="B67" s="19"/>
      <c r="C67" s="19"/>
      <c r="D67" s="19"/>
      <c r="E67" s="19"/>
      <c r="F67" s="19"/>
      <c r="G67" s="19"/>
      <c r="H67" s="4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3">
      <c r="A68" s="1"/>
      <c r="B68" s="87" t="s">
        <v>50</v>
      </c>
      <c r="C68" s="88"/>
      <c r="D68" s="88"/>
      <c r="E68" s="88"/>
      <c r="F68" s="88"/>
      <c r="G68" s="88"/>
      <c r="H68" s="4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53"/>
      <c r="C69" s="53"/>
      <c r="D69" s="54"/>
      <c r="E69" s="54"/>
      <c r="F69" s="55"/>
      <c r="G69" s="55"/>
      <c r="H69" s="4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89" t="s">
        <v>20</v>
      </c>
      <c r="C70" s="90"/>
      <c r="D70" s="91" t="s">
        <v>21</v>
      </c>
      <c r="E70" s="91" t="s">
        <v>22</v>
      </c>
      <c r="F70" s="94" t="s">
        <v>51</v>
      </c>
      <c r="G70" s="95" t="s">
        <v>52</v>
      </c>
      <c r="H70" s="4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97" t="s">
        <v>25</v>
      </c>
      <c r="C71" s="99" t="s">
        <v>26</v>
      </c>
      <c r="D71" s="92"/>
      <c r="E71" s="92"/>
      <c r="F71" s="93"/>
      <c r="G71" s="96"/>
      <c r="H71" s="4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98"/>
      <c r="C72" s="93"/>
      <c r="D72" s="93"/>
      <c r="E72" s="93"/>
      <c r="F72" s="20" t="s">
        <v>53</v>
      </c>
      <c r="G72" s="56" t="s">
        <v>27</v>
      </c>
      <c r="H72" s="4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38" t="s">
        <v>29</v>
      </c>
      <c r="C73" s="24" t="s">
        <v>28</v>
      </c>
      <c r="D73" s="24" t="s">
        <v>54</v>
      </c>
      <c r="E73" s="24" t="s">
        <v>33</v>
      </c>
      <c r="F73" s="57">
        <v>0.5</v>
      </c>
      <c r="G73" s="58">
        <v>780372.97</v>
      </c>
      <c r="H73" s="4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38" t="s">
        <v>29</v>
      </c>
      <c r="C74" s="24" t="s">
        <v>28</v>
      </c>
      <c r="D74" s="24" t="s">
        <v>55</v>
      </c>
      <c r="E74" s="24" t="s">
        <v>33</v>
      </c>
      <c r="F74" s="57">
        <v>0.75</v>
      </c>
      <c r="G74" s="58">
        <v>1510569.05</v>
      </c>
      <c r="H74" s="4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38" t="s">
        <v>29</v>
      </c>
      <c r="C75" s="24" t="s">
        <v>28</v>
      </c>
      <c r="D75" s="24" t="s">
        <v>56</v>
      </c>
      <c r="E75" s="24" t="s">
        <v>33</v>
      </c>
      <c r="F75" s="57">
        <v>0.8</v>
      </c>
      <c r="G75" s="58">
        <v>469582.35</v>
      </c>
      <c r="H75" s="4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38" t="s">
        <v>29</v>
      </c>
      <c r="C76" s="24" t="s">
        <v>28</v>
      </c>
      <c r="D76" s="24" t="s">
        <v>57</v>
      </c>
      <c r="E76" s="24" t="s">
        <v>33</v>
      </c>
      <c r="F76" s="57">
        <v>0.57999999999999996</v>
      </c>
      <c r="G76" s="58">
        <v>59666.23</v>
      </c>
      <c r="H76" s="4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38" t="s">
        <v>29</v>
      </c>
      <c r="C77" s="24" t="s">
        <v>28</v>
      </c>
      <c r="D77" s="23" t="s">
        <v>37</v>
      </c>
      <c r="E77" s="24" t="s">
        <v>33</v>
      </c>
      <c r="F77" s="57">
        <v>0.46</v>
      </c>
      <c r="G77" s="58">
        <v>516936.8</v>
      </c>
      <c r="H77" s="4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38" t="s">
        <v>29</v>
      </c>
      <c r="C78" s="24" t="s">
        <v>28</v>
      </c>
      <c r="D78" s="24" t="s">
        <v>38</v>
      </c>
      <c r="E78" s="24" t="s">
        <v>33</v>
      </c>
      <c r="F78" s="57">
        <v>0.38</v>
      </c>
      <c r="G78" s="58">
        <v>179670.17</v>
      </c>
      <c r="H78" s="4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38" t="s">
        <v>29</v>
      </c>
      <c r="C79" s="24" t="s">
        <v>28</v>
      </c>
      <c r="D79" s="24" t="s">
        <v>58</v>
      </c>
      <c r="E79" s="24" t="s">
        <v>33</v>
      </c>
      <c r="F79" s="57">
        <v>0.1</v>
      </c>
      <c r="G79" s="58">
        <v>37211.14</v>
      </c>
      <c r="H79" s="4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38" t="s">
        <v>29</v>
      </c>
      <c r="C80" s="24" t="s">
        <v>28</v>
      </c>
      <c r="D80" s="24" t="s">
        <v>59</v>
      </c>
      <c r="E80" s="24" t="s">
        <v>33</v>
      </c>
      <c r="F80" s="57">
        <v>0.53</v>
      </c>
      <c r="G80" s="58">
        <v>417081.54</v>
      </c>
      <c r="H80" s="4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38" t="s">
        <v>29</v>
      </c>
      <c r="C81" s="24" t="s">
        <v>28</v>
      </c>
      <c r="D81" s="24" t="s">
        <v>60</v>
      </c>
      <c r="E81" s="24" t="s">
        <v>33</v>
      </c>
      <c r="F81" s="57">
        <v>0.1</v>
      </c>
      <c r="G81" s="58">
        <v>46145.81</v>
      </c>
      <c r="H81" s="4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59" t="s">
        <v>61</v>
      </c>
      <c r="C82" s="60"/>
      <c r="D82" s="60"/>
      <c r="E82" s="60"/>
      <c r="F82" s="61"/>
      <c r="G82" s="62">
        <f>SUM(G73:G81)</f>
        <v>4017236.06</v>
      </c>
      <c r="H82" s="4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38" t="s">
        <v>29</v>
      </c>
      <c r="C83" s="24" t="s">
        <v>46</v>
      </c>
      <c r="D83" s="63" t="s">
        <v>54</v>
      </c>
      <c r="E83" s="63" t="s">
        <v>33</v>
      </c>
      <c r="F83" s="64">
        <v>0.09</v>
      </c>
      <c r="G83" s="65">
        <v>13769.49</v>
      </c>
      <c r="H83" s="4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35" t="s">
        <v>62</v>
      </c>
      <c r="C84" s="41"/>
      <c r="D84" s="41"/>
      <c r="E84" s="41"/>
      <c r="F84" s="41"/>
      <c r="G84" s="66">
        <f>G83</f>
        <v>13769.49</v>
      </c>
      <c r="H84" s="4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6"/>
      <c r="D85" s="67"/>
      <c r="E85" s="1"/>
      <c r="F85" s="1"/>
      <c r="G85" s="1"/>
      <c r="H85" s="4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6"/>
      <c r="D86" s="67"/>
      <c r="E86" s="1"/>
      <c r="F86" s="1"/>
      <c r="G86" s="1"/>
      <c r="H86" s="4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6" t="s">
        <v>18</v>
      </c>
      <c r="D87" s="17">
        <f>D27+1</f>
        <v>2022</v>
      </c>
      <c r="E87" s="1"/>
      <c r="F87" s="1"/>
      <c r="G87" s="1"/>
      <c r="H87" s="4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6"/>
      <c r="E88" s="18"/>
      <c r="F88" s="1"/>
      <c r="G88" s="1"/>
      <c r="H88" s="4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3">
      <c r="A89" s="1"/>
      <c r="B89" s="87" t="s">
        <v>19</v>
      </c>
      <c r="C89" s="88"/>
      <c r="D89" s="88"/>
      <c r="E89" s="88"/>
      <c r="F89" s="88"/>
      <c r="G89" s="88"/>
      <c r="H89" s="4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25">
      <c r="A90" s="1"/>
      <c r="B90" s="53"/>
      <c r="C90" s="53"/>
      <c r="D90" s="54"/>
      <c r="E90" s="54"/>
      <c r="F90" s="55"/>
      <c r="G90" s="55"/>
      <c r="H90" s="4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25">
      <c r="A91" s="1"/>
      <c r="B91" s="89" t="s">
        <v>20</v>
      </c>
      <c r="C91" s="90"/>
      <c r="D91" s="91" t="s">
        <v>21</v>
      </c>
      <c r="E91" s="91" t="s">
        <v>22</v>
      </c>
      <c r="F91" s="94" t="s">
        <v>23</v>
      </c>
      <c r="G91" s="94" t="s">
        <v>24</v>
      </c>
      <c r="H91" s="4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7.25" customHeight="1" x14ac:dyDescent="0.25">
      <c r="A92" s="1"/>
      <c r="B92" s="97" t="s">
        <v>25</v>
      </c>
      <c r="C92" s="99" t="s">
        <v>26</v>
      </c>
      <c r="D92" s="92"/>
      <c r="E92" s="92"/>
      <c r="F92" s="93"/>
      <c r="G92" s="93"/>
      <c r="H92" s="4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98"/>
      <c r="C93" s="93"/>
      <c r="D93" s="93"/>
      <c r="E93" s="93"/>
      <c r="F93" s="20" t="s">
        <v>27</v>
      </c>
      <c r="G93" s="20" t="s">
        <v>27</v>
      </c>
      <c r="H93" s="4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22" t="s">
        <v>28</v>
      </c>
      <c r="C94" s="23" t="s">
        <v>29</v>
      </c>
      <c r="D94" s="23" t="s">
        <v>30</v>
      </c>
      <c r="E94" s="24" t="s">
        <v>31</v>
      </c>
      <c r="F94" s="25">
        <v>230269.08</v>
      </c>
      <c r="G94" s="25">
        <v>217116.33</v>
      </c>
      <c r="H94" s="2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22" t="s">
        <v>28</v>
      </c>
      <c r="C95" s="23" t="s">
        <v>29</v>
      </c>
      <c r="D95" s="23" t="s">
        <v>32</v>
      </c>
      <c r="E95" s="24" t="s">
        <v>33</v>
      </c>
      <c r="F95" s="25">
        <v>348276.23</v>
      </c>
      <c r="G95" s="25">
        <v>348276.23</v>
      </c>
      <c r="H95" s="4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22" t="s">
        <v>28</v>
      </c>
      <c r="C96" s="23" t="s">
        <v>29</v>
      </c>
      <c r="D96" s="23" t="s">
        <v>34</v>
      </c>
      <c r="E96" s="24" t="s">
        <v>33</v>
      </c>
      <c r="F96" s="25">
        <v>244153.62</v>
      </c>
      <c r="G96" s="25">
        <v>244153.62</v>
      </c>
      <c r="H96" s="4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22" t="s">
        <v>28</v>
      </c>
      <c r="C97" s="23" t="s">
        <v>29</v>
      </c>
      <c r="D97" s="28" t="s">
        <v>35</v>
      </c>
      <c r="E97" s="24" t="s">
        <v>33</v>
      </c>
      <c r="F97" s="25">
        <v>186388.44</v>
      </c>
      <c r="G97" s="25">
        <v>186388.44</v>
      </c>
      <c r="H97" s="4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22" t="s">
        <v>28</v>
      </c>
      <c r="C98" s="23" t="s">
        <v>29</v>
      </c>
      <c r="D98" s="23" t="s">
        <v>36</v>
      </c>
      <c r="E98" s="24" t="s">
        <v>33</v>
      </c>
      <c r="F98" s="25">
        <v>42440.98</v>
      </c>
      <c r="G98" s="25">
        <v>42440.98</v>
      </c>
      <c r="H98" s="4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22" t="s">
        <v>28</v>
      </c>
      <c r="C99" s="23" t="s">
        <v>29</v>
      </c>
      <c r="D99" s="23" t="s">
        <v>63</v>
      </c>
      <c r="E99" s="24" t="s">
        <v>33</v>
      </c>
      <c r="F99" s="25">
        <v>265771.03000000003</v>
      </c>
      <c r="G99" s="25">
        <v>265771.03000000003</v>
      </c>
      <c r="H99" s="4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22" t="s">
        <v>28</v>
      </c>
      <c r="C100" s="23" t="s">
        <v>29</v>
      </c>
      <c r="D100" s="23" t="s">
        <v>38</v>
      </c>
      <c r="E100" s="24" t="s">
        <v>33</v>
      </c>
      <c r="F100" s="25">
        <v>8194.9</v>
      </c>
      <c r="G100" s="25">
        <v>8194.9</v>
      </c>
      <c r="H100" s="4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22" t="s">
        <v>28</v>
      </c>
      <c r="C101" s="23" t="s">
        <v>29</v>
      </c>
      <c r="D101" s="23" t="s">
        <v>39</v>
      </c>
      <c r="E101" s="24" t="s">
        <v>33</v>
      </c>
      <c r="F101" s="25">
        <v>60901.31</v>
      </c>
      <c r="G101" s="25">
        <v>60901.31</v>
      </c>
      <c r="H101" s="4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29" t="s">
        <v>40</v>
      </c>
      <c r="C102" s="30"/>
      <c r="D102" s="31"/>
      <c r="E102" s="32"/>
      <c r="F102" s="33">
        <f t="shared" ref="F102:G102" si="4">SUM(F94:F101)</f>
        <v>1386395.5899999999</v>
      </c>
      <c r="G102" s="33">
        <f t="shared" si="4"/>
        <v>1373242.8399999999</v>
      </c>
      <c r="H102" s="4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22" t="s">
        <v>28</v>
      </c>
      <c r="C103" s="23" t="s">
        <v>41</v>
      </c>
      <c r="D103" s="23" t="s">
        <v>30</v>
      </c>
      <c r="E103" s="24" t="s">
        <v>31</v>
      </c>
      <c r="F103" s="25">
        <v>167967.35999999999</v>
      </c>
      <c r="G103" s="25">
        <v>161039.01</v>
      </c>
      <c r="H103" s="2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22" t="s">
        <v>28</v>
      </c>
      <c r="C104" s="23" t="s">
        <v>41</v>
      </c>
      <c r="D104" s="23" t="s">
        <v>32</v>
      </c>
      <c r="E104" s="24" t="s">
        <v>33</v>
      </c>
      <c r="F104" s="25">
        <v>530805.14</v>
      </c>
      <c r="G104" s="25">
        <v>530805.14</v>
      </c>
      <c r="H104" s="4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22" t="s">
        <v>28</v>
      </c>
      <c r="C105" s="23" t="s">
        <v>41</v>
      </c>
      <c r="D105" s="23" t="s">
        <v>34</v>
      </c>
      <c r="E105" s="24" t="s">
        <v>33</v>
      </c>
      <c r="F105" s="25">
        <v>305789.57</v>
      </c>
      <c r="G105" s="25">
        <v>305789.57</v>
      </c>
      <c r="H105" s="4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22" t="s">
        <v>28</v>
      </c>
      <c r="C106" s="23" t="s">
        <v>41</v>
      </c>
      <c r="D106" s="28" t="s">
        <v>35</v>
      </c>
      <c r="E106" s="24" t="s">
        <v>33</v>
      </c>
      <c r="F106" s="25">
        <v>227160.48</v>
      </c>
      <c r="G106" s="25">
        <v>227160.48</v>
      </c>
      <c r="H106" s="4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22" t="s">
        <v>28</v>
      </c>
      <c r="C107" s="23" t="s">
        <v>41</v>
      </c>
      <c r="D107" s="23" t="s">
        <v>36</v>
      </c>
      <c r="E107" s="24" t="s">
        <v>33</v>
      </c>
      <c r="F107" s="25">
        <v>1935.05</v>
      </c>
      <c r="G107" s="25">
        <v>1935.05</v>
      </c>
      <c r="H107" s="4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22" t="s">
        <v>28</v>
      </c>
      <c r="C108" s="23" t="s">
        <v>41</v>
      </c>
      <c r="D108" s="23" t="s">
        <v>63</v>
      </c>
      <c r="E108" s="24" t="s">
        <v>33</v>
      </c>
      <c r="F108" s="25">
        <v>336677.71</v>
      </c>
      <c r="G108" s="25">
        <v>336677.71</v>
      </c>
      <c r="H108" s="4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22" t="s">
        <v>28</v>
      </c>
      <c r="C109" s="23" t="s">
        <v>41</v>
      </c>
      <c r="D109" s="23" t="s">
        <v>38</v>
      </c>
      <c r="E109" s="24" t="s">
        <v>33</v>
      </c>
      <c r="F109" s="25">
        <v>77851.09</v>
      </c>
      <c r="G109" s="25">
        <v>77851.09</v>
      </c>
      <c r="H109" s="4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22" t="s">
        <v>28</v>
      </c>
      <c r="C110" s="23" t="s">
        <v>41</v>
      </c>
      <c r="D110" s="23" t="s">
        <v>64</v>
      </c>
      <c r="E110" s="24" t="s">
        <v>65</v>
      </c>
      <c r="F110" s="25">
        <v>240</v>
      </c>
      <c r="G110" s="25">
        <v>240</v>
      </c>
      <c r="H110" s="4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22" t="s">
        <v>28</v>
      </c>
      <c r="C111" s="23" t="s">
        <v>41</v>
      </c>
      <c r="D111" s="23" t="s">
        <v>39</v>
      </c>
      <c r="E111" s="24" t="s">
        <v>33</v>
      </c>
      <c r="F111" s="34">
        <v>13287.55</v>
      </c>
      <c r="G111" s="34">
        <v>13287.55</v>
      </c>
      <c r="H111" s="4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35" t="s">
        <v>42</v>
      </c>
      <c r="C112" s="36"/>
      <c r="F112" s="37">
        <f t="shared" ref="F112:G112" si="5">SUM(F103:F111)</f>
        <v>1661713.9500000002</v>
      </c>
      <c r="G112" s="33">
        <f t="shared" si="5"/>
        <v>1654785.6</v>
      </c>
      <c r="H112" s="4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68" t="s">
        <v>28</v>
      </c>
      <c r="C113" s="69" t="s">
        <v>43</v>
      </c>
      <c r="D113" s="69" t="s">
        <v>30</v>
      </c>
      <c r="E113" s="39" t="s">
        <v>31</v>
      </c>
      <c r="F113" s="25">
        <v>28198.2</v>
      </c>
      <c r="G113" s="25">
        <v>26659.39</v>
      </c>
      <c r="H113" s="2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68" t="s">
        <v>28</v>
      </c>
      <c r="C114" s="69" t="s">
        <v>43</v>
      </c>
      <c r="D114" s="69" t="s">
        <v>32</v>
      </c>
      <c r="E114" s="24" t="s">
        <v>33</v>
      </c>
      <c r="F114" s="25">
        <v>310183.03999999998</v>
      </c>
      <c r="G114" s="25">
        <v>310183.03999999998</v>
      </c>
      <c r="H114" s="4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68" t="s">
        <v>28</v>
      </c>
      <c r="C115" s="69" t="s">
        <v>43</v>
      </c>
      <c r="D115" s="69" t="s">
        <v>34</v>
      </c>
      <c r="E115" s="24" t="s">
        <v>33</v>
      </c>
      <c r="F115" s="25">
        <v>463935.5</v>
      </c>
      <c r="G115" s="25">
        <v>463935.5</v>
      </c>
      <c r="H115" s="4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68" t="s">
        <v>28</v>
      </c>
      <c r="C116" s="69" t="s">
        <v>43</v>
      </c>
      <c r="D116" s="28" t="s">
        <v>35</v>
      </c>
      <c r="E116" s="24" t="s">
        <v>33</v>
      </c>
      <c r="F116" s="25">
        <v>192987.05</v>
      </c>
      <c r="G116" s="25">
        <v>192987.05</v>
      </c>
      <c r="H116" s="4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68" t="s">
        <v>28</v>
      </c>
      <c r="C117" s="69" t="s">
        <v>43</v>
      </c>
      <c r="D117" s="23" t="s">
        <v>63</v>
      </c>
      <c r="E117" s="24" t="s">
        <v>33</v>
      </c>
      <c r="F117" s="25">
        <v>93019.86</v>
      </c>
      <c r="G117" s="25">
        <v>93019.86</v>
      </c>
      <c r="H117" s="4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68" t="s">
        <v>28</v>
      </c>
      <c r="C118" s="69" t="s">
        <v>43</v>
      </c>
      <c r="D118" s="69" t="s">
        <v>38</v>
      </c>
      <c r="E118" s="24" t="s">
        <v>33</v>
      </c>
      <c r="F118" s="25">
        <v>20487.189999999999</v>
      </c>
      <c r="G118" s="25">
        <v>20487.189999999999</v>
      </c>
      <c r="H118" s="4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68" t="s">
        <v>28</v>
      </c>
      <c r="C119" s="69" t="s">
        <v>43</v>
      </c>
      <c r="D119" s="69" t="s">
        <v>66</v>
      </c>
      <c r="E119" s="24" t="s">
        <v>33</v>
      </c>
      <c r="F119" s="25">
        <v>13860</v>
      </c>
      <c r="G119" s="25">
        <v>13860</v>
      </c>
      <c r="H119" s="4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70" t="s">
        <v>28</v>
      </c>
      <c r="C120" s="69" t="s">
        <v>43</v>
      </c>
      <c r="D120" s="69" t="s">
        <v>39</v>
      </c>
      <c r="E120" s="24" t="s">
        <v>33</v>
      </c>
      <c r="F120" s="25">
        <v>22145.919999999998</v>
      </c>
      <c r="G120" s="25">
        <v>22145.919999999998</v>
      </c>
      <c r="H120" s="4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70" t="s">
        <v>28</v>
      </c>
      <c r="C121" s="69" t="s">
        <v>43</v>
      </c>
      <c r="D121" s="71" t="s">
        <v>44</v>
      </c>
      <c r="E121" s="71" t="s">
        <v>33</v>
      </c>
      <c r="F121" s="40">
        <v>153280</v>
      </c>
      <c r="G121" s="40">
        <v>153280</v>
      </c>
      <c r="H121" s="4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25">
      <c r="A122" s="1"/>
      <c r="B122" s="35" t="s">
        <v>45</v>
      </c>
      <c r="C122" s="36"/>
      <c r="D122" s="41"/>
      <c r="E122" s="41"/>
      <c r="F122" s="42">
        <f t="shared" ref="F122:G122" si="6">SUM(F113:F121)</f>
        <v>1298096.76</v>
      </c>
      <c r="G122" s="42">
        <f t="shared" si="6"/>
        <v>1296557.95</v>
      </c>
      <c r="H122" s="4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43" t="s">
        <v>28</v>
      </c>
      <c r="C123" s="44" t="s">
        <v>46</v>
      </c>
      <c r="D123" s="24" t="s">
        <v>47</v>
      </c>
      <c r="E123" s="44" t="s">
        <v>33</v>
      </c>
      <c r="F123" s="45">
        <v>874</v>
      </c>
      <c r="G123" s="45">
        <v>874</v>
      </c>
      <c r="H123" s="4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46" t="s">
        <v>28</v>
      </c>
      <c r="C124" s="47" t="s">
        <v>46</v>
      </c>
      <c r="D124" s="47" t="s">
        <v>30</v>
      </c>
      <c r="E124" s="47" t="s">
        <v>31</v>
      </c>
      <c r="F124" s="45">
        <v>365</v>
      </c>
      <c r="G124" s="48">
        <v>341.35</v>
      </c>
      <c r="H124" s="2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46" t="s">
        <v>28</v>
      </c>
      <c r="C125" s="47" t="s">
        <v>46</v>
      </c>
      <c r="D125" s="47" t="s">
        <v>32</v>
      </c>
      <c r="E125" s="47" t="s">
        <v>33</v>
      </c>
      <c r="F125" s="45">
        <v>1872</v>
      </c>
      <c r="G125" s="45">
        <v>1872</v>
      </c>
      <c r="H125" s="4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46" t="s">
        <v>28</v>
      </c>
      <c r="C126" s="47" t="s">
        <v>46</v>
      </c>
      <c r="D126" s="47" t="s">
        <v>34</v>
      </c>
      <c r="E126" s="47" t="s">
        <v>33</v>
      </c>
      <c r="F126" s="72">
        <v>3000</v>
      </c>
      <c r="G126" s="72">
        <v>3000</v>
      </c>
      <c r="H126" s="4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73" t="s">
        <v>49</v>
      </c>
      <c r="C127" s="41"/>
      <c r="D127" s="41"/>
      <c r="E127" s="41"/>
      <c r="F127" s="33">
        <f t="shared" ref="F127:G127" si="7">SUM(F123:F126)</f>
        <v>6111</v>
      </c>
      <c r="G127" s="33">
        <f t="shared" si="7"/>
        <v>6087.35</v>
      </c>
      <c r="H127" s="4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4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3">
      <c r="A129" s="1"/>
      <c r="B129" s="87" t="s">
        <v>50</v>
      </c>
      <c r="C129" s="88"/>
      <c r="D129" s="88"/>
      <c r="E129" s="88"/>
      <c r="F129" s="88"/>
      <c r="G129" s="88"/>
      <c r="H129" s="4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4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25">
      <c r="A131" s="1"/>
      <c r="B131" s="89" t="s">
        <v>20</v>
      </c>
      <c r="C131" s="90"/>
      <c r="D131" s="91" t="s">
        <v>21</v>
      </c>
      <c r="E131" s="91" t="s">
        <v>22</v>
      </c>
      <c r="F131" s="94" t="s">
        <v>51</v>
      </c>
      <c r="G131" s="95" t="s">
        <v>52</v>
      </c>
      <c r="H131" s="4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7.25" customHeight="1" x14ac:dyDescent="0.25">
      <c r="A132" s="1"/>
      <c r="B132" s="97" t="s">
        <v>25</v>
      </c>
      <c r="C132" s="99" t="s">
        <v>26</v>
      </c>
      <c r="D132" s="92"/>
      <c r="E132" s="92"/>
      <c r="F132" s="93"/>
      <c r="G132" s="96"/>
      <c r="H132" s="4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98"/>
      <c r="C133" s="93"/>
      <c r="D133" s="93"/>
      <c r="E133" s="93"/>
      <c r="F133" s="20" t="s">
        <v>53</v>
      </c>
      <c r="G133" s="56" t="s">
        <v>27</v>
      </c>
      <c r="H133" s="4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38" t="s">
        <v>29</v>
      </c>
      <c r="C134" s="24" t="s">
        <v>28</v>
      </c>
      <c r="D134" s="24" t="s">
        <v>54</v>
      </c>
      <c r="E134" s="24" t="s">
        <v>33</v>
      </c>
      <c r="F134" s="57">
        <v>0.66</v>
      </c>
      <c r="G134" s="58">
        <v>893698.02</v>
      </c>
      <c r="H134" s="4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38" t="s">
        <v>29</v>
      </c>
      <c r="C135" s="24" t="s">
        <v>28</v>
      </c>
      <c r="D135" s="24" t="s">
        <v>67</v>
      </c>
      <c r="E135" s="24" t="s">
        <v>33</v>
      </c>
      <c r="F135" s="57">
        <v>0.71</v>
      </c>
      <c r="G135" s="58">
        <v>1445005.97</v>
      </c>
      <c r="H135" s="4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38" t="s">
        <v>29</v>
      </c>
      <c r="C136" s="24" t="s">
        <v>28</v>
      </c>
      <c r="D136" s="24" t="s">
        <v>56</v>
      </c>
      <c r="E136" s="24" t="s">
        <v>33</v>
      </c>
      <c r="F136" s="57">
        <v>0.8</v>
      </c>
      <c r="G136" s="58">
        <v>539499.59</v>
      </c>
      <c r="H136" s="4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38" t="s">
        <v>29</v>
      </c>
      <c r="C137" s="24" t="s">
        <v>28</v>
      </c>
      <c r="D137" s="24" t="s">
        <v>57</v>
      </c>
      <c r="E137" s="24" t="s">
        <v>33</v>
      </c>
      <c r="F137" s="57">
        <v>0.57999999999999996</v>
      </c>
      <c r="G137" s="58">
        <v>72694.490000000005</v>
      </c>
      <c r="H137" s="4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38" t="s">
        <v>29</v>
      </c>
      <c r="C138" s="24" t="s">
        <v>28</v>
      </c>
      <c r="D138" s="24" t="s">
        <v>37</v>
      </c>
      <c r="E138" s="24" t="s">
        <v>33</v>
      </c>
      <c r="F138" s="57">
        <v>0.67</v>
      </c>
      <c r="G138" s="58">
        <v>1111828.1000000001</v>
      </c>
      <c r="H138" s="4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38" t="s">
        <v>29</v>
      </c>
      <c r="C139" s="24" t="s">
        <v>28</v>
      </c>
      <c r="D139" s="74" t="s">
        <v>38</v>
      </c>
      <c r="E139" s="74" t="s">
        <v>33</v>
      </c>
      <c r="F139" s="75">
        <v>0.4</v>
      </c>
      <c r="G139" s="76">
        <v>137018.46</v>
      </c>
      <c r="H139" s="4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38" t="s">
        <v>29</v>
      </c>
      <c r="C140" s="24" t="s">
        <v>28</v>
      </c>
      <c r="D140" s="74" t="s">
        <v>58</v>
      </c>
      <c r="E140" s="74" t="s">
        <v>33</v>
      </c>
      <c r="F140" s="75">
        <v>0.5</v>
      </c>
      <c r="G140" s="77">
        <v>253475.29</v>
      </c>
      <c r="H140" s="4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38" t="s">
        <v>29</v>
      </c>
      <c r="C141" s="24" t="s">
        <v>28</v>
      </c>
      <c r="D141" s="24" t="s">
        <v>59</v>
      </c>
      <c r="E141" s="24" t="s">
        <v>33</v>
      </c>
      <c r="F141" s="57">
        <v>0.64</v>
      </c>
      <c r="G141" s="58">
        <v>564933.11</v>
      </c>
      <c r="H141" s="4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59" t="s">
        <v>61</v>
      </c>
      <c r="C142" s="60"/>
      <c r="D142" s="60"/>
      <c r="E142" s="60"/>
      <c r="F142" s="61"/>
      <c r="G142" s="62">
        <f>SUM(G134:G141)</f>
        <v>5018153.0300000012</v>
      </c>
      <c r="H142" s="4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38" t="s">
        <v>29</v>
      </c>
      <c r="C143" s="24" t="s">
        <v>46</v>
      </c>
      <c r="D143" s="63" t="s">
        <v>54</v>
      </c>
      <c r="E143" s="63" t="s">
        <v>33</v>
      </c>
      <c r="F143" s="78">
        <v>0.01</v>
      </c>
      <c r="G143" s="65">
        <v>4589.88</v>
      </c>
      <c r="H143" s="4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35" t="s">
        <v>68</v>
      </c>
      <c r="C144" s="41"/>
      <c r="D144" s="41"/>
      <c r="E144" s="41"/>
      <c r="F144" s="41"/>
      <c r="G144" s="66">
        <f>G143</f>
        <v>4589.88</v>
      </c>
      <c r="H144" s="4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4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4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6" t="s">
        <v>18</v>
      </c>
      <c r="D147" s="79">
        <f>D87+1</f>
        <v>2023</v>
      </c>
      <c r="E147" s="1"/>
      <c r="F147" s="1"/>
      <c r="G147" s="1"/>
      <c r="H147" s="4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6"/>
      <c r="E148" s="18"/>
      <c r="F148" s="1"/>
      <c r="G148" s="1"/>
      <c r="H148" s="4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3">
      <c r="A149" s="1"/>
      <c r="B149" s="87" t="s">
        <v>19</v>
      </c>
      <c r="C149" s="88"/>
      <c r="D149" s="88"/>
      <c r="E149" s="88"/>
      <c r="F149" s="88"/>
      <c r="G149" s="88"/>
      <c r="H149" s="4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4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25">
      <c r="A151" s="1"/>
      <c r="B151" s="89" t="s">
        <v>20</v>
      </c>
      <c r="C151" s="90"/>
      <c r="D151" s="91" t="s">
        <v>21</v>
      </c>
      <c r="E151" s="91" t="s">
        <v>22</v>
      </c>
      <c r="F151" s="94" t="s">
        <v>23</v>
      </c>
      <c r="G151" s="95" t="s">
        <v>24</v>
      </c>
      <c r="H151" s="4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7.25" customHeight="1" x14ac:dyDescent="0.25">
      <c r="A152" s="1"/>
      <c r="B152" s="97" t="s">
        <v>25</v>
      </c>
      <c r="C152" s="99" t="s">
        <v>26</v>
      </c>
      <c r="D152" s="92"/>
      <c r="E152" s="92"/>
      <c r="F152" s="93"/>
      <c r="G152" s="96"/>
      <c r="H152" s="4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98"/>
      <c r="C153" s="93"/>
      <c r="D153" s="93"/>
      <c r="E153" s="93"/>
      <c r="F153" s="20" t="s">
        <v>27</v>
      </c>
      <c r="G153" s="20" t="s">
        <v>27</v>
      </c>
      <c r="H153" s="4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22" t="s">
        <v>28</v>
      </c>
      <c r="C154" s="23" t="s">
        <v>29</v>
      </c>
      <c r="D154" s="23" t="s">
        <v>30</v>
      </c>
      <c r="E154" s="24" t="s">
        <v>31</v>
      </c>
      <c r="F154" s="25">
        <v>250166.84</v>
      </c>
      <c r="G154" s="25">
        <v>235374.32</v>
      </c>
      <c r="H154" s="2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22" t="s">
        <v>28</v>
      </c>
      <c r="C155" s="23" t="s">
        <v>29</v>
      </c>
      <c r="D155" s="23" t="s">
        <v>32</v>
      </c>
      <c r="E155" s="24" t="s">
        <v>33</v>
      </c>
      <c r="F155" s="25">
        <v>414510.7</v>
      </c>
      <c r="G155" s="25">
        <v>414510.7</v>
      </c>
      <c r="H155" s="4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22" t="s">
        <v>28</v>
      </c>
      <c r="C156" s="23" t="s">
        <v>29</v>
      </c>
      <c r="D156" s="23" t="s">
        <v>34</v>
      </c>
      <c r="E156" s="24" t="s">
        <v>33</v>
      </c>
      <c r="F156" s="25">
        <v>235183.57</v>
      </c>
      <c r="G156" s="25">
        <v>235183.57</v>
      </c>
      <c r="H156" s="4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22" t="s">
        <v>28</v>
      </c>
      <c r="C157" s="23" t="s">
        <v>29</v>
      </c>
      <c r="D157" s="28" t="s">
        <v>35</v>
      </c>
      <c r="E157" s="24" t="s">
        <v>33</v>
      </c>
      <c r="F157" s="25">
        <v>280155.40999999997</v>
      </c>
      <c r="G157" s="25">
        <v>280155.40999999997</v>
      </c>
      <c r="H157" s="4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22" t="s">
        <v>28</v>
      </c>
      <c r="C158" s="23" t="s">
        <v>29</v>
      </c>
      <c r="D158" s="23" t="s">
        <v>36</v>
      </c>
      <c r="E158" s="24" t="s">
        <v>33</v>
      </c>
      <c r="F158" s="25">
        <v>19994.990000000002</v>
      </c>
      <c r="G158" s="25">
        <v>19994.990000000002</v>
      </c>
      <c r="H158" s="4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22" t="s">
        <v>28</v>
      </c>
      <c r="C159" s="23" t="s">
        <v>29</v>
      </c>
      <c r="D159" s="23" t="s">
        <v>63</v>
      </c>
      <c r="E159" s="24" t="s">
        <v>33</v>
      </c>
      <c r="F159" s="25">
        <v>121946.72</v>
      </c>
      <c r="G159" s="25">
        <v>121946.72</v>
      </c>
      <c r="H159" s="4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22" t="s">
        <v>28</v>
      </c>
      <c r="C160" s="23" t="s">
        <v>29</v>
      </c>
      <c r="D160" s="23" t="s">
        <v>38</v>
      </c>
      <c r="E160" s="24" t="s">
        <v>33</v>
      </c>
      <c r="F160" s="25">
        <v>9267.16</v>
      </c>
      <c r="G160" s="25">
        <v>9267.16</v>
      </c>
      <c r="H160" s="4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22" t="s">
        <v>28</v>
      </c>
      <c r="C161" s="23" t="s">
        <v>29</v>
      </c>
      <c r="D161" s="23" t="s">
        <v>39</v>
      </c>
      <c r="E161" s="24" t="s">
        <v>33</v>
      </c>
      <c r="F161" s="25">
        <v>3923.98</v>
      </c>
      <c r="G161" s="25">
        <v>3923.98</v>
      </c>
      <c r="H161" s="4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29" t="s">
        <v>40</v>
      </c>
      <c r="C162" s="30"/>
      <c r="D162" s="31"/>
      <c r="E162" s="32"/>
      <c r="F162" s="33">
        <f t="shared" ref="F162:G162" si="8">SUM(F154:F161)</f>
        <v>1335149.3699999999</v>
      </c>
      <c r="G162" s="33">
        <f t="shared" si="8"/>
        <v>1320356.8499999999</v>
      </c>
      <c r="H162" s="4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22" t="s">
        <v>28</v>
      </c>
      <c r="C163" s="23" t="s">
        <v>41</v>
      </c>
      <c r="D163" s="23" t="s">
        <v>30</v>
      </c>
      <c r="E163" s="24" t="s">
        <v>31</v>
      </c>
      <c r="F163" s="25">
        <v>187966.46</v>
      </c>
      <c r="G163" s="25">
        <v>179776.34</v>
      </c>
      <c r="H163" s="2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22" t="s">
        <v>28</v>
      </c>
      <c r="C164" s="23" t="s">
        <v>41</v>
      </c>
      <c r="D164" s="23" t="s">
        <v>32</v>
      </c>
      <c r="E164" s="24" t="s">
        <v>33</v>
      </c>
      <c r="F164" s="25">
        <v>776741.48</v>
      </c>
      <c r="G164" s="25">
        <v>776741.48</v>
      </c>
      <c r="H164" s="4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22" t="s">
        <v>28</v>
      </c>
      <c r="C165" s="23" t="s">
        <v>41</v>
      </c>
      <c r="D165" s="23" t="s">
        <v>34</v>
      </c>
      <c r="E165" s="24" t="s">
        <v>33</v>
      </c>
      <c r="F165" s="25">
        <v>308635.99</v>
      </c>
      <c r="G165" s="25">
        <v>308635.99</v>
      </c>
      <c r="H165" s="4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22" t="s">
        <v>28</v>
      </c>
      <c r="C166" s="23" t="s">
        <v>41</v>
      </c>
      <c r="D166" s="28" t="s">
        <v>35</v>
      </c>
      <c r="E166" s="24" t="s">
        <v>33</v>
      </c>
      <c r="F166" s="25">
        <v>362554.01</v>
      </c>
      <c r="G166" s="25">
        <v>362554.01</v>
      </c>
      <c r="H166" s="4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22" t="s">
        <v>28</v>
      </c>
      <c r="C167" s="23" t="s">
        <v>41</v>
      </c>
      <c r="D167" s="23" t="s">
        <v>36</v>
      </c>
      <c r="E167" s="24" t="s">
        <v>33</v>
      </c>
      <c r="F167" s="25">
        <v>3096</v>
      </c>
      <c r="G167" s="25">
        <v>3096</v>
      </c>
      <c r="H167" s="4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22" t="s">
        <v>28</v>
      </c>
      <c r="C168" s="23" t="s">
        <v>41</v>
      </c>
      <c r="D168" s="23" t="s">
        <v>63</v>
      </c>
      <c r="E168" s="24" t="s">
        <v>33</v>
      </c>
      <c r="F168" s="25">
        <v>213183.15</v>
      </c>
      <c r="G168" s="25">
        <v>213183.15</v>
      </c>
      <c r="H168" s="4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22" t="s">
        <v>28</v>
      </c>
      <c r="C169" s="23" t="s">
        <v>41</v>
      </c>
      <c r="D169" s="23" t="s">
        <v>38</v>
      </c>
      <c r="E169" s="24" t="s">
        <v>33</v>
      </c>
      <c r="F169" s="25">
        <v>164773.17000000001</v>
      </c>
      <c r="G169" s="25">
        <v>164773.17000000001</v>
      </c>
      <c r="H169" s="4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22" t="s">
        <v>28</v>
      </c>
      <c r="C170" s="23" t="s">
        <v>41</v>
      </c>
      <c r="D170" s="23" t="s">
        <v>64</v>
      </c>
      <c r="E170" s="24" t="s">
        <v>65</v>
      </c>
      <c r="F170" s="25">
        <v>814.64</v>
      </c>
      <c r="G170" s="25">
        <v>814.64</v>
      </c>
      <c r="H170" s="4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22" t="s">
        <v>28</v>
      </c>
      <c r="C171" s="23" t="s">
        <v>41</v>
      </c>
      <c r="D171" s="23" t="s">
        <v>39</v>
      </c>
      <c r="E171" s="24" t="s">
        <v>33</v>
      </c>
      <c r="F171" s="34">
        <v>2784.7</v>
      </c>
      <c r="G171" s="34">
        <v>2784.7</v>
      </c>
      <c r="H171" s="4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35" t="s">
        <v>42</v>
      </c>
      <c r="C172" s="36"/>
      <c r="F172" s="37">
        <f t="shared" ref="F172:G172" si="9">SUM(F163:F171)</f>
        <v>2020549.5999999996</v>
      </c>
      <c r="G172" s="33">
        <f t="shared" si="9"/>
        <v>2012359.4799999997</v>
      </c>
      <c r="H172" s="4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80" t="s">
        <v>28</v>
      </c>
      <c r="C173" s="28" t="s">
        <v>43</v>
      </c>
      <c r="D173" s="28" t="s">
        <v>30</v>
      </c>
      <c r="E173" s="39" t="s">
        <v>31</v>
      </c>
      <c r="F173" s="81">
        <v>28884.6</v>
      </c>
      <c r="G173" s="81">
        <v>27252.34</v>
      </c>
      <c r="H173" s="2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80" t="s">
        <v>28</v>
      </c>
      <c r="C174" s="28" t="s">
        <v>43</v>
      </c>
      <c r="D174" s="28" t="s">
        <v>32</v>
      </c>
      <c r="E174" s="24" t="s">
        <v>33</v>
      </c>
      <c r="F174" s="81">
        <v>474313.63</v>
      </c>
      <c r="G174" s="81">
        <v>474313.63</v>
      </c>
      <c r="H174" s="4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80" t="s">
        <v>28</v>
      </c>
      <c r="C175" s="28" t="s">
        <v>43</v>
      </c>
      <c r="D175" s="28" t="s">
        <v>34</v>
      </c>
      <c r="E175" s="24" t="s">
        <v>33</v>
      </c>
      <c r="F175" s="81">
        <v>567960.13</v>
      </c>
      <c r="G175" s="81">
        <v>567960.13</v>
      </c>
      <c r="H175" s="4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80" t="s">
        <v>28</v>
      </c>
      <c r="C176" s="28" t="s">
        <v>43</v>
      </c>
      <c r="D176" s="28" t="s">
        <v>35</v>
      </c>
      <c r="E176" s="24" t="s">
        <v>33</v>
      </c>
      <c r="F176" s="81">
        <v>223082.51</v>
      </c>
      <c r="G176" s="81">
        <v>223082.51</v>
      </c>
      <c r="H176" s="4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80" t="s">
        <v>28</v>
      </c>
      <c r="C177" s="28" t="s">
        <v>43</v>
      </c>
      <c r="D177" s="23" t="s">
        <v>63</v>
      </c>
      <c r="E177" s="24" t="s">
        <v>33</v>
      </c>
      <c r="F177" s="81">
        <v>48408.1</v>
      </c>
      <c r="G177" s="81">
        <v>48408.1</v>
      </c>
      <c r="H177" s="4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80" t="s">
        <v>28</v>
      </c>
      <c r="C178" s="28" t="s">
        <v>43</v>
      </c>
      <c r="D178" s="28" t="s">
        <v>38</v>
      </c>
      <c r="E178" s="24" t="s">
        <v>33</v>
      </c>
      <c r="F178" s="81">
        <v>26783.63</v>
      </c>
      <c r="G178" s="81">
        <v>26783.63</v>
      </c>
      <c r="H178" s="4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80" t="s">
        <v>28</v>
      </c>
      <c r="C179" s="28" t="s">
        <v>43</v>
      </c>
      <c r="D179" s="28" t="s">
        <v>66</v>
      </c>
      <c r="E179" s="24" t="s">
        <v>33</v>
      </c>
      <c r="F179" s="81">
        <v>27048</v>
      </c>
      <c r="G179" s="81">
        <v>27048</v>
      </c>
      <c r="H179" s="4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82" t="s">
        <v>28</v>
      </c>
      <c r="C180" s="28" t="s">
        <v>43</v>
      </c>
      <c r="D180" s="28" t="s">
        <v>39</v>
      </c>
      <c r="E180" s="24" t="s">
        <v>33</v>
      </c>
      <c r="F180" s="81">
        <v>4303.6400000000003</v>
      </c>
      <c r="G180" s="81">
        <v>4303.6400000000003</v>
      </c>
      <c r="H180" s="4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82" t="s">
        <v>28</v>
      </c>
      <c r="C181" s="28" t="s">
        <v>43</v>
      </c>
      <c r="D181" s="74" t="s">
        <v>44</v>
      </c>
      <c r="E181" s="74" t="s">
        <v>33</v>
      </c>
      <c r="F181" s="81">
        <v>127575</v>
      </c>
      <c r="G181" s="81">
        <v>127575</v>
      </c>
      <c r="H181" s="4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35" t="s">
        <v>45</v>
      </c>
      <c r="C182" s="36"/>
      <c r="D182" s="41"/>
      <c r="E182" s="41"/>
      <c r="F182" s="37">
        <f t="shared" ref="F182:G182" si="10">SUM(F173:F181)</f>
        <v>1528359.2399999998</v>
      </c>
      <c r="G182" s="33">
        <f t="shared" si="10"/>
        <v>1526726.98</v>
      </c>
      <c r="H182" s="4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46" t="s">
        <v>28</v>
      </c>
      <c r="C183" s="47" t="s">
        <v>46</v>
      </c>
      <c r="D183" s="47" t="s">
        <v>34</v>
      </c>
      <c r="E183" s="47" t="s">
        <v>33</v>
      </c>
      <c r="F183" s="45">
        <v>3000</v>
      </c>
      <c r="G183" s="45">
        <v>3000</v>
      </c>
      <c r="H183" s="4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73" t="s">
        <v>49</v>
      </c>
      <c r="C184" s="41"/>
      <c r="D184" s="41"/>
      <c r="E184" s="41"/>
      <c r="F184" s="51">
        <f t="shared" ref="F184:G184" si="11">SUM(F183)</f>
        <v>3000</v>
      </c>
      <c r="G184" s="52">
        <f t="shared" si="11"/>
        <v>3000</v>
      </c>
      <c r="H184" s="4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3">
      <c r="A185" s="1"/>
      <c r="B185" s="19"/>
      <c r="C185" s="19"/>
      <c r="D185" s="19"/>
      <c r="E185" s="19"/>
      <c r="F185" s="19"/>
      <c r="G185" s="19"/>
      <c r="H185" s="4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3">
      <c r="A186" s="1"/>
      <c r="B186" s="87" t="s">
        <v>50</v>
      </c>
      <c r="C186" s="88"/>
      <c r="D186" s="88"/>
      <c r="E186" s="88"/>
      <c r="F186" s="88"/>
      <c r="G186" s="88"/>
      <c r="H186" s="4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4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25">
      <c r="A188" s="1"/>
      <c r="B188" s="89" t="s">
        <v>20</v>
      </c>
      <c r="C188" s="90"/>
      <c r="D188" s="91" t="s">
        <v>21</v>
      </c>
      <c r="E188" s="91" t="s">
        <v>22</v>
      </c>
      <c r="F188" s="94" t="s">
        <v>51</v>
      </c>
      <c r="G188" s="95" t="s">
        <v>52</v>
      </c>
      <c r="H188" s="4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7.25" customHeight="1" x14ac:dyDescent="0.25">
      <c r="A189" s="1"/>
      <c r="B189" s="97" t="s">
        <v>25</v>
      </c>
      <c r="C189" s="99" t="s">
        <v>26</v>
      </c>
      <c r="D189" s="92"/>
      <c r="E189" s="92"/>
      <c r="F189" s="93"/>
      <c r="G189" s="96"/>
      <c r="H189" s="4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98"/>
      <c r="C190" s="93"/>
      <c r="D190" s="93"/>
      <c r="E190" s="93"/>
      <c r="F190" s="20" t="s">
        <v>53</v>
      </c>
      <c r="G190" s="56" t="s">
        <v>27</v>
      </c>
      <c r="H190" s="4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38" t="s">
        <v>29</v>
      </c>
      <c r="C191" s="74" t="s">
        <v>28</v>
      </c>
      <c r="D191" s="74" t="s">
        <v>54</v>
      </c>
      <c r="E191" s="74" t="s">
        <v>33</v>
      </c>
      <c r="F191" s="75">
        <v>0.69</v>
      </c>
      <c r="G191" s="76">
        <v>785681.78</v>
      </c>
      <c r="H191" s="4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38" t="s">
        <v>29</v>
      </c>
      <c r="C192" s="74" t="s">
        <v>28</v>
      </c>
      <c r="D192" s="24" t="s">
        <v>67</v>
      </c>
      <c r="E192" s="74" t="s">
        <v>33</v>
      </c>
      <c r="F192" s="75">
        <v>0.71</v>
      </c>
      <c r="G192" s="76">
        <v>2121807.85</v>
      </c>
      <c r="H192" s="4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38" t="s">
        <v>29</v>
      </c>
      <c r="C193" s="74" t="s">
        <v>28</v>
      </c>
      <c r="D193" s="24" t="s">
        <v>56</v>
      </c>
      <c r="E193" s="74" t="s">
        <v>33</v>
      </c>
      <c r="F193" s="75">
        <v>0.84</v>
      </c>
      <c r="G193" s="76">
        <v>697869.6</v>
      </c>
      <c r="H193" s="4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38" t="s">
        <v>29</v>
      </c>
      <c r="C194" s="74" t="s">
        <v>28</v>
      </c>
      <c r="D194" s="74" t="s">
        <v>57</v>
      </c>
      <c r="E194" s="74" t="s">
        <v>33</v>
      </c>
      <c r="F194" s="75">
        <v>0.62</v>
      </c>
      <c r="G194" s="76">
        <v>80508.88</v>
      </c>
      <c r="H194" s="4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38" t="s">
        <v>29</v>
      </c>
      <c r="C195" s="74" t="s">
        <v>28</v>
      </c>
      <c r="D195" s="24" t="s">
        <v>37</v>
      </c>
      <c r="E195" s="74" t="s">
        <v>33</v>
      </c>
      <c r="F195" s="75">
        <v>0.8</v>
      </c>
      <c r="G195" s="76">
        <v>1585249.18</v>
      </c>
      <c r="H195" s="4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38" t="s">
        <v>29</v>
      </c>
      <c r="C196" s="74" t="s">
        <v>28</v>
      </c>
      <c r="D196" s="24" t="s">
        <v>38</v>
      </c>
      <c r="E196" s="74" t="s">
        <v>33</v>
      </c>
      <c r="F196" s="75">
        <v>0.4</v>
      </c>
      <c r="G196" s="76">
        <v>166629.70000000001</v>
      </c>
      <c r="H196" s="4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38" t="s">
        <v>29</v>
      </c>
      <c r="C197" s="74" t="s">
        <v>28</v>
      </c>
      <c r="D197" s="74" t="s">
        <v>58</v>
      </c>
      <c r="E197" s="74" t="s">
        <v>33</v>
      </c>
      <c r="F197" s="75">
        <v>0.69</v>
      </c>
      <c r="G197" s="76">
        <v>465941.17</v>
      </c>
      <c r="H197" s="4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38" t="s">
        <v>29</v>
      </c>
      <c r="C198" s="74" t="s">
        <v>28</v>
      </c>
      <c r="D198" s="74" t="s">
        <v>59</v>
      </c>
      <c r="E198" s="74" t="s">
        <v>33</v>
      </c>
      <c r="F198" s="75">
        <v>0.6</v>
      </c>
      <c r="G198" s="76">
        <v>528972.81999999995</v>
      </c>
      <c r="H198" s="4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59" t="s">
        <v>61</v>
      </c>
      <c r="C199" s="60"/>
      <c r="D199" s="60"/>
      <c r="E199" s="60"/>
      <c r="F199" s="61"/>
      <c r="G199" s="62">
        <f>SUM(G191:G198)</f>
        <v>6432660.9800000004</v>
      </c>
      <c r="H199" s="4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38" t="s">
        <v>29</v>
      </c>
      <c r="C200" s="24" t="s">
        <v>46</v>
      </c>
      <c r="D200" s="63" t="s">
        <v>54</v>
      </c>
      <c r="E200" s="63" t="s">
        <v>33</v>
      </c>
      <c r="F200" s="78">
        <v>0.01</v>
      </c>
      <c r="G200" s="65">
        <v>6589.38</v>
      </c>
      <c r="H200" s="4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35" t="s">
        <v>68</v>
      </c>
      <c r="C201" s="41"/>
      <c r="D201" s="41"/>
      <c r="E201" s="41"/>
      <c r="F201" s="41"/>
      <c r="G201" s="66">
        <f>G200</f>
        <v>6589.38</v>
      </c>
      <c r="H201" s="4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6"/>
      <c r="D202" s="67"/>
      <c r="E202" s="1"/>
      <c r="F202" s="1"/>
      <c r="G202" s="1"/>
      <c r="H202" s="4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6"/>
      <c r="D203" s="67"/>
      <c r="E203" s="1"/>
      <c r="F203" s="1"/>
      <c r="G203" s="1"/>
      <c r="H203" s="4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6" t="s">
        <v>18</v>
      </c>
      <c r="D204" s="79">
        <f>D147+1</f>
        <v>2024</v>
      </c>
      <c r="E204" s="1"/>
      <c r="F204" s="1"/>
      <c r="G204" s="1"/>
      <c r="H204" s="4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6"/>
      <c r="E205" s="18"/>
      <c r="F205" s="1"/>
      <c r="G205" s="1"/>
      <c r="H205" s="4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3">
      <c r="A206" s="1"/>
      <c r="B206" s="87" t="s">
        <v>19</v>
      </c>
      <c r="C206" s="88"/>
      <c r="D206" s="88"/>
      <c r="E206" s="88"/>
      <c r="F206" s="88"/>
      <c r="G206" s="88"/>
      <c r="H206" s="4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4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25">
      <c r="A208" s="1"/>
      <c r="B208" s="89" t="s">
        <v>20</v>
      </c>
      <c r="C208" s="90"/>
      <c r="D208" s="91" t="s">
        <v>21</v>
      </c>
      <c r="E208" s="91" t="s">
        <v>22</v>
      </c>
      <c r="F208" s="94" t="s">
        <v>23</v>
      </c>
      <c r="G208" s="95" t="s">
        <v>24</v>
      </c>
      <c r="H208" s="4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7.25" customHeight="1" x14ac:dyDescent="0.25">
      <c r="A209" s="1"/>
      <c r="B209" s="97" t="s">
        <v>25</v>
      </c>
      <c r="C209" s="99" t="s">
        <v>26</v>
      </c>
      <c r="D209" s="92"/>
      <c r="E209" s="92"/>
      <c r="F209" s="93"/>
      <c r="G209" s="96"/>
      <c r="H209" s="4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98"/>
      <c r="C210" s="93"/>
      <c r="D210" s="93"/>
      <c r="E210" s="93"/>
      <c r="F210" s="20" t="s">
        <v>27</v>
      </c>
      <c r="G210" s="20" t="s">
        <v>27</v>
      </c>
      <c r="H210" s="4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22" t="s">
        <v>28</v>
      </c>
      <c r="C211" s="23" t="s">
        <v>29</v>
      </c>
      <c r="D211" s="23" t="s">
        <v>30</v>
      </c>
      <c r="E211" s="24" t="s">
        <v>31</v>
      </c>
      <c r="F211" s="25">
        <v>246501.12</v>
      </c>
      <c r="G211" s="25">
        <v>227590.83</v>
      </c>
      <c r="H211" s="4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22" t="s">
        <v>28</v>
      </c>
      <c r="C212" s="23" t="s">
        <v>29</v>
      </c>
      <c r="D212" s="23" t="s">
        <v>32</v>
      </c>
      <c r="E212" s="24" t="s">
        <v>33</v>
      </c>
      <c r="F212" s="25">
        <v>367664.16</v>
      </c>
      <c r="G212" s="25">
        <v>367664.16</v>
      </c>
      <c r="H212" s="4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22" t="s">
        <v>28</v>
      </c>
      <c r="C213" s="23" t="s">
        <v>29</v>
      </c>
      <c r="D213" s="23" t="s">
        <v>34</v>
      </c>
      <c r="E213" s="24" t="s">
        <v>33</v>
      </c>
      <c r="F213" s="25">
        <v>356998.8</v>
      </c>
      <c r="G213" s="25">
        <v>356998.8</v>
      </c>
      <c r="H213" s="4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22" t="s">
        <v>28</v>
      </c>
      <c r="C214" s="23" t="s">
        <v>29</v>
      </c>
      <c r="D214" s="28" t="s">
        <v>35</v>
      </c>
      <c r="E214" s="24" t="s">
        <v>33</v>
      </c>
      <c r="F214" s="25">
        <v>265250.76</v>
      </c>
      <c r="G214" s="25">
        <v>265250.76</v>
      </c>
      <c r="H214" s="4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22" t="s">
        <v>28</v>
      </c>
      <c r="C215" s="23" t="s">
        <v>29</v>
      </c>
      <c r="D215" s="23" t="s">
        <v>36</v>
      </c>
      <c r="E215" s="24" t="s">
        <v>33</v>
      </c>
      <c r="F215" s="25">
        <v>20615.04</v>
      </c>
      <c r="G215" s="25">
        <v>20615.04</v>
      </c>
      <c r="H215" s="4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22" t="s">
        <v>28</v>
      </c>
      <c r="C216" s="23" t="s">
        <v>29</v>
      </c>
      <c r="D216" s="23" t="s">
        <v>37</v>
      </c>
      <c r="E216" s="24" t="s">
        <v>33</v>
      </c>
      <c r="F216" s="25">
        <v>148681.79999999999</v>
      </c>
      <c r="G216" s="25">
        <v>148681.79999999999</v>
      </c>
      <c r="H216" s="4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22" t="s">
        <v>28</v>
      </c>
      <c r="C217" s="23" t="s">
        <v>29</v>
      </c>
      <c r="D217" s="23" t="s">
        <v>38</v>
      </c>
      <c r="E217" s="24" t="s">
        <v>33</v>
      </c>
      <c r="F217" s="25">
        <v>8466</v>
      </c>
      <c r="G217" s="25">
        <v>8466</v>
      </c>
      <c r="H217" s="4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22" t="s">
        <v>28</v>
      </c>
      <c r="C218" s="23" t="s">
        <v>29</v>
      </c>
      <c r="D218" s="23" t="s">
        <v>39</v>
      </c>
      <c r="E218" s="24" t="s">
        <v>33</v>
      </c>
      <c r="F218" s="25">
        <v>6783</v>
      </c>
      <c r="G218" s="25">
        <v>6783</v>
      </c>
      <c r="H218" s="4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29" t="s">
        <v>40</v>
      </c>
      <c r="C219" s="30"/>
      <c r="D219" s="31"/>
      <c r="E219" s="32"/>
      <c r="F219" s="33">
        <f t="shared" ref="F219:G219" si="12">SUM(F211:F218)</f>
        <v>1420960.6800000002</v>
      </c>
      <c r="G219" s="33">
        <f t="shared" si="12"/>
        <v>1402050.3900000001</v>
      </c>
      <c r="H219" s="4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22" t="s">
        <v>28</v>
      </c>
      <c r="C220" s="23" t="s">
        <v>41</v>
      </c>
      <c r="D220" s="23" t="s">
        <v>30</v>
      </c>
      <c r="E220" s="24" t="s">
        <v>31</v>
      </c>
      <c r="F220" s="25">
        <v>174061.2</v>
      </c>
      <c r="G220" s="25">
        <v>162901.38</v>
      </c>
      <c r="H220" s="4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22" t="s">
        <v>28</v>
      </c>
      <c r="C221" s="23" t="s">
        <v>41</v>
      </c>
      <c r="D221" s="23" t="s">
        <v>32</v>
      </c>
      <c r="E221" s="24" t="s">
        <v>33</v>
      </c>
      <c r="F221" s="25">
        <v>624710.16</v>
      </c>
      <c r="G221" s="25">
        <v>624710.16</v>
      </c>
      <c r="H221" s="4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22" t="s">
        <v>28</v>
      </c>
      <c r="C222" s="23" t="s">
        <v>41</v>
      </c>
      <c r="D222" s="23" t="s">
        <v>34</v>
      </c>
      <c r="E222" s="24" t="s">
        <v>33</v>
      </c>
      <c r="F222" s="25">
        <v>343088.88</v>
      </c>
      <c r="G222" s="25">
        <v>343088.88</v>
      </c>
      <c r="H222" s="4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22" t="s">
        <v>28</v>
      </c>
      <c r="C223" s="23" t="s">
        <v>41</v>
      </c>
      <c r="D223" s="28" t="s">
        <v>35</v>
      </c>
      <c r="E223" s="24" t="s">
        <v>33</v>
      </c>
      <c r="F223" s="25">
        <v>461556.84</v>
      </c>
      <c r="G223" s="25">
        <v>461556.84</v>
      </c>
      <c r="H223" s="4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22" t="s">
        <v>28</v>
      </c>
      <c r="C224" s="23" t="s">
        <v>41</v>
      </c>
      <c r="D224" s="23" t="s">
        <v>36</v>
      </c>
      <c r="E224" s="24" t="s">
        <v>33</v>
      </c>
      <c r="F224" s="25">
        <v>3192</v>
      </c>
      <c r="G224" s="25">
        <v>3192</v>
      </c>
      <c r="H224" s="4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22" t="s">
        <v>28</v>
      </c>
      <c r="C225" s="23" t="s">
        <v>41</v>
      </c>
      <c r="D225" s="23" t="s">
        <v>37</v>
      </c>
      <c r="E225" s="24" t="s">
        <v>33</v>
      </c>
      <c r="F225" s="25">
        <v>112520.28</v>
      </c>
      <c r="G225" s="25">
        <v>112520.28</v>
      </c>
      <c r="H225" s="4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22" t="s">
        <v>28</v>
      </c>
      <c r="C226" s="23" t="s">
        <v>41</v>
      </c>
      <c r="D226" s="23" t="s">
        <v>38</v>
      </c>
      <c r="E226" s="24" t="s">
        <v>33</v>
      </c>
      <c r="F226" s="25">
        <v>77134.080000000002</v>
      </c>
      <c r="G226" s="25">
        <v>77134.080000000002</v>
      </c>
      <c r="H226" s="4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22" t="s">
        <v>28</v>
      </c>
      <c r="C227" s="23" t="s">
        <v>41</v>
      </c>
      <c r="D227" s="23" t="s">
        <v>39</v>
      </c>
      <c r="E227" s="24" t="s">
        <v>33</v>
      </c>
      <c r="F227" s="25">
        <v>4788</v>
      </c>
      <c r="G227" s="25">
        <v>4788</v>
      </c>
      <c r="H227" s="4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29" t="s">
        <v>42</v>
      </c>
      <c r="C228" s="30"/>
      <c r="D228" s="31"/>
      <c r="E228" s="32"/>
      <c r="F228" s="33">
        <f t="shared" ref="F228:G228" si="13">SUM(F220:F227)</f>
        <v>1801051.4400000004</v>
      </c>
      <c r="G228" s="33">
        <f t="shared" si="13"/>
        <v>1789891.62</v>
      </c>
      <c r="H228" s="4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80" t="s">
        <v>28</v>
      </c>
      <c r="C229" s="28" t="s">
        <v>43</v>
      </c>
      <c r="D229" s="28" t="s">
        <v>30</v>
      </c>
      <c r="E229" s="39" t="s">
        <v>31</v>
      </c>
      <c r="F229" s="81">
        <v>30402.12</v>
      </c>
      <c r="G229" s="81">
        <v>28178.01</v>
      </c>
      <c r="H229" s="4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80" t="s">
        <v>28</v>
      </c>
      <c r="C230" s="28" t="s">
        <v>43</v>
      </c>
      <c r="D230" s="28" t="s">
        <v>32</v>
      </c>
      <c r="E230" s="24" t="s">
        <v>33</v>
      </c>
      <c r="F230" s="81">
        <v>462365.52</v>
      </c>
      <c r="G230" s="81">
        <v>462365.52</v>
      </c>
      <c r="H230" s="4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80" t="s">
        <v>28</v>
      </c>
      <c r="C231" s="28" t="s">
        <v>43</v>
      </c>
      <c r="D231" s="28" t="s">
        <v>34</v>
      </c>
      <c r="E231" s="24" t="s">
        <v>33</v>
      </c>
      <c r="F231" s="81">
        <v>666014.76</v>
      </c>
      <c r="G231" s="81">
        <v>666014.76</v>
      </c>
      <c r="H231" s="4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80" t="s">
        <v>28</v>
      </c>
      <c r="C232" s="28" t="s">
        <v>43</v>
      </c>
      <c r="D232" s="28" t="s">
        <v>35</v>
      </c>
      <c r="E232" s="24" t="s">
        <v>33</v>
      </c>
      <c r="F232" s="81">
        <v>226608.12</v>
      </c>
      <c r="G232" s="81">
        <v>226608.12</v>
      </c>
      <c r="H232" s="4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80" t="s">
        <v>28</v>
      </c>
      <c r="C233" s="28" t="s">
        <v>43</v>
      </c>
      <c r="D233" s="23" t="s">
        <v>37</v>
      </c>
      <c r="E233" s="24" t="s">
        <v>33</v>
      </c>
      <c r="F233" s="81">
        <v>58407.24</v>
      </c>
      <c r="G233" s="81">
        <v>58407.24</v>
      </c>
      <c r="H233" s="4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80" t="s">
        <v>28</v>
      </c>
      <c r="C234" s="28" t="s">
        <v>43</v>
      </c>
      <c r="D234" s="28" t="s">
        <v>38</v>
      </c>
      <c r="E234" s="24" t="s">
        <v>33</v>
      </c>
      <c r="F234" s="81">
        <v>24457.200000000001</v>
      </c>
      <c r="G234" s="81">
        <v>24457.200000000001</v>
      </c>
      <c r="H234" s="4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80" t="s">
        <v>28</v>
      </c>
      <c r="C235" s="28" t="s">
        <v>43</v>
      </c>
      <c r="D235" s="28" t="s">
        <v>66</v>
      </c>
      <c r="E235" s="24" t="s">
        <v>33</v>
      </c>
      <c r="F235" s="81">
        <v>28728</v>
      </c>
      <c r="G235" s="81">
        <v>28728</v>
      </c>
      <c r="H235" s="4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82" t="s">
        <v>28</v>
      </c>
      <c r="C236" s="28" t="s">
        <v>43</v>
      </c>
      <c r="D236" s="28" t="s">
        <v>39</v>
      </c>
      <c r="E236" s="24" t="s">
        <v>33</v>
      </c>
      <c r="F236" s="81">
        <v>7448.04</v>
      </c>
      <c r="G236" s="81">
        <v>7448.04</v>
      </c>
      <c r="H236" s="4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82" t="s">
        <v>28</v>
      </c>
      <c r="C237" s="28" t="s">
        <v>43</v>
      </c>
      <c r="D237" s="74" t="s">
        <v>44</v>
      </c>
      <c r="E237" s="74" t="s">
        <v>33</v>
      </c>
      <c r="F237" s="81">
        <v>171178.2</v>
      </c>
      <c r="G237" s="81">
        <v>171178.2</v>
      </c>
      <c r="H237" s="4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35" t="s">
        <v>45</v>
      </c>
      <c r="C238" s="36"/>
      <c r="D238" s="41"/>
      <c r="E238" s="41"/>
      <c r="F238" s="37">
        <f t="shared" ref="F238:G238" si="14">SUM(F229:F237)</f>
        <v>1675609.2</v>
      </c>
      <c r="G238" s="33">
        <f t="shared" si="14"/>
        <v>1673385.09</v>
      </c>
      <c r="H238" s="4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3">
      <c r="A239" s="1"/>
      <c r="B239" s="19"/>
      <c r="C239" s="19"/>
      <c r="D239" s="19"/>
      <c r="E239" s="19"/>
      <c r="F239" s="19"/>
      <c r="G239" s="19"/>
      <c r="H239" s="4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3">
      <c r="A240" s="1"/>
      <c r="B240" s="87" t="s">
        <v>50</v>
      </c>
      <c r="C240" s="88"/>
      <c r="D240" s="88"/>
      <c r="E240" s="88"/>
      <c r="F240" s="88"/>
      <c r="G240" s="88"/>
      <c r="H240" s="4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4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25">
      <c r="A242" s="1"/>
      <c r="B242" s="89" t="s">
        <v>20</v>
      </c>
      <c r="C242" s="90"/>
      <c r="D242" s="91" t="s">
        <v>21</v>
      </c>
      <c r="E242" s="91" t="s">
        <v>22</v>
      </c>
      <c r="F242" s="94" t="s">
        <v>51</v>
      </c>
      <c r="G242" s="95" t="s">
        <v>52</v>
      </c>
      <c r="H242" s="4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7.25" customHeight="1" x14ac:dyDescent="0.25">
      <c r="A243" s="1"/>
      <c r="B243" s="97" t="s">
        <v>25</v>
      </c>
      <c r="C243" s="99" t="s">
        <v>26</v>
      </c>
      <c r="D243" s="92"/>
      <c r="E243" s="92"/>
      <c r="F243" s="93"/>
      <c r="G243" s="96"/>
      <c r="H243" s="4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98"/>
      <c r="C244" s="93"/>
      <c r="D244" s="93"/>
      <c r="E244" s="93"/>
      <c r="F244" s="20" t="s">
        <v>53</v>
      </c>
      <c r="G244" s="56" t="s">
        <v>27</v>
      </c>
      <c r="H244" s="4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38" t="s">
        <v>29</v>
      </c>
      <c r="C245" s="24" t="s">
        <v>28</v>
      </c>
      <c r="D245" s="24" t="s">
        <v>54</v>
      </c>
      <c r="E245" s="24" t="s">
        <v>33</v>
      </c>
      <c r="F245" s="57">
        <v>0.69</v>
      </c>
      <c r="G245" s="58">
        <v>675658.08</v>
      </c>
      <c r="H245" s="4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38" t="s">
        <v>29</v>
      </c>
      <c r="C246" s="24" t="s">
        <v>28</v>
      </c>
      <c r="D246" s="24" t="s">
        <v>67</v>
      </c>
      <c r="E246" s="24" t="s">
        <v>33</v>
      </c>
      <c r="F246" s="57">
        <v>0.7</v>
      </c>
      <c r="G246" s="58">
        <v>2317315.75</v>
      </c>
      <c r="H246" s="4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38" t="s">
        <v>29</v>
      </c>
      <c r="C247" s="24" t="s">
        <v>28</v>
      </c>
      <c r="D247" s="24" t="s">
        <v>56</v>
      </c>
      <c r="E247" s="24" t="s">
        <v>33</v>
      </c>
      <c r="F247" s="57">
        <v>0.83</v>
      </c>
      <c r="G247" s="58">
        <v>699184.08</v>
      </c>
      <c r="H247" s="4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38" t="s">
        <v>29</v>
      </c>
      <c r="C248" s="24" t="s">
        <v>28</v>
      </c>
      <c r="D248" s="24" t="s">
        <v>57</v>
      </c>
      <c r="E248" s="24" t="s">
        <v>33</v>
      </c>
      <c r="F248" s="57">
        <v>0.62</v>
      </c>
      <c r="G248" s="58">
        <v>82790.850000000006</v>
      </c>
      <c r="H248" s="4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38" t="s">
        <v>29</v>
      </c>
      <c r="C249" s="24" t="s">
        <v>28</v>
      </c>
      <c r="D249" s="24" t="s">
        <v>37</v>
      </c>
      <c r="E249" s="24" t="s">
        <v>33</v>
      </c>
      <c r="F249" s="57">
        <v>0.8</v>
      </c>
      <c r="G249" s="58">
        <v>1655552.7</v>
      </c>
      <c r="H249" s="4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38" t="s">
        <v>29</v>
      </c>
      <c r="C250" s="24" t="s">
        <v>28</v>
      </c>
      <c r="D250" s="24" t="s">
        <v>38</v>
      </c>
      <c r="E250" s="24" t="s">
        <v>33</v>
      </c>
      <c r="F250" s="57">
        <v>0.14000000000000001</v>
      </c>
      <c r="G250" s="58">
        <v>178019</v>
      </c>
      <c r="H250" s="4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38" t="s">
        <v>29</v>
      </c>
      <c r="C251" s="24" t="s">
        <v>28</v>
      </c>
      <c r="D251" s="24" t="s">
        <v>58</v>
      </c>
      <c r="E251" s="24" t="s">
        <v>33</v>
      </c>
      <c r="F251" s="57">
        <v>0.45</v>
      </c>
      <c r="G251" s="58">
        <v>578598.56999999995</v>
      </c>
      <c r="H251" s="4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38" t="s">
        <v>29</v>
      </c>
      <c r="C252" s="24" t="s">
        <v>28</v>
      </c>
      <c r="D252" s="24" t="s">
        <v>59</v>
      </c>
      <c r="E252" s="24" t="s">
        <v>33</v>
      </c>
      <c r="F252" s="57">
        <v>0.6</v>
      </c>
      <c r="G252" s="58">
        <v>705779.68</v>
      </c>
      <c r="H252" s="4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59" t="s">
        <v>61</v>
      </c>
      <c r="C253" s="60"/>
      <c r="D253" s="60"/>
      <c r="E253" s="60"/>
      <c r="F253" s="61"/>
      <c r="G253" s="62">
        <f>SUM(G245:G252)</f>
        <v>6892898.71</v>
      </c>
      <c r="H253" s="4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4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4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6" t="s">
        <v>18</v>
      </c>
      <c r="D256" s="79">
        <f>D204+1</f>
        <v>2025</v>
      </c>
      <c r="E256" s="1"/>
      <c r="F256" s="1"/>
      <c r="G256" s="1"/>
      <c r="H256" s="4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6"/>
      <c r="E257" s="18"/>
      <c r="F257" s="1"/>
      <c r="G257" s="1"/>
      <c r="H257" s="4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3">
      <c r="A258" s="1"/>
      <c r="B258" s="87" t="s">
        <v>19</v>
      </c>
      <c r="C258" s="88"/>
      <c r="D258" s="88"/>
      <c r="E258" s="88"/>
      <c r="F258" s="88"/>
      <c r="G258" s="88"/>
      <c r="H258" s="4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4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25">
      <c r="A260" s="1"/>
      <c r="B260" s="89" t="s">
        <v>20</v>
      </c>
      <c r="C260" s="90"/>
      <c r="D260" s="91" t="s">
        <v>21</v>
      </c>
      <c r="E260" s="91" t="s">
        <v>22</v>
      </c>
      <c r="F260" s="94" t="s">
        <v>23</v>
      </c>
      <c r="G260" s="95" t="s">
        <v>24</v>
      </c>
      <c r="H260" s="4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7.25" customHeight="1" x14ac:dyDescent="0.25">
      <c r="A261" s="1"/>
      <c r="B261" s="97" t="s">
        <v>25</v>
      </c>
      <c r="C261" s="99" t="s">
        <v>26</v>
      </c>
      <c r="D261" s="92"/>
      <c r="E261" s="92"/>
      <c r="F261" s="93"/>
      <c r="G261" s="96"/>
      <c r="H261" s="4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98"/>
      <c r="C262" s="93"/>
      <c r="D262" s="93"/>
      <c r="E262" s="93"/>
      <c r="F262" s="20" t="s">
        <v>27</v>
      </c>
      <c r="G262" s="20" t="s">
        <v>27</v>
      </c>
      <c r="H262" s="4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22" t="s">
        <v>28</v>
      </c>
      <c r="C263" s="23" t="s">
        <v>29</v>
      </c>
      <c r="D263" s="23" t="s">
        <v>30</v>
      </c>
      <c r="E263" s="24" t="s">
        <v>31</v>
      </c>
      <c r="F263" s="25">
        <v>248334.6</v>
      </c>
      <c r="G263" s="25">
        <v>229424.31</v>
      </c>
      <c r="H263" s="4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22" t="s">
        <v>28</v>
      </c>
      <c r="C264" s="23" t="s">
        <v>29</v>
      </c>
      <c r="D264" s="23" t="s">
        <v>32</v>
      </c>
      <c r="E264" s="24" t="s">
        <v>33</v>
      </c>
      <c r="F264" s="25">
        <v>392641.92</v>
      </c>
      <c r="G264" s="25">
        <v>392641.92</v>
      </c>
      <c r="H264" s="4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22" t="s">
        <v>28</v>
      </c>
      <c r="C265" s="23" t="s">
        <v>29</v>
      </c>
      <c r="D265" s="23" t="s">
        <v>34</v>
      </c>
      <c r="E265" s="24" t="s">
        <v>33</v>
      </c>
      <c r="F265" s="25">
        <v>368797.56</v>
      </c>
      <c r="G265" s="25">
        <v>368797.56</v>
      </c>
      <c r="H265" s="4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22" t="s">
        <v>28</v>
      </c>
      <c r="C266" s="23" t="s">
        <v>29</v>
      </c>
      <c r="D266" s="28" t="s">
        <v>35</v>
      </c>
      <c r="E266" s="24" t="s">
        <v>33</v>
      </c>
      <c r="F266" s="25">
        <v>278757.12</v>
      </c>
      <c r="G266" s="25">
        <v>278757.12</v>
      </c>
      <c r="H266" s="4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22" t="s">
        <v>28</v>
      </c>
      <c r="C267" s="23" t="s">
        <v>29</v>
      </c>
      <c r="D267" s="23" t="s">
        <v>36</v>
      </c>
      <c r="E267" s="24" t="s">
        <v>33</v>
      </c>
      <c r="F267" s="25">
        <v>21234.959999999999</v>
      </c>
      <c r="G267" s="25">
        <v>21234.959999999999</v>
      </c>
      <c r="H267" s="4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22" t="s">
        <v>28</v>
      </c>
      <c r="C268" s="23" t="s">
        <v>29</v>
      </c>
      <c r="D268" s="23" t="s">
        <v>37</v>
      </c>
      <c r="E268" s="24" t="s">
        <v>33</v>
      </c>
      <c r="F268" s="25">
        <v>154824.48000000001</v>
      </c>
      <c r="G268" s="25">
        <v>154824.48000000001</v>
      </c>
      <c r="H268" s="4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22" t="s">
        <v>28</v>
      </c>
      <c r="C269" s="23" t="s">
        <v>29</v>
      </c>
      <c r="D269" s="23" t="s">
        <v>38</v>
      </c>
      <c r="E269" s="24" t="s">
        <v>33</v>
      </c>
      <c r="F269" s="25">
        <v>8770.92</v>
      </c>
      <c r="G269" s="25">
        <v>8770.92</v>
      </c>
      <c r="H269" s="4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22" t="s">
        <v>28</v>
      </c>
      <c r="C270" s="23" t="s">
        <v>29</v>
      </c>
      <c r="D270" s="23" t="s">
        <v>39</v>
      </c>
      <c r="E270" s="24" t="s">
        <v>33</v>
      </c>
      <c r="F270" s="25">
        <v>6987</v>
      </c>
      <c r="G270" s="25">
        <v>6987</v>
      </c>
      <c r="H270" s="4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29" t="s">
        <v>40</v>
      </c>
      <c r="C271" s="30"/>
      <c r="D271" s="31"/>
      <c r="E271" s="32"/>
      <c r="F271" s="33">
        <f t="shared" ref="F271:G271" si="15">SUM(F263:F270)</f>
        <v>1480348.56</v>
      </c>
      <c r="G271" s="33">
        <f t="shared" si="15"/>
        <v>1461438.27</v>
      </c>
      <c r="H271" s="4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22" t="s">
        <v>28</v>
      </c>
      <c r="C272" s="23" t="s">
        <v>41</v>
      </c>
      <c r="D272" s="23" t="s">
        <v>30</v>
      </c>
      <c r="E272" s="24" t="s">
        <v>31</v>
      </c>
      <c r="F272" s="25">
        <v>14190.6</v>
      </c>
      <c r="G272" s="25">
        <v>13805.04</v>
      </c>
      <c r="H272" s="4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22" t="s">
        <v>28</v>
      </c>
      <c r="C273" s="23" t="s">
        <v>41</v>
      </c>
      <c r="D273" s="23" t="s">
        <v>32</v>
      </c>
      <c r="E273" s="24" t="s">
        <v>33</v>
      </c>
      <c r="F273" s="25">
        <v>667096.56000000006</v>
      </c>
      <c r="G273" s="25">
        <v>667096.56000000006</v>
      </c>
      <c r="H273" s="4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22" t="s">
        <v>28</v>
      </c>
      <c r="C274" s="23" t="s">
        <v>41</v>
      </c>
      <c r="D274" s="23" t="s">
        <v>34</v>
      </c>
      <c r="E274" s="24" t="s">
        <v>33</v>
      </c>
      <c r="F274" s="25">
        <v>357798</v>
      </c>
      <c r="G274" s="25">
        <v>357798</v>
      </c>
      <c r="H274" s="4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22" t="s">
        <v>28</v>
      </c>
      <c r="C275" s="23" t="s">
        <v>41</v>
      </c>
      <c r="D275" s="28" t="s">
        <v>35</v>
      </c>
      <c r="E275" s="24" t="s">
        <v>33</v>
      </c>
      <c r="F275" s="25">
        <v>495911.28</v>
      </c>
      <c r="G275" s="25">
        <v>495911.28</v>
      </c>
      <c r="H275" s="4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22" t="s">
        <v>28</v>
      </c>
      <c r="C276" s="23" t="s">
        <v>41</v>
      </c>
      <c r="D276" s="23" t="s">
        <v>36</v>
      </c>
      <c r="E276" s="24" t="s">
        <v>33</v>
      </c>
      <c r="F276" s="25">
        <v>3288</v>
      </c>
      <c r="G276" s="25">
        <v>3288</v>
      </c>
      <c r="H276" s="4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22" t="s">
        <v>28</v>
      </c>
      <c r="C277" s="23" t="s">
        <v>41</v>
      </c>
      <c r="D277" s="23" t="s">
        <v>37</v>
      </c>
      <c r="E277" s="24" t="s">
        <v>33</v>
      </c>
      <c r="F277" s="25">
        <v>116937.96</v>
      </c>
      <c r="G277" s="25">
        <v>116937.96</v>
      </c>
      <c r="H277" s="4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22" t="s">
        <v>28</v>
      </c>
      <c r="C278" s="23" t="s">
        <v>41</v>
      </c>
      <c r="D278" s="23" t="s">
        <v>38</v>
      </c>
      <c r="E278" s="24" t="s">
        <v>33</v>
      </c>
      <c r="F278" s="25">
        <v>79912.320000000007</v>
      </c>
      <c r="G278" s="25">
        <v>79912.320000000007</v>
      </c>
      <c r="H278" s="4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22" t="s">
        <v>28</v>
      </c>
      <c r="C279" s="23" t="s">
        <v>41</v>
      </c>
      <c r="D279" s="23" t="s">
        <v>39</v>
      </c>
      <c r="E279" s="24" t="s">
        <v>33</v>
      </c>
      <c r="F279" s="25">
        <v>4932</v>
      </c>
      <c r="G279" s="25">
        <v>4932</v>
      </c>
      <c r="H279" s="4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35" t="s">
        <v>42</v>
      </c>
      <c r="C280" s="36"/>
      <c r="D280" s="41"/>
      <c r="F280" s="37">
        <f t="shared" ref="F280:G280" si="16">SUM(F272:F279)</f>
        <v>1740066.72</v>
      </c>
      <c r="G280" s="33">
        <f t="shared" si="16"/>
        <v>1739681.1600000001</v>
      </c>
      <c r="H280" s="4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80" t="s">
        <v>28</v>
      </c>
      <c r="C281" s="28" t="s">
        <v>43</v>
      </c>
      <c r="D281" s="28" t="s">
        <v>30</v>
      </c>
      <c r="E281" s="39" t="s">
        <v>31</v>
      </c>
      <c r="F281" s="83">
        <v>30617.52</v>
      </c>
      <c r="G281" s="25">
        <v>28393.41</v>
      </c>
      <c r="H281" s="4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80" t="s">
        <v>28</v>
      </c>
      <c r="C282" s="28" t="s">
        <v>43</v>
      </c>
      <c r="D282" s="28" t="s">
        <v>32</v>
      </c>
      <c r="E282" s="24" t="s">
        <v>33</v>
      </c>
      <c r="F282" s="83">
        <v>493776.96</v>
      </c>
      <c r="G282" s="25">
        <v>493776.96</v>
      </c>
      <c r="H282" s="4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80" t="s">
        <v>28</v>
      </c>
      <c r="C283" s="28" t="s">
        <v>43</v>
      </c>
      <c r="D283" s="28" t="s">
        <v>34</v>
      </c>
      <c r="E283" s="24" t="s">
        <v>33</v>
      </c>
      <c r="F283" s="25">
        <v>691774.2</v>
      </c>
      <c r="G283" s="25">
        <v>691774.2</v>
      </c>
      <c r="H283" s="4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80" t="s">
        <v>28</v>
      </c>
      <c r="C284" s="28" t="s">
        <v>43</v>
      </c>
      <c r="D284" s="28" t="s">
        <v>35</v>
      </c>
      <c r="E284" s="24" t="s">
        <v>33</v>
      </c>
      <c r="F284" s="25">
        <v>199130.76</v>
      </c>
      <c r="G284" s="25">
        <v>199130.76</v>
      </c>
      <c r="H284" s="4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80" t="s">
        <v>28</v>
      </c>
      <c r="C285" s="28" t="s">
        <v>43</v>
      </c>
      <c r="D285" s="23" t="s">
        <v>37</v>
      </c>
      <c r="E285" s="24" t="s">
        <v>33</v>
      </c>
      <c r="F285" s="25">
        <v>60827.4</v>
      </c>
      <c r="G285" s="25">
        <v>60827.4</v>
      </c>
      <c r="H285" s="4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80" t="s">
        <v>28</v>
      </c>
      <c r="C286" s="28" t="s">
        <v>43</v>
      </c>
      <c r="D286" s="28" t="s">
        <v>38</v>
      </c>
      <c r="E286" s="24" t="s">
        <v>33</v>
      </c>
      <c r="F286" s="25">
        <v>25338</v>
      </c>
      <c r="G286" s="25">
        <v>25338</v>
      </c>
      <c r="H286" s="4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80" t="s">
        <v>28</v>
      </c>
      <c r="C287" s="28" t="s">
        <v>43</v>
      </c>
      <c r="D287" s="28" t="s">
        <v>66</v>
      </c>
      <c r="E287" s="24" t="s">
        <v>33</v>
      </c>
      <c r="F287" s="25">
        <v>28728</v>
      </c>
      <c r="G287" s="25">
        <v>28728</v>
      </c>
      <c r="H287" s="4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82" t="s">
        <v>28</v>
      </c>
      <c r="C288" s="28" t="s">
        <v>43</v>
      </c>
      <c r="D288" s="28" t="s">
        <v>39</v>
      </c>
      <c r="E288" s="24" t="s">
        <v>33</v>
      </c>
      <c r="F288" s="25">
        <v>7671.96</v>
      </c>
      <c r="G288" s="25">
        <v>7671.96</v>
      </c>
      <c r="H288" s="4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82" t="s">
        <v>28</v>
      </c>
      <c r="C289" s="28" t="s">
        <v>43</v>
      </c>
      <c r="D289" s="74" t="s">
        <v>44</v>
      </c>
      <c r="E289" s="74" t="s">
        <v>33</v>
      </c>
      <c r="F289" s="40">
        <v>171178.2</v>
      </c>
      <c r="G289" s="40">
        <v>171178.2</v>
      </c>
      <c r="H289" s="4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35" t="s">
        <v>45</v>
      </c>
      <c r="C290" s="36"/>
      <c r="D290" s="41"/>
      <c r="E290" s="41"/>
      <c r="F290" s="42">
        <f t="shared" ref="F290:G290" si="17">SUM(F281:F289)</f>
        <v>1709042.9999999998</v>
      </c>
      <c r="G290" s="42">
        <f t="shared" si="17"/>
        <v>1706818.8899999997</v>
      </c>
      <c r="H290" s="4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3">
      <c r="A291" s="1"/>
      <c r="B291" s="19"/>
      <c r="C291" s="19"/>
      <c r="D291" s="19"/>
      <c r="E291" s="19"/>
      <c r="F291" s="19"/>
      <c r="G291" s="19"/>
      <c r="H291" s="4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3">
      <c r="A292" s="1"/>
      <c r="B292" s="87" t="s">
        <v>50</v>
      </c>
      <c r="C292" s="88"/>
      <c r="D292" s="88"/>
      <c r="E292" s="88"/>
      <c r="F292" s="88"/>
      <c r="G292" s="88"/>
      <c r="H292" s="4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4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25">
      <c r="A294" s="1"/>
      <c r="B294" s="89" t="s">
        <v>20</v>
      </c>
      <c r="C294" s="90"/>
      <c r="D294" s="91" t="s">
        <v>21</v>
      </c>
      <c r="E294" s="91" t="s">
        <v>22</v>
      </c>
      <c r="F294" s="94" t="s">
        <v>51</v>
      </c>
      <c r="G294" s="95" t="s">
        <v>52</v>
      </c>
      <c r="H294" s="4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7.25" customHeight="1" x14ac:dyDescent="0.25">
      <c r="A295" s="1"/>
      <c r="B295" s="97" t="s">
        <v>25</v>
      </c>
      <c r="C295" s="99" t="s">
        <v>26</v>
      </c>
      <c r="D295" s="92"/>
      <c r="E295" s="92"/>
      <c r="F295" s="93"/>
      <c r="G295" s="96"/>
      <c r="H295" s="4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98"/>
      <c r="C296" s="93"/>
      <c r="D296" s="93"/>
      <c r="E296" s="93"/>
      <c r="F296" s="20" t="s">
        <v>53</v>
      </c>
      <c r="G296" s="56" t="s">
        <v>27</v>
      </c>
      <c r="H296" s="4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38" t="s">
        <v>29</v>
      </c>
      <c r="C297" s="24" t="s">
        <v>28</v>
      </c>
      <c r="D297" s="24" t="s">
        <v>54</v>
      </c>
      <c r="E297" s="24" t="s">
        <v>33</v>
      </c>
      <c r="F297" s="57">
        <v>0.69</v>
      </c>
      <c r="G297" s="58">
        <v>693108.09</v>
      </c>
      <c r="H297" s="4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38" t="s">
        <v>29</v>
      </c>
      <c r="C298" s="24" t="s">
        <v>28</v>
      </c>
      <c r="D298" s="24" t="s">
        <v>67</v>
      </c>
      <c r="E298" s="24" t="s">
        <v>33</v>
      </c>
      <c r="F298" s="57">
        <v>0.7</v>
      </c>
      <c r="G298" s="58">
        <v>2547482.58</v>
      </c>
      <c r="H298" s="4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38" t="s">
        <v>29</v>
      </c>
      <c r="C299" s="24" t="s">
        <v>28</v>
      </c>
      <c r="D299" s="24" t="s">
        <v>56</v>
      </c>
      <c r="E299" s="24" t="s">
        <v>33</v>
      </c>
      <c r="F299" s="57">
        <v>0.83</v>
      </c>
      <c r="G299" s="58">
        <v>714923.26</v>
      </c>
      <c r="H299" s="4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38" t="s">
        <v>29</v>
      </c>
      <c r="C300" s="24" t="s">
        <v>28</v>
      </c>
      <c r="D300" s="24" t="s">
        <v>57</v>
      </c>
      <c r="E300" s="24" t="s">
        <v>33</v>
      </c>
      <c r="F300" s="57">
        <v>0.62</v>
      </c>
      <c r="G300" s="58">
        <v>85157.78</v>
      </c>
      <c r="H300" s="4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38" t="s">
        <v>29</v>
      </c>
      <c r="C301" s="24" t="s">
        <v>28</v>
      </c>
      <c r="D301" s="24" t="s">
        <v>37</v>
      </c>
      <c r="E301" s="24" t="s">
        <v>33</v>
      </c>
      <c r="F301" s="57">
        <v>0.8</v>
      </c>
      <c r="G301" s="58">
        <v>1588221.45</v>
      </c>
      <c r="H301" s="4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38" t="s">
        <v>29</v>
      </c>
      <c r="C302" s="24" t="s">
        <v>28</v>
      </c>
      <c r="D302" s="24" t="s">
        <v>38</v>
      </c>
      <c r="E302" s="24" t="s">
        <v>33</v>
      </c>
      <c r="F302" s="57">
        <v>0.4</v>
      </c>
      <c r="G302" s="58">
        <v>183017.12</v>
      </c>
      <c r="H302" s="4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38" t="s">
        <v>29</v>
      </c>
      <c r="C303" s="24" t="s">
        <v>28</v>
      </c>
      <c r="D303" s="24" t="s">
        <v>58</v>
      </c>
      <c r="E303" s="24" t="s">
        <v>33</v>
      </c>
      <c r="F303" s="57">
        <v>0.7</v>
      </c>
      <c r="G303" s="58">
        <v>589252.65</v>
      </c>
      <c r="H303" s="4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38" t="s">
        <v>29</v>
      </c>
      <c r="C304" s="24" t="s">
        <v>28</v>
      </c>
      <c r="D304" s="24" t="s">
        <v>59</v>
      </c>
      <c r="E304" s="24" t="s">
        <v>33</v>
      </c>
      <c r="F304" s="57">
        <v>0.6</v>
      </c>
      <c r="G304" s="58">
        <v>726290.26</v>
      </c>
      <c r="H304" s="4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38" t="s">
        <v>29</v>
      </c>
      <c r="C305" s="24" t="s">
        <v>28</v>
      </c>
      <c r="D305" s="24" t="s">
        <v>69</v>
      </c>
      <c r="E305" s="24" t="s">
        <v>33</v>
      </c>
      <c r="F305" s="57">
        <v>0.75</v>
      </c>
      <c r="G305" s="58">
        <v>308836.13</v>
      </c>
      <c r="H305" s="4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59" t="s">
        <v>61</v>
      </c>
      <c r="C306" s="60"/>
      <c r="D306" s="60"/>
      <c r="E306" s="60"/>
      <c r="F306" s="61"/>
      <c r="G306" s="84">
        <f>SUM(G297:G305)</f>
        <v>7436289.3199999994</v>
      </c>
      <c r="H306" s="4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4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4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6" t="s">
        <v>18</v>
      </c>
      <c r="D309" s="79">
        <f>D256+1</f>
        <v>2026</v>
      </c>
      <c r="E309" s="1"/>
      <c r="F309" s="1"/>
      <c r="G309" s="1"/>
      <c r="H309" s="4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6"/>
      <c r="E310" s="18"/>
      <c r="F310" s="1"/>
      <c r="G310" s="1"/>
      <c r="H310" s="4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3">
      <c r="A311" s="1"/>
      <c r="B311" s="87" t="s">
        <v>19</v>
      </c>
      <c r="C311" s="88"/>
      <c r="D311" s="88"/>
      <c r="E311" s="88"/>
      <c r="F311" s="88"/>
      <c r="G311" s="88"/>
      <c r="H311" s="4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4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25">
      <c r="A313" s="1"/>
      <c r="B313" s="89" t="s">
        <v>20</v>
      </c>
      <c r="C313" s="90"/>
      <c r="D313" s="91" t="s">
        <v>21</v>
      </c>
      <c r="E313" s="91" t="s">
        <v>22</v>
      </c>
      <c r="F313" s="94" t="s">
        <v>23</v>
      </c>
      <c r="G313" s="100" t="s">
        <v>24</v>
      </c>
      <c r="H313" s="4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7.25" customHeight="1" x14ac:dyDescent="0.25">
      <c r="A314" s="1"/>
      <c r="B314" s="97" t="s">
        <v>25</v>
      </c>
      <c r="C314" s="99" t="s">
        <v>26</v>
      </c>
      <c r="D314" s="92"/>
      <c r="E314" s="92"/>
      <c r="F314" s="93"/>
      <c r="G314" s="101"/>
      <c r="H314" s="4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98"/>
      <c r="C315" s="93"/>
      <c r="D315" s="93"/>
      <c r="E315" s="93"/>
      <c r="F315" s="20" t="s">
        <v>27</v>
      </c>
      <c r="G315" s="20" t="s">
        <v>27</v>
      </c>
      <c r="H315" s="4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22" t="s">
        <v>28</v>
      </c>
      <c r="C316" s="23" t="s">
        <v>29</v>
      </c>
      <c r="D316" s="23" t="s">
        <v>30</v>
      </c>
      <c r="E316" s="24" t="s">
        <v>31</v>
      </c>
      <c r="F316" s="25">
        <v>252492.96</v>
      </c>
      <c r="G316" s="25">
        <v>233582.67</v>
      </c>
      <c r="H316" s="4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22" t="s">
        <v>28</v>
      </c>
      <c r="C317" s="23" t="s">
        <v>29</v>
      </c>
      <c r="D317" s="23" t="s">
        <v>32</v>
      </c>
      <c r="E317" s="24" t="s">
        <v>33</v>
      </c>
      <c r="F317" s="25">
        <v>397920.84</v>
      </c>
      <c r="G317" s="25">
        <v>397920.84</v>
      </c>
      <c r="H317" s="4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22" t="s">
        <v>28</v>
      </c>
      <c r="C318" s="23" t="s">
        <v>29</v>
      </c>
      <c r="D318" s="23" t="s">
        <v>34</v>
      </c>
      <c r="E318" s="24" t="s">
        <v>33</v>
      </c>
      <c r="F318" s="25">
        <v>454927.92</v>
      </c>
      <c r="G318" s="25">
        <v>454927.92</v>
      </c>
      <c r="H318" s="4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22" t="s">
        <v>28</v>
      </c>
      <c r="C319" s="23" t="s">
        <v>29</v>
      </c>
      <c r="D319" s="28" t="s">
        <v>35</v>
      </c>
      <c r="E319" s="24" t="s">
        <v>33</v>
      </c>
      <c r="F319" s="25">
        <v>279130.44</v>
      </c>
      <c r="G319" s="25">
        <v>279130.44</v>
      </c>
      <c r="H319" s="4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22" t="s">
        <v>28</v>
      </c>
      <c r="C320" s="23" t="s">
        <v>29</v>
      </c>
      <c r="D320" s="23" t="s">
        <v>36</v>
      </c>
      <c r="E320" s="24" t="s">
        <v>33</v>
      </c>
      <c r="F320" s="25">
        <v>21855</v>
      </c>
      <c r="G320" s="25">
        <v>21855</v>
      </c>
      <c r="H320" s="4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22" t="s">
        <v>28</v>
      </c>
      <c r="C321" s="23" t="s">
        <v>29</v>
      </c>
      <c r="D321" s="23" t="s">
        <v>37</v>
      </c>
      <c r="E321" s="24" t="s">
        <v>33</v>
      </c>
      <c r="F321" s="25">
        <v>159994.20000000001</v>
      </c>
      <c r="G321" s="25">
        <v>159994.20000000001</v>
      </c>
      <c r="H321" s="4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22" t="s">
        <v>28</v>
      </c>
      <c r="C322" s="23" t="s">
        <v>29</v>
      </c>
      <c r="D322" s="23" t="s">
        <v>38</v>
      </c>
      <c r="E322" s="24" t="s">
        <v>33</v>
      </c>
      <c r="F322" s="25">
        <v>9126.9599999999991</v>
      </c>
      <c r="G322" s="25">
        <v>9126.9599999999991</v>
      </c>
      <c r="H322" s="4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22" t="s">
        <v>28</v>
      </c>
      <c r="C323" s="23" t="s">
        <v>29</v>
      </c>
      <c r="D323" s="23" t="s">
        <v>39</v>
      </c>
      <c r="E323" s="24" t="s">
        <v>33</v>
      </c>
      <c r="F323" s="25">
        <v>7191</v>
      </c>
      <c r="G323" s="25">
        <v>7191</v>
      </c>
      <c r="H323" s="4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29" t="s">
        <v>40</v>
      </c>
      <c r="C324" s="30"/>
      <c r="D324" s="31"/>
      <c r="E324" s="32"/>
      <c r="F324" s="33">
        <f t="shared" ref="F324:G324" si="18">SUM(F316:F323)</f>
        <v>1582639.3199999998</v>
      </c>
      <c r="G324" s="33">
        <f t="shared" si="18"/>
        <v>1563729.0299999998</v>
      </c>
      <c r="H324" s="4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22" t="s">
        <v>28</v>
      </c>
      <c r="C325" s="23" t="s">
        <v>41</v>
      </c>
      <c r="D325" s="23" t="s">
        <v>30</v>
      </c>
      <c r="E325" s="24" t="s">
        <v>31</v>
      </c>
      <c r="F325" s="25">
        <v>14515.44</v>
      </c>
      <c r="G325" s="25">
        <v>14129.88</v>
      </c>
      <c r="H325" s="4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22" t="s">
        <v>28</v>
      </c>
      <c r="C326" s="23" t="s">
        <v>41</v>
      </c>
      <c r="D326" s="23" t="s">
        <v>32</v>
      </c>
      <c r="E326" s="24" t="s">
        <v>33</v>
      </c>
      <c r="F326" s="25">
        <v>585841.56000000006</v>
      </c>
      <c r="G326" s="25">
        <v>585841.56000000006</v>
      </c>
      <c r="H326" s="4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22" t="s">
        <v>28</v>
      </c>
      <c r="C327" s="23" t="s">
        <v>41</v>
      </c>
      <c r="D327" s="23" t="s">
        <v>34</v>
      </c>
      <c r="E327" s="24" t="s">
        <v>33</v>
      </c>
      <c r="F327" s="25">
        <v>107689.56</v>
      </c>
      <c r="G327" s="25">
        <v>107689.56</v>
      </c>
      <c r="H327" s="4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22" t="s">
        <v>28</v>
      </c>
      <c r="C328" s="23" t="s">
        <v>41</v>
      </c>
      <c r="D328" s="28" t="s">
        <v>35</v>
      </c>
      <c r="E328" s="24" t="s">
        <v>33</v>
      </c>
      <c r="F328" s="25">
        <v>500535.12</v>
      </c>
      <c r="G328" s="25">
        <v>500535.12</v>
      </c>
      <c r="H328" s="4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22" t="s">
        <v>28</v>
      </c>
      <c r="C329" s="23" t="s">
        <v>41</v>
      </c>
      <c r="D329" s="23" t="s">
        <v>36</v>
      </c>
      <c r="E329" s="24" t="s">
        <v>33</v>
      </c>
      <c r="F329" s="25">
        <v>3384</v>
      </c>
      <c r="G329" s="25">
        <v>3384</v>
      </c>
      <c r="H329" s="4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22" t="s">
        <v>28</v>
      </c>
      <c r="C330" s="23" t="s">
        <v>41</v>
      </c>
      <c r="D330" s="23" t="s">
        <v>37</v>
      </c>
      <c r="E330" s="24" t="s">
        <v>33</v>
      </c>
      <c r="F330" s="25">
        <v>120753.72</v>
      </c>
      <c r="G330" s="25">
        <v>120753.72</v>
      </c>
      <c r="H330" s="4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22" t="s">
        <v>28</v>
      </c>
      <c r="C331" s="23" t="s">
        <v>41</v>
      </c>
      <c r="D331" s="23" t="s">
        <v>38</v>
      </c>
      <c r="E331" s="24" t="s">
        <v>33</v>
      </c>
      <c r="F331" s="25">
        <v>83157</v>
      </c>
      <c r="G331" s="25">
        <v>83157</v>
      </c>
      <c r="H331" s="4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22" t="s">
        <v>28</v>
      </c>
      <c r="C332" s="23" t="s">
        <v>41</v>
      </c>
      <c r="D332" s="23" t="s">
        <v>39</v>
      </c>
      <c r="E332" s="24" t="s">
        <v>33</v>
      </c>
      <c r="F332" s="25">
        <v>5076</v>
      </c>
      <c r="G332" s="25">
        <v>5076</v>
      </c>
      <c r="H332" s="4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35" t="s">
        <v>42</v>
      </c>
      <c r="C333" s="36"/>
      <c r="D333" s="41"/>
      <c r="F333" s="37">
        <f t="shared" ref="F333:G333" si="19">SUM(F325:F332)</f>
        <v>1420952.4000000001</v>
      </c>
      <c r="G333" s="33">
        <f t="shared" si="19"/>
        <v>1420566.84</v>
      </c>
      <c r="H333" s="4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80" t="s">
        <v>28</v>
      </c>
      <c r="C334" s="28" t="s">
        <v>43</v>
      </c>
      <c r="D334" s="28" t="s">
        <v>30</v>
      </c>
      <c r="E334" s="39" t="s">
        <v>31</v>
      </c>
      <c r="F334" s="25">
        <v>31106.28</v>
      </c>
      <c r="G334" s="25">
        <v>28882.17</v>
      </c>
      <c r="H334" s="4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80" t="s">
        <v>28</v>
      </c>
      <c r="C335" s="28" t="s">
        <v>43</v>
      </c>
      <c r="D335" s="28" t="s">
        <v>32</v>
      </c>
      <c r="E335" s="24" t="s">
        <v>33</v>
      </c>
      <c r="F335" s="25">
        <v>500415.6</v>
      </c>
      <c r="G335" s="25">
        <v>500415.6</v>
      </c>
      <c r="H335" s="4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80" t="s">
        <v>28</v>
      </c>
      <c r="C336" s="28" t="s">
        <v>43</v>
      </c>
      <c r="D336" s="28" t="s">
        <v>34</v>
      </c>
      <c r="E336" s="24" t="s">
        <v>33</v>
      </c>
      <c r="F336" s="25">
        <v>760299.24</v>
      </c>
      <c r="G336" s="25">
        <v>760299.24</v>
      </c>
      <c r="H336" s="4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80" t="s">
        <v>28</v>
      </c>
      <c r="C337" s="28" t="s">
        <v>43</v>
      </c>
      <c r="D337" s="28" t="s">
        <v>35</v>
      </c>
      <c r="E337" s="24" t="s">
        <v>33</v>
      </c>
      <c r="F337" s="25">
        <v>187705.32</v>
      </c>
      <c r="G337" s="25">
        <v>187705.32</v>
      </c>
      <c r="H337" s="4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80" t="s">
        <v>28</v>
      </c>
      <c r="C338" s="28" t="s">
        <v>43</v>
      </c>
      <c r="D338" s="23" t="s">
        <v>37</v>
      </c>
      <c r="E338" s="24" t="s">
        <v>33</v>
      </c>
      <c r="F338" s="25">
        <v>62861.16</v>
      </c>
      <c r="G338" s="25">
        <v>62861.16</v>
      </c>
      <c r="H338" s="4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80" t="s">
        <v>28</v>
      </c>
      <c r="C339" s="28" t="s">
        <v>43</v>
      </c>
      <c r="D339" s="28" t="s">
        <v>38</v>
      </c>
      <c r="E339" s="24" t="s">
        <v>33</v>
      </c>
      <c r="F339" s="25">
        <v>26366.76</v>
      </c>
      <c r="G339" s="25">
        <v>26366.76</v>
      </c>
      <c r="H339" s="4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80" t="s">
        <v>28</v>
      </c>
      <c r="C340" s="28" t="s">
        <v>43</v>
      </c>
      <c r="D340" s="28" t="s">
        <v>66</v>
      </c>
      <c r="E340" s="24" t="s">
        <v>33</v>
      </c>
      <c r="F340" s="25">
        <v>28728</v>
      </c>
      <c r="G340" s="25">
        <v>28728</v>
      </c>
      <c r="H340" s="4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82" t="s">
        <v>28</v>
      </c>
      <c r="C341" s="28" t="s">
        <v>43</v>
      </c>
      <c r="D341" s="28" t="s">
        <v>39</v>
      </c>
      <c r="E341" s="24" t="s">
        <v>33</v>
      </c>
      <c r="F341" s="25">
        <v>7896</v>
      </c>
      <c r="G341" s="25">
        <v>7896</v>
      </c>
      <c r="H341" s="4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82" t="s">
        <v>28</v>
      </c>
      <c r="C342" s="28" t="s">
        <v>43</v>
      </c>
      <c r="D342" s="74" t="s">
        <v>44</v>
      </c>
      <c r="E342" s="74" t="s">
        <v>33</v>
      </c>
      <c r="F342" s="25">
        <v>171178.2</v>
      </c>
      <c r="G342" s="25">
        <v>171178.2</v>
      </c>
      <c r="H342" s="4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35" t="s">
        <v>45</v>
      </c>
      <c r="C343" s="36"/>
      <c r="D343" s="41"/>
      <c r="E343" s="41"/>
      <c r="F343" s="33">
        <f t="shared" ref="F343:G343" si="20">SUM(F334:F342)</f>
        <v>1776556.56</v>
      </c>
      <c r="G343" s="33">
        <f t="shared" si="20"/>
        <v>1774332.45</v>
      </c>
      <c r="H343" s="4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4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3">
      <c r="A345" s="1"/>
      <c r="B345" s="87" t="s">
        <v>50</v>
      </c>
      <c r="C345" s="88"/>
      <c r="D345" s="88"/>
      <c r="E345" s="88"/>
      <c r="F345" s="88"/>
      <c r="G345" s="88"/>
      <c r="H345" s="4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4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25">
      <c r="A347" s="1"/>
      <c r="B347" s="89" t="s">
        <v>20</v>
      </c>
      <c r="C347" s="90"/>
      <c r="D347" s="91" t="s">
        <v>21</v>
      </c>
      <c r="E347" s="91" t="s">
        <v>22</v>
      </c>
      <c r="F347" s="94" t="s">
        <v>51</v>
      </c>
      <c r="G347" s="95" t="s">
        <v>52</v>
      </c>
      <c r="H347" s="4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7.25" customHeight="1" x14ac:dyDescent="0.25">
      <c r="A348" s="1"/>
      <c r="B348" s="97" t="s">
        <v>25</v>
      </c>
      <c r="C348" s="99" t="s">
        <v>26</v>
      </c>
      <c r="D348" s="92"/>
      <c r="E348" s="92"/>
      <c r="F348" s="93"/>
      <c r="G348" s="96"/>
      <c r="H348" s="4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98"/>
      <c r="C349" s="93"/>
      <c r="D349" s="93"/>
      <c r="E349" s="93"/>
      <c r="F349" s="20" t="s">
        <v>53</v>
      </c>
      <c r="G349" s="56" t="s">
        <v>27</v>
      </c>
      <c r="H349" s="4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38" t="s">
        <v>29</v>
      </c>
      <c r="C350" s="24" t="s">
        <v>28</v>
      </c>
      <c r="D350" s="24" t="s">
        <v>54</v>
      </c>
      <c r="E350" s="24" t="s">
        <v>33</v>
      </c>
      <c r="F350" s="57">
        <v>0.7</v>
      </c>
      <c r="G350" s="58">
        <v>721939.15</v>
      </c>
      <c r="H350" s="4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38" t="s">
        <v>29</v>
      </c>
      <c r="C351" s="24" t="s">
        <v>28</v>
      </c>
      <c r="D351" s="24" t="s">
        <v>67</v>
      </c>
      <c r="E351" s="24" t="s">
        <v>33</v>
      </c>
      <c r="F351" s="57">
        <v>0.7</v>
      </c>
      <c r="G351" s="58">
        <v>2637100.33</v>
      </c>
      <c r="H351" s="4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38" t="s">
        <v>29</v>
      </c>
      <c r="C352" s="24" t="s">
        <v>28</v>
      </c>
      <c r="D352" s="24" t="s">
        <v>56</v>
      </c>
      <c r="E352" s="24" t="s">
        <v>33</v>
      </c>
      <c r="F352" s="57">
        <v>0.85</v>
      </c>
      <c r="G352" s="58">
        <v>758181.74</v>
      </c>
      <c r="H352" s="4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38" t="s">
        <v>29</v>
      </c>
      <c r="C353" s="24" t="s">
        <v>28</v>
      </c>
      <c r="D353" s="24" t="s">
        <v>57</v>
      </c>
      <c r="E353" s="24" t="s">
        <v>33</v>
      </c>
      <c r="F353" s="57">
        <v>0.62</v>
      </c>
      <c r="G353" s="58">
        <v>88393.29</v>
      </c>
      <c r="H353" s="4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38" t="s">
        <v>29</v>
      </c>
      <c r="C354" s="24" t="s">
        <v>28</v>
      </c>
      <c r="D354" s="24" t="s">
        <v>37</v>
      </c>
      <c r="E354" s="24" t="s">
        <v>33</v>
      </c>
      <c r="F354" s="57">
        <v>0.8</v>
      </c>
      <c r="G354" s="58">
        <v>1645678.98</v>
      </c>
      <c r="H354" s="4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38" t="s">
        <v>29</v>
      </c>
      <c r="C355" s="24" t="s">
        <v>28</v>
      </c>
      <c r="D355" s="24" t="s">
        <v>38</v>
      </c>
      <c r="E355" s="24" t="s">
        <v>33</v>
      </c>
      <c r="F355" s="57">
        <v>0.4</v>
      </c>
      <c r="G355" s="58">
        <v>189682.5</v>
      </c>
      <c r="H355" s="4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38" t="s">
        <v>29</v>
      </c>
      <c r="C356" s="24" t="s">
        <v>28</v>
      </c>
      <c r="D356" s="24" t="s">
        <v>58</v>
      </c>
      <c r="E356" s="24" t="s">
        <v>33</v>
      </c>
      <c r="F356" s="57">
        <v>0.7</v>
      </c>
      <c r="G356" s="58">
        <v>610133.23</v>
      </c>
      <c r="H356" s="4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38" t="s">
        <v>29</v>
      </c>
      <c r="C357" s="24" t="s">
        <v>28</v>
      </c>
      <c r="D357" s="24" t="s">
        <v>59</v>
      </c>
      <c r="E357" s="24" t="s">
        <v>33</v>
      </c>
      <c r="F357" s="57">
        <v>0.6</v>
      </c>
      <c r="G357" s="58">
        <v>751718.21</v>
      </c>
      <c r="H357" s="4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38" t="s">
        <v>29</v>
      </c>
      <c r="C358" s="24" t="s">
        <v>28</v>
      </c>
      <c r="D358" s="24" t="s">
        <v>69</v>
      </c>
      <c r="E358" s="24" t="s">
        <v>33</v>
      </c>
      <c r="F358" s="57">
        <v>0.75</v>
      </c>
      <c r="G358" s="58">
        <v>308991.78000000003</v>
      </c>
      <c r="H358" s="4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59" t="s">
        <v>61</v>
      </c>
      <c r="C359" s="60"/>
      <c r="D359" s="60"/>
      <c r="E359" s="60"/>
      <c r="F359" s="61"/>
      <c r="G359" s="84">
        <f>SUM(G350:G358)</f>
        <v>7711819.2100000009</v>
      </c>
      <c r="H359" s="4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4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85" t="s">
        <v>70</v>
      </c>
      <c r="C361" s="1"/>
      <c r="D361" s="1"/>
      <c r="E361" s="1"/>
      <c r="F361" s="1"/>
      <c r="G361" s="1"/>
      <c r="H361" s="4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86" t="s">
        <v>71</v>
      </c>
      <c r="C362" s="1"/>
      <c r="D362" s="1"/>
      <c r="E362" s="1"/>
      <c r="F362" s="1"/>
      <c r="G362" s="1"/>
      <c r="H362" s="4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86"/>
      <c r="C363" s="1"/>
      <c r="D363" s="1"/>
      <c r="E363" s="1"/>
      <c r="F363" s="1"/>
      <c r="G363" s="1"/>
      <c r="H363" s="4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4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</sheetData>
  <mergeCells count="104">
    <mergeCell ref="B2:D5"/>
    <mergeCell ref="B9:G9"/>
    <mergeCell ref="B10:G10"/>
    <mergeCell ref="C14:G15"/>
    <mergeCell ref="B18:G18"/>
    <mergeCell ref="B21:G21"/>
    <mergeCell ref="B24:G24"/>
    <mergeCell ref="B29:G29"/>
    <mergeCell ref="B31:C31"/>
    <mergeCell ref="D31:D33"/>
    <mergeCell ref="E31:E33"/>
    <mergeCell ref="F31:F32"/>
    <mergeCell ref="G31:G32"/>
    <mergeCell ref="H31:H32"/>
    <mergeCell ref="B70:C70"/>
    <mergeCell ref="B71:B72"/>
    <mergeCell ref="C71:C72"/>
    <mergeCell ref="B32:B33"/>
    <mergeCell ref="C32:C33"/>
    <mergeCell ref="B68:G68"/>
    <mergeCell ref="D70:D72"/>
    <mergeCell ref="E70:E72"/>
    <mergeCell ref="F70:F71"/>
    <mergeCell ref="G70:G71"/>
    <mergeCell ref="B89:G89"/>
    <mergeCell ref="B91:C91"/>
    <mergeCell ref="D91:D93"/>
    <mergeCell ref="E91:E93"/>
    <mergeCell ref="F91:F92"/>
    <mergeCell ref="G91:G92"/>
    <mergeCell ref="B92:B93"/>
    <mergeCell ref="B132:B133"/>
    <mergeCell ref="C132:C133"/>
    <mergeCell ref="C92:C93"/>
    <mergeCell ref="B129:G129"/>
    <mergeCell ref="B131:C131"/>
    <mergeCell ref="D131:D133"/>
    <mergeCell ref="E131:E133"/>
    <mergeCell ref="F131:F132"/>
    <mergeCell ref="G131:G132"/>
    <mergeCell ref="B258:G258"/>
    <mergeCell ref="B260:C260"/>
    <mergeCell ref="D260:D262"/>
    <mergeCell ref="E260:E262"/>
    <mergeCell ref="F260:F261"/>
    <mergeCell ref="G260:G261"/>
    <mergeCell ref="B261:B262"/>
    <mergeCell ref="C261:C262"/>
    <mergeCell ref="B292:G292"/>
    <mergeCell ref="B294:C294"/>
    <mergeCell ref="D294:D296"/>
    <mergeCell ref="E294:E296"/>
    <mergeCell ref="F294:F295"/>
    <mergeCell ref="G294:G295"/>
    <mergeCell ref="B313:C313"/>
    <mergeCell ref="B314:B315"/>
    <mergeCell ref="C314:C315"/>
    <mergeCell ref="B295:B296"/>
    <mergeCell ref="C295:C296"/>
    <mergeCell ref="B311:G311"/>
    <mergeCell ref="D313:D315"/>
    <mergeCell ref="E313:E315"/>
    <mergeCell ref="F313:F314"/>
    <mergeCell ref="G313:G314"/>
    <mergeCell ref="B149:G149"/>
    <mergeCell ref="B151:C151"/>
    <mergeCell ref="D151:D153"/>
    <mergeCell ref="E151:E153"/>
    <mergeCell ref="F151:F152"/>
    <mergeCell ref="G151:G152"/>
    <mergeCell ref="B152:B153"/>
    <mergeCell ref="B189:B190"/>
    <mergeCell ref="C189:C190"/>
    <mergeCell ref="C152:C153"/>
    <mergeCell ref="B186:G186"/>
    <mergeCell ref="B188:C188"/>
    <mergeCell ref="D188:D190"/>
    <mergeCell ref="E188:E190"/>
    <mergeCell ref="F188:F189"/>
    <mergeCell ref="G188:G189"/>
    <mergeCell ref="B345:G345"/>
    <mergeCell ref="B347:C347"/>
    <mergeCell ref="D347:D349"/>
    <mergeCell ref="E347:E349"/>
    <mergeCell ref="F347:F348"/>
    <mergeCell ref="G347:G348"/>
    <mergeCell ref="B348:B349"/>
    <mergeCell ref="C348:C349"/>
    <mergeCell ref="B206:G206"/>
    <mergeCell ref="B208:C208"/>
    <mergeCell ref="D208:D210"/>
    <mergeCell ref="E208:E210"/>
    <mergeCell ref="F208:F209"/>
    <mergeCell ref="G208:G209"/>
    <mergeCell ref="B209:B210"/>
    <mergeCell ref="B243:B244"/>
    <mergeCell ref="C243:C244"/>
    <mergeCell ref="C209:C210"/>
    <mergeCell ref="B240:G240"/>
    <mergeCell ref="B242:C242"/>
    <mergeCell ref="D242:D244"/>
    <mergeCell ref="E242:E244"/>
    <mergeCell ref="F242:F243"/>
    <mergeCell ref="G242:G243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App.2-N_Corp_Cost_Allocation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Thompson, Shayne</cp:lastModifiedBy>
  <dcterms:modified xsi:type="dcterms:W3CDTF">2025-04-07T23:48:04Z</dcterms:modified>
</cp:coreProperties>
</file>